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7\BOLETINES\12.- DICIEMBRE\"/>
    </mc:Choice>
  </mc:AlternateContent>
  <bookViews>
    <workbookView xWindow="360" yWindow="45" windowWidth="9345" windowHeight="5025"/>
  </bookViews>
  <sheets>
    <sheet name="DICIEMBRE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Print_Area" localSheetId="0">DICIEMBRE!$B$1:$O$1532</definedName>
  </definedNames>
  <calcPr calcId="152511"/>
</workbook>
</file>

<file path=xl/calcChain.xml><?xml version="1.0" encoding="utf-8"?>
<calcChain xmlns="http://schemas.openxmlformats.org/spreadsheetml/2006/main">
  <c r="E620" i="4" l="1"/>
  <c r="I793" i="4" l="1"/>
  <c r="K701" i="4" l="1"/>
  <c r="L701" i="4"/>
  <c r="L700" i="4"/>
  <c r="K700" i="4"/>
  <c r="L637" i="4"/>
  <c r="L636" i="4"/>
  <c r="K637" i="4"/>
  <c r="K636" i="4"/>
  <c r="M636" i="4" l="1"/>
  <c r="M701" i="4"/>
  <c r="M700" i="4"/>
  <c r="M637" i="4"/>
  <c r="N702" i="4"/>
  <c r="K702" i="4"/>
  <c r="L702" i="4"/>
  <c r="J702" i="4"/>
  <c r="H702" i="4"/>
  <c r="G702" i="4"/>
  <c r="I701" i="4"/>
  <c r="I700" i="4"/>
  <c r="F702" i="4"/>
  <c r="D702" i="4"/>
  <c r="C702" i="4"/>
  <c r="E701" i="4"/>
  <c r="E700" i="4"/>
  <c r="N638" i="4"/>
  <c r="J638" i="4"/>
  <c r="H638" i="4"/>
  <c r="G638" i="4"/>
  <c r="I637" i="4"/>
  <c r="I636" i="4"/>
  <c r="F638" i="4"/>
  <c r="M702" i="4" l="1"/>
  <c r="I638" i="4"/>
  <c r="I702" i="4"/>
  <c r="E702" i="4"/>
  <c r="K638" i="4"/>
  <c r="M638" i="4"/>
  <c r="L638" i="4"/>
  <c r="I956" i="4"/>
  <c r="E956" i="4"/>
  <c r="C956" i="4"/>
  <c r="G955" i="4"/>
  <c r="G954" i="4"/>
  <c r="E940" i="4"/>
  <c r="C940" i="4"/>
  <c r="G939" i="4"/>
  <c r="G938" i="4"/>
  <c r="I829" i="4"/>
  <c r="E829" i="4"/>
  <c r="C829" i="4"/>
  <c r="G828" i="4"/>
  <c r="G827" i="4"/>
  <c r="E812" i="4"/>
  <c r="C812" i="4"/>
  <c r="G811" i="4"/>
  <c r="G810" i="4"/>
  <c r="G940" i="4" l="1"/>
  <c r="G829" i="4"/>
  <c r="G812" i="4"/>
  <c r="G956" i="4"/>
  <c r="L1321" i="4"/>
  <c r="L1320" i="4"/>
  <c r="K1280" i="4"/>
  <c r="J1280" i="4"/>
  <c r="I1280" i="4"/>
  <c r="H1280" i="4"/>
  <c r="G1280" i="4"/>
  <c r="F1280" i="4"/>
  <c r="E1280" i="4"/>
  <c r="D1280" i="4"/>
  <c r="C1280" i="4"/>
  <c r="L1279" i="4"/>
  <c r="L1278" i="4"/>
  <c r="L1277" i="4"/>
  <c r="L1276" i="4"/>
  <c r="K1261" i="4"/>
  <c r="J1261" i="4"/>
  <c r="I1261" i="4"/>
  <c r="H1261" i="4"/>
  <c r="G1261" i="4"/>
  <c r="F1261" i="4"/>
  <c r="E1261" i="4"/>
  <c r="D1261" i="4"/>
  <c r="C1261" i="4"/>
  <c r="L1260" i="4"/>
  <c r="L1259" i="4"/>
  <c r="L1258" i="4"/>
  <c r="L1257" i="4"/>
  <c r="J1202" i="4"/>
  <c r="I1202" i="4"/>
  <c r="H1202" i="4"/>
  <c r="G1202" i="4"/>
  <c r="F1202" i="4"/>
  <c r="E1202" i="4"/>
  <c r="D1202" i="4"/>
  <c r="C1202" i="4"/>
  <c r="L1201" i="4"/>
  <c r="K1201" i="4"/>
  <c r="L1200" i="4"/>
  <c r="K1200" i="4"/>
  <c r="L1199" i="4"/>
  <c r="K1199" i="4"/>
  <c r="L1198" i="4"/>
  <c r="K1198" i="4"/>
  <c r="L1197" i="4"/>
  <c r="K1197" i="4"/>
  <c r="L1196" i="4"/>
  <c r="K1196" i="4"/>
  <c r="L1195" i="4"/>
  <c r="K1195" i="4"/>
  <c r="L1194" i="4"/>
  <c r="K1194" i="4"/>
  <c r="L1193" i="4"/>
  <c r="K1193" i="4"/>
  <c r="K1150" i="4"/>
  <c r="J1150" i="4"/>
  <c r="I1150" i="4"/>
  <c r="H1150" i="4"/>
  <c r="G1150" i="4"/>
  <c r="F1150" i="4"/>
  <c r="E1150" i="4"/>
  <c r="D1150" i="4"/>
  <c r="C1150" i="4"/>
  <c r="L1149" i="4"/>
  <c r="L1148" i="4"/>
  <c r="L1147" i="4"/>
  <c r="K1132" i="4"/>
  <c r="J1132" i="4"/>
  <c r="I1132" i="4"/>
  <c r="H1132" i="4"/>
  <c r="G1132" i="4"/>
  <c r="F1132" i="4"/>
  <c r="E1132" i="4"/>
  <c r="D1132" i="4"/>
  <c r="C1132" i="4"/>
  <c r="L1131" i="4"/>
  <c r="L1130" i="4"/>
  <c r="L1129" i="4"/>
  <c r="K1098" i="4"/>
  <c r="I1098" i="4"/>
  <c r="H1098" i="4"/>
  <c r="F1098" i="4"/>
  <c r="E1098" i="4"/>
  <c r="C1098" i="4"/>
  <c r="N1097" i="4"/>
  <c r="L1097" i="4"/>
  <c r="N1096" i="4"/>
  <c r="L1096" i="4"/>
  <c r="N1095" i="4"/>
  <c r="L1095" i="4"/>
  <c r="N1094" i="4"/>
  <c r="L1094" i="4"/>
  <c r="N1093" i="4"/>
  <c r="L1093" i="4"/>
  <c r="N1092" i="4"/>
  <c r="L1092" i="4"/>
  <c r="N1091" i="4"/>
  <c r="L1091" i="4"/>
  <c r="N1090" i="4"/>
  <c r="L1090" i="4"/>
  <c r="N1089" i="4"/>
  <c r="L1089" i="4"/>
  <c r="H1070" i="4"/>
  <c r="G1070" i="4"/>
  <c r="F1070" i="4"/>
  <c r="E1070" i="4"/>
  <c r="D1070" i="4"/>
  <c r="C1070" i="4"/>
  <c r="L1069" i="4"/>
  <c r="K1069" i="4"/>
  <c r="L1068" i="4"/>
  <c r="K1068" i="4"/>
  <c r="G1014" i="4"/>
  <c r="F1014" i="4"/>
  <c r="D1014" i="4"/>
  <c r="C1014" i="4"/>
  <c r="H1013" i="4"/>
  <c r="E1013" i="4"/>
  <c r="H1012" i="4"/>
  <c r="E1012" i="4"/>
  <c r="H1011" i="4"/>
  <c r="E1011" i="4"/>
  <c r="H1010" i="4"/>
  <c r="E1010" i="4"/>
  <c r="H1009" i="4"/>
  <c r="E1009" i="4"/>
  <c r="H1008" i="4"/>
  <c r="E1008" i="4"/>
  <c r="H1007" i="4"/>
  <c r="E1007" i="4"/>
  <c r="H1006" i="4"/>
  <c r="E1006" i="4"/>
  <c r="H1005" i="4"/>
  <c r="E1005" i="4"/>
  <c r="I922" i="4"/>
  <c r="E922" i="4"/>
  <c r="C922" i="4"/>
  <c r="G921" i="4"/>
  <c r="G920" i="4"/>
  <c r="E905" i="4"/>
  <c r="C905" i="4"/>
  <c r="G904" i="4"/>
  <c r="G903" i="4"/>
  <c r="G886" i="4"/>
  <c r="F886" i="4"/>
  <c r="D886" i="4"/>
  <c r="C886" i="4"/>
  <c r="H885" i="4"/>
  <c r="E885" i="4"/>
  <c r="H884" i="4"/>
  <c r="E884" i="4"/>
  <c r="H883" i="4"/>
  <c r="E883" i="4"/>
  <c r="H882" i="4"/>
  <c r="E882" i="4"/>
  <c r="H881" i="4"/>
  <c r="E881" i="4"/>
  <c r="H880" i="4"/>
  <c r="E880" i="4"/>
  <c r="H879" i="4"/>
  <c r="E879" i="4"/>
  <c r="H878" i="4"/>
  <c r="E878" i="4"/>
  <c r="H877" i="4"/>
  <c r="E877" i="4"/>
  <c r="E793" i="4"/>
  <c r="C793" i="4"/>
  <c r="G792" i="4"/>
  <c r="G791" i="4"/>
  <c r="E776" i="4"/>
  <c r="C776" i="4"/>
  <c r="G775" i="4"/>
  <c r="G774" i="4"/>
  <c r="G758" i="4"/>
  <c r="F758" i="4"/>
  <c r="D758" i="4"/>
  <c r="C758" i="4"/>
  <c r="H757" i="4"/>
  <c r="E757" i="4"/>
  <c r="H756" i="4"/>
  <c r="E756" i="4"/>
  <c r="H755" i="4"/>
  <c r="E755" i="4"/>
  <c r="H754" i="4"/>
  <c r="E754" i="4"/>
  <c r="H753" i="4"/>
  <c r="E753" i="4"/>
  <c r="H752" i="4"/>
  <c r="E752" i="4"/>
  <c r="H751" i="4"/>
  <c r="E751" i="4"/>
  <c r="H750" i="4"/>
  <c r="E750" i="4"/>
  <c r="H749" i="4"/>
  <c r="E749" i="4"/>
  <c r="G685" i="4"/>
  <c r="F685" i="4"/>
  <c r="D685" i="4"/>
  <c r="C685" i="4"/>
  <c r="J684" i="4"/>
  <c r="I684" i="4"/>
  <c r="H684" i="4"/>
  <c r="E684" i="4"/>
  <c r="J683" i="4"/>
  <c r="I683" i="4"/>
  <c r="H683" i="4"/>
  <c r="E683" i="4"/>
  <c r="D638" i="4"/>
  <c r="C638" i="4"/>
  <c r="E637" i="4"/>
  <c r="E636" i="4"/>
  <c r="G621" i="4"/>
  <c r="F621" i="4"/>
  <c r="D621" i="4"/>
  <c r="C621" i="4"/>
  <c r="J620" i="4"/>
  <c r="I620" i="4"/>
  <c r="H620" i="4"/>
  <c r="J619" i="4"/>
  <c r="I619" i="4"/>
  <c r="H619" i="4"/>
  <c r="E619" i="4"/>
  <c r="G591" i="4"/>
  <c r="F591" i="4"/>
  <c r="D591" i="4"/>
  <c r="C591" i="4"/>
  <c r="H590" i="4"/>
  <c r="E590" i="4"/>
  <c r="H589" i="4"/>
  <c r="E589" i="4"/>
  <c r="H588" i="4"/>
  <c r="E588" i="4"/>
  <c r="H587" i="4"/>
  <c r="E587" i="4"/>
  <c r="H586" i="4"/>
  <c r="E586" i="4"/>
  <c r="H585" i="4"/>
  <c r="E585" i="4"/>
  <c r="H584" i="4"/>
  <c r="E584" i="4"/>
  <c r="H583" i="4"/>
  <c r="E583" i="4"/>
  <c r="H582" i="4"/>
  <c r="E582" i="4"/>
  <c r="G566" i="4"/>
  <c r="F566" i="4"/>
  <c r="D566" i="4"/>
  <c r="C566" i="4"/>
  <c r="H565" i="4"/>
  <c r="E565" i="4"/>
  <c r="H564" i="4"/>
  <c r="E564" i="4"/>
  <c r="H563" i="4"/>
  <c r="E563" i="4"/>
  <c r="H562" i="4"/>
  <c r="E562" i="4"/>
  <c r="H561" i="4"/>
  <c r="E561" i="4"/>
  <c r="H560" i="4"/>
  <c r="E560" i="4"/>
  <c r="H559" i="4"/>
  <c r="E559" i="4"/>
  <c r="H558" i="4"/>
  <c r="E558" i="4"/>
  <c r="H557" i="4"/>
  <c r="E557" i="4"/>
  <c r="K490" i="4"/>
  <c r="J490" i="4"/>
  <c r="I490" i="4"/>
  <c r="H490" i="4"/>
  <c r="G490" i="4"/>
  <c r="F490" i="4"/>
  <c r="E490" i="4"/>
  <c r="D490" i="4"/>
  <c r="C490" i="4"/>
  <c r="L489" i="4"/>
  <c r="L488" i="4"/>
  <c r="I467" i="4"/>
  <c r="E467" i="4"/>
  <c r="C467" i="4"/>
  <c r="G466" i="4"/>
  <c r="G465" i="4"/>
  <c r="K452" i="4"/>
  <c r="J452" i="4"/>
  <c r="I452" i="4"/>
  <c r="H452" i="4"/>
  <c r="G452" i="4"/>
  <c r="F452" i="4"/>
  <c r="E452" i="4"/>
  <c r="D452" i="4"/>
  <c r="C452" i="4"/>
  <c r="L451" i="4"/>
  <c r="L450" i="4"/>
  <c r="E428" i="4"/>
  <c r="C428" i="4"/>
  <c r="G427" i="4"/>
  <c r="G426" i="4"/>
  <c r="K410" i="4"/>
  <c r="J410" i="4"/>
  <c r="I410" i="4"/>
  <c r="H410" i="4"/>
  <c r="G410" i="4"/>
  <c r="F410" i="4"/>
  <c r="E410" i="4"/>
  <c r="D410" i="4"/>
  <c r="C410" i="4"/>
  <c r="L409" i="4"/>
  <c r="L408" i="4"/>
  <c r="I395" i="4"/>
  <c r="E395" i="4"/>
  <c r="C395" i="4"/>
  <c r="G394" i="4"/>
  <c r="G393" i="4"/>
  <c r="K379" i="4"/>
  <c r="J379" i="4"/>
  <c r="I379" i="4"/>
  <c r="H379" i="4"/>
  <c r="G379" i="4"/>
  <c r="F379" i="4"/>
  <c r="E379" i="4"/>
  <c r="D379" i="4"/>
  <c r="C379" i="4"/>
  <c r="L378" i="4"/>
  <c r="L377" i="4"/>
  <c r="E364" i="4"/>
  <c r="C364" i="4"/>
  <c r="G363" i="4"/>
  <c r="G362" i="4"/>
  <c r="L341" i="4"/>
  <c r="L340" i="4"/>
  <c r="K339" i="4"/>
  <c r="J339" i="4"/>
  <c r="I339" i="4"/>
  <c r="H339" i="4"/>
  <c r="G339" i="4"/>
  <c r="F339" i="4"/>
  <c r="E339" i="4"/>
  <c r="D339" i="4"/>
  <c r="C339" i="4"/>
  <c r="L338" i="4"/>
  <c r="L337" i="4"/>
  <c r="K336" i="4"/>
  <c r="J336" i="4"/>
  <c r="I336" i="4"/>
  <c r="H336" i="4"/>
  <c r="G336" i="4"/>
  <c r="F336" i="4"/>
  <c r="E336" i="4"/>
  <c r="D336" i="4"/>
  <c r="C336" i="4"/>
  <c r="E241" i="4"/>
  <c r="E237" i="4"/>
  <c r="E758" i="4" l="1"/>
  <c r="H685" i="4"/>
  <c r="E621" i="4"/>
  <c r="L1098" i="4"/>
  <c r="N1098" i="4"/>
  <c r="J685" i="4"/>
  <c r="E566" i="4"/>
  <c r="H566" i="4"/>
  <c r="H758" i="4"/>
  <c r="K1202" i="4"/>
  <c r="L1202" i="4"/>
  <c r="I621" i="4"/>
  <c r="H591" i="4"/>
  <c r="E591" i="4"/>
  <c r="L339" i="4"/>
  <c r="G364" i="4"/>
  <c r="G395" i="4"/>
  <c r="L452" i="4"/>
  <c r="G467" i="4"/>
  <c r="L490" i="4"/>
  <c r="K620" i="4"/>
  <c r="G776" i="4"/>
  <c r="E886" i="4"/>
  <c r="H886" i="4"/>
  <c r="G905" i="4"/>
  <c r="E1014" i="4"/>
  <c r="H1014" i="4"/>
  <c r="L1132" i="4"/>
  <c r="L1261" i="4"/>
  <c r="L344" i="4"/>
  <c r="G428" i="4"/>
  <c r="E638" i="4"/>
  <c r="K1070" i="4"/>
  <c r="L336" i="4"/>
  <c r="L345" i="4"/>
  <c r="L379" i="4"/>
  <c r="L410" i="4"/>
  <c r="H621" i="4"/>
  <c r="J621" i="4"/>
  <c r="K683" i="4"/>
  <c r="E685" i="4"/>
  <c r="I685" i="4"/>
  <c r="G793" i="4"/>
  <c r="G922" i="4"/>
  <c r="L1070" i="4"/>
  <c r="L1150" i="4"/>
  <c r="L1280" i="4"/>
  <c r="K619" i="4"/>
  <c r="K684" i="4"/>
  <c r="K621" i="4" l="1"/>
  <c r="L343" i="4"/>
  <c r="K685" i="4"/>
</calcChain>
</file>

<file path=xl/sharedStrings.xml><?xml version="1.0" encoding="utf-8"?>
<sst xmlns="http://schemas.openxmlformats.org/spreadsheetml/2006/main" count="662" uniqueCount="192">
  <si>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</si>
  <si>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</si>
  <si>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</si>
  <si>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</si>
  <si>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</si>
  <si>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</si>
  <si>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</si>
  <si>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</si>
  <si>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</si>
  <si>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</si>
  <si>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</si>
  <si>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</si>
  <si>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</si>
  <si>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</si>
  <si>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OCUPACION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</si>
  <si>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</si>
  <si>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</si>
  <si>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</si>
  <si>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</si>
  <si>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</si>
  <si>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</si>
  <si>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</si>
  <si>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CAMPAMENTOS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</si>
  <si>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</si>
  <si>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</si>
  <si>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</si>
  <si>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</si>
  <si>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</si>
  <si>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</si>
  <si>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</si>
  <si>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</si>
  <si>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</si>
  <si>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</si>
  <si>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</si>
  <si>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</si>
  <si>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</si>
  <si>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</si>
  <si>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</si>
  <si>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www.jcyl.es (Ruta: Turismo &gt; Estudios Turísticos)</t>
  </si>
  <si>
    <t xml:space="preserve">www.turismocastillayleon.com (Banner: Información para profesionales &gt; Datos Turísticos oficiales) </t>
  </si>
  <si>
    <t>DEFINICIONES EMPLEADAS</t>
  </si>
  <si>
    <t>FICHA TÉCNICA</t>
  </si>
  <si>
    <t>DIRECCIONES WEB: BOLETINES DE COYUNTURA TURISTICA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</si>
  <si>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</si>
  <si>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</si>
  <si>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</si>
  <si>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</si>
  <si>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</si>
  <si>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</si>
  <si>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</si>
  <si>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</si>
  <si>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</si>
  <si>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</si>
  <si>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</si>
  <si>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</si>
  <si>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</si>
  <si>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</si>
  <si>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</si>
  <si>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</si>
  <si>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</si>
  <si>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Pernoctación: </t>
    </r>
    <r>
      <rPr>
        <sz val="12"/>
        <rFont val="Verdana"/>
        <family val="2"/>
      </rPr>
      <t>Ocupación por una persona de una o más plazas dentro de una jornada hotelera en un miso establecimiento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</si>
  <si>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</si>
  <si>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</si>
  <si>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Ámbito de la Investigación: </t>
    </r>
    <r>
      <rPr>
        <sz val="12"/>
        <rFont val="Verdana"/>
        <family val="2"/>
      </rPr>
      <t>Comunidad Autónoma de Castilla y León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</si>
  <si>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</si>
  <si>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</si>
  <si>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</si>
  <si>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</si>
  <si>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</si>
  <si>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</si>
  <si>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</si>
  <si>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</si>
  <si>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</si>
  <si>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</si>
  <si>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</si>
  <si>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Plan Estadístico de Castilla y León 2014-2017: Operación Estadística nº 07012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</si>
  <si>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</si>
  <si>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</si>
  <si>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</si>
  <si>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</si>
  <si>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</si>
  <si>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</si>
  <si>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</si>
  <si>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</si>
  <si>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</si>
  <si>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</si>
  <si>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</si>
  <si>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ALBERG.  TURÍSTICO SUP.</t>
  </si>
  <si>
    <t>ALBERG.TURISTICO C.S.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</si>
  <si>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</si>
  <si>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</si>
  <si>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</si>
  <si>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</si>
  <si>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</si>
  <si>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</si>
  <si>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(p=q0,5, sigma=1,64).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</si>
  <si>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</si>
  <si>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COMPARATIVA PROVINCIAL DEL Nº DE VIAJEROS</t>
  </si>
  <si>
    <t>COMPARATIVA PROVINCIAL DEL Nº DE PERNOCTACIONES</t>
  </si>
  <si>
    <t>T.  ALOJAMIENTOS HOTELEROS</t>
  </si>
  <si>
    <t>V. ESPAÑOLES</t>
  </si>
  <si>
    <t>V. EXTRANJEROS</t>
  </si>
  <si>
    <r>
      <t>NOTA (*)</t>
    </r>
    <r>
      <rPr>
        <sz val="11"/>
        <rFont val="Verdana"/>
        <family val="2"/>
      </rPr>
      <t xml:space="preserve"> </t>
    </r>
    <r>
      <rPr>
        <b/>
        <sz val="11"/>
        <rFont val="Verdana"/>
        <family val="2"/>
      </rPr>
      <t>En el año 2017 se modifica el universo de estudio, al incorporar al análisis los albergues turísticos</t>
    </r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</si>
  <si>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</si>
  <si>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</si>
  <si>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</si>
  <si>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</si>
  <si>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</si>
  <si>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</si>
  <si>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</si>
  <si>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</si>
  <si>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</si>
  <si>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</si>
  <si>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</si>
  <si>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</si>
  <si>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</si>
  <si>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</si>
  <si>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</si>
  <si>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</si>
  <si>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ALBERG.  TUR.  SUP.</t>
  </si>
  <si>
    <t>ALBERG.TUR. C.S.</t>
  </si>
  <si>
    <t>ALB. TUR.  C.S. SUP.</t>
  </si>
  <si>
    <t>ALB. TURISTICO C.S. SUP.</t>
  </si>
  <si>
    <r>
      <t xml:space="preserve">Universo: </t>
    </r>
    <r>
      <rPr>
        <sz val="12"/>
        <rFont val="Verdana"/>
        <family val="2"/>
      </rPr>
      <t>En enero de 2017 se modifica el universo de estudio, al incorporar al análisis los albergues turísticos.</t>
    </r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</si>
  <si>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</si>
  <si>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</si>
  <si>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</si>
  <si>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</si>
  <si>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</si>
  <si>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</si>
  <si>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</si>
  <si>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</si>
  <si>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</si>
  <si>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</si>
  <si>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4.- CAMPAMENTOS</t>
  </si>
  <si>
    <t>2.- ALOJAMIENTOS HOTELEROS</t>
  </si>
  <si>
    <t>2a.- DATOS POR PROVINCIAS</t>
  </si>
  <si>
    <t>1.- EVOLUCIÓN DE LA OFERTA DE ALOJAMIENTOS</t>
  </si>
  <si>
    <t>3.- CAMPAMENTOS DE TURISMO</t>
  </si>
  <si>
    <t>6.- RESTAURANTES</t>
  </si>
  <si>
    <t>%</t>
  </si>
  <si>
    <t>DIAS</t>
  </si>
  <si>
    <t>Alojaminetos Turísticos Reglados (Alojamientos Hoteleros, Alojamientos de Turismo Rural, Campamentos y Albergues).</t>
  </si>
  <si>
    <t>ESTANCIA M. EXTRANJEROS</t>
  </si>
  <si>
    <t>Melilla</t>
  </si>
  <si>
    <t>Ceuta</t>
  </si>
  <si>
    <t>Canarias</t>
  </si>
  <si>
    <t>Baleares (Islas)</t>
  </si>
  <si>
    <t>Rioja (La)</t>
  </si>
  <si>
    <t>Murcia (Región de)</t>
  </si>
  <si>
    <t>Navarra (Comunidad Foral de)</t>
  </si>
  <si>
    <t>Aragón</t>
  </si>
  <si>
    <t>Extremadura</t>
  </si>
  <si>
    <t>Cantabria</t>
  </si>
  <si>
    <t>Castilla - La Mancha</t>
  </si>
  <si>
    <t>Asturias (Principado de)</t>
  </si>
  <si>
    <t>Comunidad Valenciana</t>
  </si>
  <si>
    <t>País Vasco</t>
  </si>
  <si>
    <t>Galicia</t>
  </si>
  <si>
    <t>Cataluña</t>
  </si>
  <si>
    <t>Andalucía</t>
  </si>
  <si>
    <t>Castilla y León</t>
  </si>
  <si>
    <t>Madrid (Comunidad de)</t>
  </si>
  <si>
    <t>Resto de América</t>
  </si>
  <si>
    <t>Resto del mundo</t>
  </si>
  <si>
    <t>Resto de Europa</t>
  </si>
  <si>
    <t>Canadá</t>
  </si>
  <si>
    <t>Méjico</t>
  </si>
  <si>
    <t>Brasil</t>
  </si>
  <si>
    <t>Japón</t>
  </si>
  <si>
    <t>China</t>
  </si>
  <si>
    <t>Italia</t>
  </si>
  <si>
    <t>Benelux (Bélgica, Holanda y Luxemburgo)</t>
  </si>
  <si>
    <t>EEUU</t>
  </si>
  <si>
    <t>Alemania</t>
  </si>
  <si>
    <t>Portugal</t>
  </si>
  <si>
    <t>Reino Unido</t>
  </si>
  <si>
    <t>Francia</t>
  </si>
  <si>
    <t>DICIEMBRE 2017</t>
  </si>
  <si>
    <t>ENERO - DICIEMBRE 2017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</si>
  <si>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DICIEMBRE 2016 Y DICIEMBRE 2017</t>
    </r>
  </si>
  <si>
    <t>DICIEMBRE 2016</t>
  </si>
  <si>
    <r>
      <rPr>
        <b/>
        <sz val="16"/>
        <color rgb="FF0000FF"/>
        <rFont val="Verdana"/>
        <family val="2"/>
      </rPr>
      <t>1c.-</t>
    </r>
    <r>
      <rPr>
        <b/>
        <sz val="16"/>
        <color indexed="12"/>
        <rFont val="Verdana"/>
        <family val="2"/>
      </rPr>
      <t xml:space="preserve"> COMPARACIÓN DE DATOS ACUMULADOS DE ENERO - DICIEMBRE DE 2016 - 2017</t>
    </r>
  </si>
  <si>
    <t>ENERO-DICIEMBRE 2016</t>
  </si>
  <si>
    <t>ENERO-DICIEMBRE 2017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</si>
  <si>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DICIEMBRE 2016 Y DICIEMBRE 2017</t>
    </r>
  </si>
  <si>
    <t>2c.- COMPARACION DE DATOS ACUMULADOS DE ENERO - DICIEMBRE 2016 - 2017</t>
  </si>
  <si>
    <t>3b.- COMPARACIONES DICIEMBRE 2016 Y DICIEMBRE 2017</t>
  </si>
  <si>
    <t>3c.- COMPARACION DE DATOS ACUMULADOS DE ENERO - DICIEMBRE 2016 - 2017</t>
  </si>
  <si>
    <t>4b.- COMPARACIONES DICIEMBRE 2016 Y DICIEMBRE 2017</t>
  </si>
  <si>
    <t>4c.- COMPARACION DE DATOS ACUMULADOS DE ENERO - DICIEMBRE 2016 - 2017</t>
  </si>
  <si>
    <r>
      <t xml:space="preserve">NOTA:  </t>
    </r>
    <r>
      <rPr>
        <b/>
        <sz val="10"/>
        <rFont val="Verdana"/>
        <family val="2"/>
      </rPr>
      <t>Durante el mes de diciembre de 2017, los Campamentos de Soria y Valladolid estuvieron abiertos pero no han tenido ocupación, mientras que los de Zamora han estado cerrados.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</si>
</sst>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indexed="10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Arial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1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9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19" fillId="0" borderId="0" xfId="0" applyFont="1" applyBorder="1"/>
    <xf numFmtId="3" fontId="24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30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44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5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5" fillId="0" borderId="0" xfId="0" applyFont="1"/>
    <xf numFmtId="0" fontId="33" fillId="0" borderId="0" xfId="0" applyFont="1"/>
    <xf numFmtId="10" fontId="30" fillId="0" borderId="0" xfId="2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6" fillId="0" borderId="0" xfId="0" applyFont="1"/>
    <xf numFmtId="0" fontId="47" fillId="0" borderId="0" xfId="0" applyFont="1"/>
    <xf numFmtId="0" fontId="42" fillId="0" borderId="0" xfId="0" applyFont="1"/>
    <xf numFmtId="0" fontId="42" fillId="0" borderId="0" xfId="0" applyFont="1" applyBorder="1"/>
    <xf numFmtId="0" fontId="42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6" fillId="0" borderId="0" xfId="0" applyFont="1" applyFill="1" applyBorder="1" applyAlignment="1"/>
    <xf numFmtId="0" fontId="48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9" fillId="0" borderId="0" xfId="0" applyFont="1" applyFill="1"/>
    <xf numFmtId="0" fontId="19" fillId="0" borderId="0" xfId="0" applyFont="1"/>
    <xf numFmtId="0" fontId="29" fillId="0" borderId="0" xfId="0" applyFont="1" applyBorder="1"/>
    <xf numFmtId="3" fontId="30" fillId="0" borderId="0" xfId="0" applyNumberFormat="1" applyFont="1" applyFill="1" applyBorder="1" applyAlignment="1">
      <alignment horizontal="center"/>
    </xf>
    <xf numFmtId="10" fontId="3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47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0" fontId="30" fillId="0" borderId="0" xfId="0" applyNumberFormat="1" applyFont="1" applyFill="1" applyBorder="1" applyAlignment="1">
      <alignment horizontal="center"/>
    </xf>
    <xf numFmtId="0" fontId="36" fillId="3" borderId="0" xfId="0" applyFont="1" applyFill="1" applyBorder="1" applyAlignment="1">
      <alignment horizontal="left"/>
    </xf>
    <xf numFmtId="0" fontId="21" fillId="0" borderId="0" xfId="0" applyFont="1" applyAlignment="1"/>
    <xf numFmtId="0" fontId="19" fillId="0" borderId="0" xfId="0" applyFont="1" applyFill="1" applyBorder="1" applyAlignment="1">
      <alignment horizontal="center"/>
    </xf>
    <xf numFmtId="3" fontId="23" fillId="0" borderId="0" xfId="0" applyNumberFormat="1" applyFont="1"/>
    <xf numFmtId="10" fontId="23" fillId="0" borderId="0" xfId="0" applyNumberFormat="1" applyFont="1" applyFill="1" applyAlignment="1"/>
    <xf numFmtId="0" fontId="40" fillId="0" borderId="0" xfId="0" applyFont="1" applyFill="1" applyAlignment="1">
      <alignment horizontal="center"/>
    </xf>
    <xf numFmtId="0" fontId="49" fillId="0" borderId="0" xfId="0" applyFont="1"/>
    <xf numFmtId="10" fontId="29" fillId="5" borderId="1" xfId="0" applyNumberFormat="1" applyFont="1" applyFill="1" applyBorder="1" applyAlignment="1">
      <alignment horizontal="center" vertical="center"/>
    </xf>
    <xf numFmtId="10" fontId="29" fillId="5" borderId="2" xfId="0" applyNumberFormat="1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left" vertical="center" wrapText="1"/>
    </xf>
    <xf numFmtId="0" fontId="29" fillId="5" borderId="4" xfId="0" applyFont="1" applyFill="1" applyBorder="1" applyAlignment="1">
      <alignment horizontal="left" vertical="center" wrapText="1"/>
    </xf>
    <xf numFmtId="3" fontId="29" fillId="5" borderId="0" xfId="0" applyNumberFormat="1" applyFont="1" applyFill="1" applyBorder="1" applyAlignment="1">
      <alignment horizontal="center"/>
    </xf>
    <xf numFmtId="0" fontId="30" fillId="0" borderId="0" xfId="0" applyFont="1" applyBorder="1"/>
    <xf numFmtId="0" fontId="30" fillId="0" borderId="0" xfId="0" applyFont="1" applyFill="1" applyBorder="1"/>
    <xf numFmtId="0" fontId="30" fillId="0" borderId="0" xfId="0" applyFont="1"/>
    <xf numFmtId="43" fontId="0" fillId="0" borderId="0" xfId="1" applyFont="1"/>
    <xf numFmtId="3" fontId="29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30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3" fillId="0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10" fontId="23" fillId="5" borderId="0" xfId="0" applyNumberFormat="1" applyFont="1" applyFill="1" applyAlignment="1"/>
    <xf numFmtId="3" fontId="29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4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6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9" fontId="50" fillId="9" borderId="0" xfId="2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0" fontId="36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6" fillId="0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50" fillId="9" borderId="0" xfId="0" applyFont="1" applyFill="1" applyBorder="1"/>
    <xf numFmtId="3" fontId="50" fillId="9" borderId="0" xfId="0" applyNumberFormat="1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6" fillId="9" borderId="0" xfId="0" applyFont="1" applyFill="1" applyBorder="1"/>
    <xf numFmtId="3" fontId="30" fillId="9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52" fillId="9" borderId="0" xfId="0" applyFont="1" applyFill="1" applyBorder="1" applyAlignment="1"/>
    <xf numFmtId="10" fontId="58" fillId="0" borderId="0" xfId="2" applyNumberFormat="1" applyFont="1" applyFill="1" applyBorder="1" applyAlignment="1">
      <alignment horizontal="center"/>
    </xf>
    <xf numFmtId="10" fontId="59" fillId="0" borderId="0" xfId="2" applyNumberFormat="1" applyFont="1" applyFill="1" applyBorder="1" applyAlignment="1">
      <alignment horizontal="center"/>
    </xf>
    <xf numFmtId="0" fontId="61" fillId="0" borderId="0" xfId="0" applyFont="1" applyFill="1" applyBorder="1"/>
    <xf numFmtId="2" fontId="62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9" borderId="0" xfId="0" applyFont="1" applyFill="1"/>
    <xf numFmtId="3" fontId="36" fillId="9" borderId="0" xfId="0" applyNumberFormat="1" applyFont="1" applyFill="1" applyAlignment="1">
      <alignment horizontal="center"/>
    </xf>
    <xf numFmtId="0" fontId="20" fillId="0" borderId="0" xfId="0" applyFont="1" applyFill="1"/>
    <xf numFmtId="0" fontId="52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/>
    <xf numFmtId="0" fontId="42" fillId="7" borderId="0" xfId="0" applyFont="1" applyFill="1" applyBorder="1" applyAlignment="1"/>
    <xf numFmtId="0" fontId="43" fillId="7" borderId="0" xfId="0" applyFont="1" applyFill="1" applyBorder="1" applyAlignment="1"/>
    <xf numFmtId="0" fontId="41" fillId="7" borderId="0" xfId="0" applyFont="1" applyFill="1" applyBorder="1" applyAlignment="1">
      <alignment vertical="top" wrapText="1"/>
    </xf>
    <xf numFmtId="0" fontId="13" fillId="7" borderId="0" xfId="0" applyFont="1" applyFill="1" applyBorder="1"/>
    <xf numFmtId="0" fontId="0" fillId="7" borderId="0" xfId="0" applyFill="1" applyBorder="1"/>
    <xf numFmtId="0" fontId="33" fillId="7" borderId="0" xfId="0" applyFont="1" applyFill="1"/>
    <xf numFmtId="0" fontId="63" fillId="0" borderId="0" xfId="0" applyFont="1" applyFill="1" applyAlignment="1">
      <alignment horizontal="center"/>
    </xf>
    <xf numFmtId="0" fontId="64" fillId="0" borderId="0" xfId="0" applyFont="1"/>
    <xf numFmtId="0" fontId="50" fillId="9" borderId="0" xfId="0" applyFont="1" applyFill="1" applyBorder="1" applyAlignment="1">
      <alignment horizontal="center"/>
    </xf>
    <xf numFmtId="0" fontId="50" fillId="9" borderId="0" xfId="0" applyFont="1" applyFill="1" applyBorder="1" applyAlignment="1"/>
    <xf numFmtId="0" fontId="65" fillId="0" borderId="0" xfId="0" applyFont="1"/>
    <xf numFmtId="3" fontId="29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30" fillId="9" borderId="0" xfId="0" applyFont="1" applyFill="1" applyBorder="1" applyAlignment="1">
      <alignment horizontal="center"/>
    </xf>
    <xf numFmtId="3" fontId="30" fillId="9" borderId="0" xfId="0" applyNumberFormat="1" applyFont="1" applyFill="1" applyAlignment="1">
      <alignment horizontal="center"/>
    </xf>
    <xf numFmtId="3" fontId="30" fillId="0" borderId="0" xfId="0" applyNumberFormat="1" applyFont="1" applyFill="1" applyAlignment="1">
      <alignment horizontal="center"/>
    </xf>
    <xf numFmtId="2" fontId="66" fillId="9" borderId="0" xfId="0" applyNumberFormat="1" applyFont="1" applyFill="1" applyBorder="1" applyAlignment="1">
      <alignment horizontal="center"/>
    </xf>
    <xf numFmtId="10" fontId="58" fillId="9" borderId="0" xfId="2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1" fillId="0" borderId="0" xfId="0" applyFont="1"/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" fillId="5" borderId="0" xfId="0" applyFont="1" applyFill="1" applyAlignment="1"/>
    <xf numFmtId="0" fontId="67" fillId="9" borderId="0" xfId="0" applyFont="1" applyFill="1" applyAlignment="1">
      <alignment horizontal="right"/>
    </xf>
    <xf numFmtId="0" fontId="68" fillId="9" borderId="0" xfId="0" applyFont="1" applyFill="1" applyAlignment="1"/>
    <xf numFmtId="0" fontId="68" fillId="9" borderId="0" xfId="0" applyFont="1" applyFill="1" applyAlignment="1">
      <alignment horizontal="right"/>
    </xf>
    <xf numFmtId="2" fontId="68" fillId="9" borderId="0" xfId="0" applyNumberFormat="1" applyFont="1" applyFill="1" applyAlignment="1">
      <alignment horizontal="right"/>
    </xf>
    <xf numFmtId="10" fontId="67" fillId="9" borderId="0" xfId="0" applyNumberFormat="1" applyFont="1" applyFill="1" applyAlignment="1">
      <alignment horizontal="right"/>
    </xf>
    <xf numFmtId="0" fontId="50" fillId="9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center"/>
    </xf>
    <xf numFmtId="2" fontId="62" fillId="13" borderId="0" xfId="0" applyNumberFormat="1" applyFont="1" applyFill="1" applyBorder="1" applyAlignment="1">
      <alignment horizontal="center"/>
    </xf>
    <xf numFmtId="10" fontId="69" fillId="13" borderId="0" xfId="0" applyNumberFormat="1" applyFont="1" applyFill="1" applyBorder="1" applyAlignment="1">
      <alignment horizontal="center"/>
    </xf>
    <xf numFmtId="10" fontId="70" fillId="13" borderId="0" xfId="0" applyNumberFormat="1" applyFont="1" applyFill="1" applyBorder="1" applyAlignment="1">
      <alignment horizontal="center"/>
    </xf>
    <xf numFmtId="2" fontId="71" fillId="13" borderId="0" xfId="0" applyNumberFormat="1" applyFont="1" applyFill="1" applyBorder="1" applyAlignment="1">
      <alignment horizontal="center"/>
    </xf>
    <xf numFmtId="0" fontId="36" fillId="6" borderId="0" xfId="0" applyFont="1" applyFill="1" applyBorder="1" applyAlignment="1">
      <alignment horizontal="left"/>
    </xf>
    <xf numFmtId="3" fontId="50" fillId="13" borderId="0" xfId="0" applyNumberFormat="1" applyFont="1" applyFill="1" applyBorder="1" applyAlignment="1">
      <alignment horizontal="center"/>
    </xf>
    <xf numFmtId="3" fontId="36" fillId="13" borderId="0" xfId="0" applyNumberFormat="1" applyFont="1" applyFill="1" applyBorder="1" applyAlignment="1">
      <alignment horizontal="center"/>
    </xf>
    <xf numFmtId="2" fontId="29" fillId="5" borderId="0" xfId="0" applyNumberFormat="1" applyFont="1" applyFill="1" applyBorder="1" applyAlignment="1">
      <alignment horizontal="center"/>
    </xf>
    <xf numFmtId="3" fontId="30" fillId="13" borderId="0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0" fontId="50" fillId="3" borderId="0" xfId="0" applyNumberFormat="1" applyFont="1" applyFill="1" applyBorder="1" applyAlignment="1">
      <alignment horizontal="center"/>
    </xf>
    <xf numFmtId="0" fontId="52" fillId="13" borderId="0" xfId="0" applyFont="1" applyFill="1" applyBorder="1"/>
    <xf numFmtId="0" fontId="29" fillId="5" borderId="9" xfId="0" applyFont="1" applyFill="1" applyBorder="1" applyAlignment="1">
      <alignment horizontal="left" vertical="center" wrapText="1"/>
    </xf>
    <xf numFmtId="3" fontId="36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34" fillId="7" borderId="0" xfId="0" applyFont="1" applyFill="1" applyAlignment="1">
      <alignment horizontal="center"/>
    </xf>
    <xf numFmtId="0" fontId="5" fillId="7" borderId="0" xfId="0" applyFont="1" applyFill="1" applyBorder="1" applyAlignment="1">
      <alignment horizontal="justify" vertical="justify" wrapText="1"/>
    </xf>
    <xf numFmtId="0" fontId="12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13" fillId="7" borderId="0" xfId="0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5" fillId="7" borderId="0" xfId="0" applyFont="1" applyFill="1" applyBorder="1" applyAlignment="1">
      <alignment wrapText="1"/>
    </xf>
    <xf numFmtId="0" fontId="41" fillId="7" borderId="0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57" fillId="9" borderId="0" xfId="0" applyFont="1" applyFill="1" applyAlignment="1">
      <alignment horizontal="center"/>
    </xf>
    <xf numFmtId="0" fontId="57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 vertical="center"/>
    </xf>
    <xf numFmtId="0" fontId="50" fillId="9" borderId="0" xfId="0" applyFont="1" applyFill="1" applyBorder="1" applyAlignment="1">
      <alignment horizontal="center"/>
    </xf>
    <xf numFmtId="0" fontId="41" fillId="7" borderId="0" xfId="0" applyFont="1" applyFill="1" applyBorder="1" applyAlignment="1">
      <alignment vertical="top" wrapText="1"/>
    </xf>
    <xf numFmtId="0" fontId="41" fillId="7" borderId="0" xfId="0" applyFont="1" applyFill="1" applyBorder="1" applyAlignment="1">
      <alignment horizontal="left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55" fillId="8" borderId="0" xfId="0" applyFont="1" applyFill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4" fillId="9" borderId="0" xfId="0" applyFont="1" applyFill="1" applyAlignment="1">
      <alignment horizontal="left"/>
    </xf>
    <xf numFmtId="0" fontId="39" fillId="12" borderId="0" xfId="0" applyFont="1" applyFill="1" applyAlignment="1">
      <alignment horizontal="center"/>
    </xf>
    <xf numFmtId="0" fontId="40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 vertical="center"/>
    </xf>
    <xf numFmtId="0" fontId="36" fillId="9" borderId="0" xfId="0" applyFont="1" applyFill="1" applyBorder="1" applyAlignment="1">
      <alignment horizontal="center"/>
    </xf>
    <xf numFmtId="0" fontId="55" fillId="12" borderId="0" xfId="0" applyFont="1" applyFill="1" applyAlignment="1">
      <alignment horizontal="center"/>
    </xf>
    <xf numFmtId="0" fontId="51" fillId="12" borderId="0" xfId="0" applyFont="1" applyFill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51" fillId="8" borderId="0" xfId="0" applyFont="1" applyFill="1" applyAlignment="1">
      <alignment horizontal="center"/>
    </xf>
    <xf numFmtId="10" fontId="60" fillId="0" borderId="0" xfId="0" applyNumberFormat="1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51" fillId="9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6" fillId="14" borderId="0" xfId="0" applyFont="1" applyFill="1" applyBorder="1" applyAlignment="1">
      <alignment horizontal="left" wrapText="1"/>
    </xf>
    <xf numFmtId="0" fontId="20" fillId="9" borderId="0" xfId="0" applyFont="1" applyFill="1" applyBorder="1" applyAlignment="1">
      <alignment horizontal="center"/>
    </xf>
    <xf numFmtId="0" fontId="50" fillId="13" borderId="0" xfId="0" applyFont="1" applyFill="1" applyBorder="1" applyAlignment="1">
      <alignment horizontal="center" vertical="center"/>
    </xf>
    <xf numFmtId="0" fontId="51" fillId="9" borderId="0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10" fontId="36" fillId="6" borderId="0" xfId="0" applyNumberFormat="1" applyFont="1" applyFill="1" applyBorder="1" applyAlignment="1">
      <alignment horizontal="center"/>
    </xf>
    <xf numFmtId="0" fontId="57" fillId="10" borderId="0" xfId="0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10" fontId="58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32" fillId="8" borderId="0" xfId="0" applyFont="1" applyFill="1" applyAlignment="1">
      <alignment horizontal="center" vertical="center"/>
    </xf>
    <xf numFmtId="0" fontId="4" fillId="9" borderId="5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49" fontId="56" fillId="9" borderId="7" xfId="0" applyNumberFormat="1" applyFont="1" applyFill="1" applyBorder="1" applyAlignment="1">
      <alignment horizontal="center" vertical="center"/>
    </xf>
    <xf numFmtId="49" fontId="22" fillId="9" borderId="8" xfId="0" applyNumberFormat="1" applyFont="1" applyFill="1" applyBorder="1" applyAlignment="1">
      <alignment horizontal="center" vertical="center"/>
    </xf>
    <xf numFmtId="0" fontId="32" fillId="8" borderId="0" xfId="0" applyFont="1" applyFill="1" applyAlignment="1">
      <alignment horizontal="center"/>
    </xf>
    <xf numFmtId="9" fontId="57" fillId="10" borderId="0" xfId="2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49" fontId="26" fillId="7" borderId="0" xfId="0" applyNumberFormat="1" applyFont="1" applyFill="1" applyAlignment="1">
      <alignment horizontal="center"/>
    </xf>
    <xf numFmtId="49" fontId="27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8" fillId="12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67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3" fontId="15" fillId="0" borderId="0" xfId="0" applyNumberFormat="1" applyFont="1" applyAlignment="1">
      <alignment horizontal="right"/>
    </xf>
    <xf numFmtId="3" fontId="4" fillId="9" borderId="0" xfId="0" applyNumberFormat="1" applyFont="1" applyFill="1" applyAlignment="1">
      <alignment horizontal="right"/>
    </xf>
    <xf numFmtId="0" fontId="4" fillId="13" borderId="5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49" fontId="56" fillId="13" borderId="7" xfId="0" applyNumberFormat="1" applyFont="1" applyFill="1" applyBorder="1" applyAlignment="1">
      <alignment horizontal="center" vertical="center"/>
    </xf>
    <xf numFmtId="49" fontId="22" fillId="13" borderId="8" xfId="0" applyNumberFormat="1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9" fontId="19" fillId="9" borderId="0" xfId="2" applyFont="1" applyFill="1" applyBorder="1" applyAlignment="1">
      <alignment horizontal="center"/>
    </xf>
    <xf numFmtId="9" fontId="52" fillId="9" borderId="0" xfId="2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4"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993366"/>
      <color rgb="FF0000FF"/>
      <color rgb="FFC0C0C0"/>
      <color rgb="FFD1E7A9"/>
      <color rgb="FFFF00FF"/>
      <color rgb="FFA50021"/>
      <color rgb="FF014B3A"/>
      <color rgb="FFD7E1DC"/>
      <color rgb="FFFFFF99"/>
      <color rgb="FFDBEF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% DE ESTABLECIMIENTOS</a:t>
            </a:r>
          </a:p>
        </c:rich>
      </c:tx>
      <c:layout>
        <c:manualLayout>
          <c:xMode val="edge"/>
          <c:yMode val="edge"/>
          <c:x val="0.33570442386024646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636145715251335E-3"/>
                  <c:y val="-4.72597897618974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1004155441349859E-3"/>
                  <c:y val="-0.1062899542284598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750625820488356E-2"/>
                  <c:y val="-5.20595692372984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4746904683031719E-2"/>
                  <c:y val="-2.773132936512284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DE PLAZAS POR PROVINCIAS</a:t>
            </a:r>
          </a:p>
        </c:rich>
      </c:tx>
      <c:layout>
        <c:manualLayout>
          <c:xMode val="edge"/>
          <c:yMode val="edge"/>
          <c:x val="0.21161825726141079"/>
          <c:y val="2.35690235690235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tx>
            <c:strRef>
              <c:f>[6]Oferta!$I$38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[6]Oferta!$I$39:$I$47</c:f>
              <c:numCache>
                <c:formatCode>General</c:formatCode>
                <c:ptCount val="9"/>
                <c:pt idx="0">
                  <c:v>5668</c:v>
                </c:pt>
                <c:pt idx="1">
                  <c:v>11697</c:v>
                </c:pt>
                <c:pt idx="2">
                  <c:v>13543</c:v>
                </c:pt>
                <c:pt idx="3">
                  <c:v>3815</c:v>
                </c:pt>
                <c:pt idx="4">
                  <c:v>12126</c:v>
                </c:pt>
                <c:pt idx="5">
                  <c:v>6556</c:v>
                </c:pt>
                <c:pt idx="6">
                  <c:v>4356</c:v>
                </c:pt>
                <c:pt idx="7">
                  <c:v>9770</c:v>
                </c:pt>
                <c:pt idx="8">
                  <c:v>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0410783055198972"/>
          <c:y val="2.6936026936026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15942585286227531"/>
          <c:w val="0.94993581514762515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[6]Oferta!$D$37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[6]Oferta!$F$37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[6]Oferta!$F$39:$F$47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20696456"/>
        <c:axId val="320696848"/>
        <c:axId val="0"/>
      </c:bar3DChart>
      <c:catAx>
        <c:axId val="32069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696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069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696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27214377406932"/>
          <c:y val="1.6835016835016835E-2"/>
          <c:w val="0.26572528883183566"/>
          <c:h val="0.1212124747032883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[6]Oferta!$A$97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[6]Oferta!$A$96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[6]Oferta!$B$96:$J$96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3483344"/>
        <c:axId val="423483736"/>
      </c:barChart>
      <c:catAx>
        <c:axId val="423483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3483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34837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3483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61433229937162"/>
          <c:y val="3.0201342281879196E-2"/>
          <c:w val="0.20075777459635724"/>
          <c:h val="0.12080572143247197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589598424097656"/>
          <c:y val="0.34680248711886813"/>
          <c:w val="0.46505746769865519"/>
          <c:h val="0.4882170935168531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048277083918725E-2"/>
                  <c:y val="-9.5373107873542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1.6576875259013676E-2"/>
                  <c:y val="4.444444444444444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73686180203074E-3"/>
                  <c:y val="5.430954462131387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307330140433475E-3"/>
                  <c:y val="5.480384951881014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639149655321428E-3"/>
                  <c:y val="-2.863390203377130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77089065016486E-2"/>
                  <c:y val="-7.94902312121338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[6]Oferta!$B$156:$J$156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[6]Oferta!$B$161:$J$161</c:f>
              <c:numCache>
                <c:formatCode>General</c:formatCode>
                <c:ptCount val="9"/>
                <c:pt idx="0">
                  <c:v>14</c:v>
                </c:pt>
                <c:pt idx="1">
                  <c:v>60</c:v>
                </c:pt>
                <c:pt idx="2">
                  <c:v>91</c:v>
                </c:pt>
                <c:pt idx="3">
                  <c:v>30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2267587112248846"/>
          <c:y val="4.2295996638063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70108768322091E-2"/>
          <c:y val="0.22639921215739306"/>
          <c:w val="0.94995366165167394"/>
          <c:h val="0.6678619088398967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[6]Oferta!$A$184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[6]Oferta!$B$184:$J$184</c:f>
              <c:numCache>
                <c:formatCode>General</c:formatCode>
                <c:ptCount val="9"/>
                <c:pt idx="0">
                  <c:v>0</c:v>
                </c:pt>
                <c:pt idx="1">
                  <c:v>465</c:v>
                </c:pt>
                <c:pt idx="2">
                  <c:v>768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93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[6]Oferta!$A$183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[6]Oferta!$B$183:$J$183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363</c:v>
                </c:pt>
                <c:pt idx="3">
                  <c:v>334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38</c:v>
                </c:pt>
              </c:numCache>
            </c:numRef>
          </c:val>
        </c:ser>
        <c:ser>
          <c:idx val="1"/>
          <c:order val="2"/>
          <c:tx>
            <c:strRef>
              <c:f>[6]Oferta!$A$182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[6]Oferta!$B$182:$J$182</c:f>
              <c:numCache>
                <c:formatCode>General</c:formatCode>
                <c:ptCount val="9"/>
                <c:pt idx="0">
                  <c:v>381</c:v>
                </c:pt>
                <c:pt idx="1">
                  <c:v>1098</c:v>
                </c:pt>
                <c:pt idx="2">
                  <c:v>1358</c:v>
                </c:pt>
                <c:pt idx="3">
                  <c:v>361</c:v>
                </c:pt>
                <c:pt idx="4">
                  <c:v>412</c:v>
                </c:pt>
                <c:pt idx="5">
                  <c:v>1197</c:v>
                </c:pt>
                <c:pt idx="6">
                  <c:v>288</c:v>
                </c:pt>
                <c:pt idx="7">
                  <c:v>141</c:v>
                </c:pt>
                <c:pt idx="8">
                  <c:v>118</c:v>
                </c:pt>
              </c:numCache>
            </c:numRef>
          </c:val>
        </c:ser>
        <c:ser>
          <c:idx val="2"/>
          <c:order val="3"/>
          <c:tx>
            <c:strRef>
              <c:f>[6]Oferta!$A$181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[6]Oferta!$B$181:$J$181</c:f>
              <c:numCache>
                <c:formatCode>General</c:formatCode>
                <c:ptCount val="9"/>
                <c:pt idx="0">
                  <c:v>410</c:v>
                </c:pt>
                <c:pt idx="1">
                  <c:v>718</c:v>
                </c:pt>
                <c:pt idx="2">
                  <c:v>825</c:v>
                </c:pt>
                <c:pt idx="3">
                  <c:v>234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167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3484912"/>
        <c:axId val="423485304"/>
      </c:barChart>
      <c:catAx>
        <c:axId val="423484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3485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348530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3484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FF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5179749263076814"/>
          <c:y val="2.8206443754001359E-2"/>
          <c:w val="0.33719856405437065"/>
          <c:h val="0.1316470246416975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15"/>
      <c:hPercent val="2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[7]Oferta!$A$194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[7]Oferta!$B$193:$J$193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[7]Oferta!$B$194:$J$194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3486088"/>
        <c:axId val="423486480"/>
        <c:axId val="0"/>
      </c:bar3DChart>
      <c:catAx>
        <c:axId val="423486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486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3486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486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77350748322254"/>
          <c:y val="0.29665541807274093"/>
          <c:w val="0.62375802591214635"/>
          <c:h val="0.523596693270484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('[8]Oferta '!$B$107,'[8]Oferta '!$D$107,'[8]Oferta '!$F$107,'[8]Oferta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('[8]Oferta '!$C$118,'[8]Oferta '!$E$118,'[8]Oferta '!$G$118,'[8]Oferta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DICIEMBRE 2017</a:t>
            </a:r>
          </a:p>
        </c:rich>
      </c:tx>
      <c:layout>
        <c:manualLayout>
          <c:xMode val="edge"/>
          <c:yMode val="edge"/>
          <c:x val="0.32041728763040239"/>
          <c:y val="2.8776978417266189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091525688001872"/>
          <c:y val="0.13129507933259973"/>
          <c:w val="0.69157233439879418"/>
          <c:h val="0.7841733505344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[9]Mes!$B$22:$B$40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Rioja (La)</c:v>
                </c:pt>
                <c:pt idx="3">
                  <c:v>Canarias</c:v>
                </c:pt>
                <c:pt idx="4">
                  <c:v>Baleares (Islas)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(Principado de)</c:v>
                </c:pt>
                <c:pt idx="11">
                  <c:v>Castilla - La Mancha</c:v>
                </c:pt>
                <c:pt idx="12">
                  <c:v>Comunidad Valenciana</c:v>
                </c:pt>
                <c:pt idx="13">
                  <c:v>Cataluña</c:v>
                </c:pt>
                <c:pt idx="14">
                  <c:v>País Vasco</c:v>
                </c:pt>
                <c:pt idx="15">
                  <c:v>Galicia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[9]Mes!$C$22:$C$40</c:f>
              <c:numCache>
                <c:formatCode>General</c:formatCode>
                <c:ptCount val="19"/>
                <c:pt idx="0">
                  <c:v>8.7647618457642072E-4</c:v>
                </c:pt>
                <c:pt idx="1">
                  <c:v>1.2502893056052127E-3</c:v>
                </c:pt>
                <c:pt idx="2">
                  <c:v>1.0272379387363618E-2</c:v>
                </c:pt>
                <c:pt idx="3">
                  <c:v>1.2507226369654753E-2</c:v>
                </c:pt>
                <c:pt idx="4">
                  <c:v>1.2757131150300314E-2</c:v>
                </c:pt>
                <c:pt idx="5">
                  <c:v>1.3632166682809472E-2</c:v>
                </c:pt>
                <c:pt idx="6">
                  <c:v>1.6794711949483922E-2</c:v>
                </c:pt>
                <c:pt idx="7">
                  <c:v>2.1528950255054618E-2</c:v>
                </c:pt>
                <c:pt idx="8">
                  <c:v>2.3763705391990429E-2</c:v>
                </c:pt>
                <c:pt idx="9">
                  <c:v>2.8664730919119013E-2</c:v>
                </c:pt>
                <c:pt idx="10">
                  <c:v>3.783779330457638E-2</c:v>
                </c:pt>
                <c:pt idx="11">
                  <c:v>4.2689551296584097E-2</c:v>
                </c:pt>
                <c:pt idx="12">
                  <c:v>5.7358778314663773E-2</c:v>
                </c:pt>
                <c:pt idx="13">
                  <c:v>6.0578166210333115E-2</c:v>
                </c:pt>
                <c:pt idx="14">
                  <c:v>6.2942464638280349E-2</c:v>
                </c:pt>
                <c:pt idx="15">
                  <c:v>6.5911873875268756E-2</c:v>
                </c:pt>
                <c:pt idx="16">
                  <c:v>8.5592181829926853E-2</c:v>
                </c:pt>
                <c:pt idx="17">
                  <c:v>0.14857750710240472</c:v>
                </c:pt>
                <c:pt idx="18">
                  <c:v>0.29646391583200415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23666016"/>
        <c:axId val="423666408"/>
      </c:barChart>
      <c:catAx>
        <c:axId val="423666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66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66640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66601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DICIEMBRE 2017</a:t>
            </a:r>
          </a:p>
        </c:rich>
      </c:tx>
      <c:layout>
        <c:manualLayout>
          <c:xMode val="edge"/>
          <c:yMode val="edge"/>
          <c:x val="0.32041728763040239"/>
          <c:y val="2.8776978417266189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88385177100387"/>
          <c:y val="0.13129507933259973"/>
          <c:w val="0.68364907356877425"/>
          <c:h val="0.782374787803847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[9]Mes!$C$46:$C$64</c:f>
              <c:numCache>
                <c:formatCode>General</c:formatCode>
                <c:ptCount val="19"/>
                <c:pt idx="0">
                  <c:v>8.0286932643502951E-4</c:v>
                </c:pt>
                <c:pt idx="1">
                  <c:v>1.1179266730323434E-3</c:v>
                </c:pt>
                <c:pt idx="2">
                  <c:v>9.9328337237238884E-3</c:v>
                </c:pt>
                <c:pt idx="3">
                  <c:v>1.1951682157814503E-2</c:v>
                </c:pt>
                <c:pt idx="4">
                  <c:v>1.2096279300749302E-2</c:v>
                </c:pt>
                <c:pt idx="5">
                  <c:v>1.5689622610807419E-2</c:v>
                </c:pt>
                <c:pt idx="6">
                  <c:v>1.8104679882526398E-2</c:v>
                </c:pt>
                <c:pt idx="7">
                  <c:v>2.2346360608935356E-2</c:v>
                </c:pt>
                <c:pt idx="8">
                  <c:v>2.3792121559381485E-2</c:v>
                </c:pt>
                <c:pt idx="9">
                  <c:v>3.015553392469883E-2</c:v>
                </c:pt>
                <c:pt idx="10">
                  <c:v>4.2281914502382278E-2</c:v>
                </c:pt>
                <c:pt idx="11">
                  <c:v>5.0170399248600006E-2</c:v>
                </c:pt>
                <c:pt idx="12">
                  <c:v>5.4680317640304565E-2</c:v>
                </c:pt>
                <c:pt idx="13">
                  <c:v>6.2791004776954651E-2</c:v>
                </c:pt>
                <c:pt idx="14">
                  <c:v>6.4802944660186768E-2</c:v>
                </c:pt>
                <c:pt idx="15">
                  <c:v>7.189139723777771E-2</c:v>
                </c:pt>
                <c:pt idx="16">
                  <c:v>8.1697516143321991E-2</c:v>
                </c:pt>
                <c:pt idx="17">
                  <c:v>0.14672370254993439</c:v>
                </c:pt>
                <c:pt idx="18">
                  <c:v>0.278970867395401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23667192"/>
        <c:axId val="423667584"/>
      </c:barChart>
      <c:catAx>
        <c:axId val="423667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6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66758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66719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DICIEMBRE 2017</a:t>
            </a:r>
          </a:p>
        </c:rich>
      </c:tx>
      <c:layout>
        <c:manualLayout>
          <c:xMode val="edge"/>
          <c:yMode val="edge"/>
          <c:x val="0.29437885353088261"/>
          <c:y val="1.086956521739130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97016709544972"/>
          <c:y val="0.11304359825449881"/>
          <c:w val="0.59451742418336317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1.8579574104961018E-4"/>
                  <c:y val="-9.699848298779166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[9]Mes!$B$73:$B$87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China</c:v>
                </c:pt>
                <c:pt idx="8">
                  <c:v>EEUU</c:v>
                </c:pt>
                <c:pt idx="9">
                  <c:v>Benelux (Bélgica, Holanda y Luxemburgo)</c:v>
                </c:pt>
                <c:pt idx="10">
                  <c:v>Italia</c:v>
                </c:pt>
                <c:pt idx="11">
                  <c:v>Alemania</c:v>
                </c:pt>
                <c:pt idx="12">
                  <c:v>Reino Unido</c:v>
                </c:pt>
                <c:pt idx="13">
                  <c:v>Francia</c:v>
                </c:pt>
                <c:pt idx="14">
                  <c:v>Portugal</c:v>
                </c:pt>
              </c:strCache>
            </c:strRef>
          </c:cat>
          <c:val>
            <c:numRef>
              <c:f>[9]Mes!$C$73:$C$87</c:f>
              <c:numCache>
                <c:formatCode>General</c:formatCode>
                <c:ptCount val="15"/>
                <c:pt idx="0">
                  <c:v>4.5295935350156601E-2</c:v>
                </c:pt>
                <c:pt idx="1">
                  <c:v>8.5386193925395579E-2</c:v>
                </c:pt>
                <c:pt idx="2">
                  <c:v>9.0114751478667876E-2</c:v>
                </c:pt>
                <c:pt idx="3">
                  <c:v>6.728159131612732E-3</c:v>
                </c:pt>
                <c:pt idx="4">
                  <c:v>1.295645714399171E-2</c:v>
                </c:pt>
                <c:pt idx="5">
                  <c:v>1.7958231467002102E-2</c:v>
                </c:pt>
                <c:pt idx="6">
                  <c:v>2.2250535416296287E-2</c:v>
                </c:pt>
                <c:pt idx="7">
                  <c:v>4.0961388167676437E-2</c:v>
                </c:pt>
                <c:pt idx="8">
                  <c:v>5.0296850835170027E-2</c:v>
                </c:pt>
                <c:pt idx="9">
                  <c:v>5.3236446793331296E-2</c:v>
                </c:pt>
                <c:pt idx="10">
                  <c:v>5.3544078523578557E-2</c:v>
                </c:pt>
                <c:pt idx="11">
                  <c:v>6.6862271273426435E-2</c:v>
                </c:pt>
                <c:pt idx="12">
                  <c:v>9.9182143151560195E-2</c:v>
                </c:pt>
                <c:pt idx="13">
                  <c:v>0.17451471288444084</c:v>
                </c:pt>
                <c:pt idx="14">
                  <c:v>0.18071184445769331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23668368"/>
        <c:axId val="423668760"/>
      </c:barChart>
      <c:catAx>
        <c:axId val="423668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66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66876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6683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3954399236217144"/>
          <c:y val="3.36700336700336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7741664"/>
        <c:axId val="317743232"/>
        <c:axId val="0"/>
      </c:bar3DChart>
      <c:catAx>
        <c:axId val="3177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743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7743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741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PERIODO ACUMULADO DE ENERO A DICIEMBRE 2017</a:t>
            </a:r>
          </a:p>
        </c:rich>
      </c:tx>
      <c:layout>
        <c:manualLayout>
          <c:xMode val="edge"/>
          <c:yMode val="edge"/>
          <c:x val="0.30177530323502461"/>
          <c:y val="1.086956521739130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36395594702226"/>
          <c:y val="0.11304359825449881"/>
          <c:w val="0.5951854350166691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-1.2336137486987921E-3"/>
                  <c:y val="-7.731043581669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[9]Mes!$B$95:$B$109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Portugal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[9]Mes!$C$95:$C$109</c:f>
              <c:numCache>
                <c:formatCode>General</c:formatCode>
                <c:ptCount val="15"/>
                <c:pt idx="0">
                  <c:v>3.6364138126373291E-2</c:v>
                </c:pt>
                <c:pt idx="1">
                  <c:v>7.3949098587036133E-2</c:v>
                </c:pt>
                <c:pt idx="2">
                  <c:v>9.4288505613803864E-2</c:v>
                </c:pt>
                <c:pt idx="3">
                  <c:v>1.1779346503317356E-2</c:v>
                </c:pt>
                <c:pt idx="4">
                  <c:v>1.4594796113669872E-2</c:v>
                </c:pt>
                <c:pt idx="5">
                  <c:v>1.7732016742229462E-2</c:v>
                </c:pt>
                <c:pt idx="6">
                  <c:v>1.8434209749102592E-2</c:v>
                </c:pt>
                <c:pt idx="7">
                  <c:v>2.4731118232011795E-2</c:v>
                </c:pt>
                <c:pt idx="8">
                  <c:v>5.6140851229429245E-2</c:v>
                </c:pt>
                <c:pt idx="9">
                  <c:v>7.5157515704631805E-2</c:v>
                </c:pt>
                <c:pt idx="10">
                  <c:v>8.484283834695816E-2</c:v>
                </c:pt>
                <c:pt idx="11">
                  <c:v>9.392954409122467E-2</c:v>
                </c:pt>
                <c:pt idx="12">
                  <c:v>9.5790818333625793E-2</c:v>
                </c:pt>
                <c:pt idx="13">
                  <c:v>0.11672123521566391</c:v>
                </c:pt>
                <c:pt idx="14">
                  <c:v>0.18554398417472839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23813064"/>
        <c:axId val="423813456"/>
      </c:barChart>
      <c:catAx>
        <c:axId val="423813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81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81345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8130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LEÓN</a:t>
            </a:r>
          </a:p>
          <a:p>
            <a:pPr>
              <a:defRPr sz="1100" b="1"/>
            </a:pPr>
            <a:r>
              <a:rPr lang="es-ES" sz="1100" b="1"/>
              <a:t>DICIEMBRE</a:t>
            </a:r>
          </a:p>
        </c:rich>
      </c:tx>
      <c:layout>
        <c:manualLayout>
          <c:xMode val="edge"/>
          <c:yMode val="edge"/>
          <c:x val="0.28249037971576318"/>
          <c:y val="4.60251046025104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21338912133891214"/>
          <c:w val="0.8871598701817357"/>
          <c:h val="0.59414225941422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[9]Mes!$A$119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[9]Mes!$C$118:$K$118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[9]Mes!$C$119:$K$119</c:f>
              <c:numCache>
                <c:formatCode>General</c:formatCode>
                <c:ptCount val="9"/>
                <c:pt idx="0">
                  <c:v>52926</c:v>
                </c:pt>
                <c:pt idx="1">
                  <c:v>79039</c:v>
                </c:pt>
                <c:pt idx="2">
                  <c:v>74660</c:v>
                </c:pt>
                <c:pt idx="3">
                  <c:v>22221</c:v>
                </c:pt>
                <c:pt idx="4">
                  <c:v>95632</c:v>
                </c:pt>
                <c:pt idx="5">
                  <c:v>60120</c:v>
                </c:pt>
                <c:pt idx="6">
                  <c:v>24601</c:v>
                </c:pt>
                <c:pt idx="7">
                  <c:v>70828</c:v>
                </c:pt>
                <c:pt idx="8">
                  <c:v>26938</c:v>
                </c:pt>
              </c:numCache>
            </c:numRef>
          </c:val>
        </c:ser>
        <c:ser>
          <c:idx val="1"/>
          <c:order val="1"/>
          <c:tx>
            <c:strRef>
              <c:f>[9]Mes!$A$122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[9]Mes!$C$118:$K$118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[9]Mes!$C$122:$K$122</c:f>
              <c:numCache>
                <c:formatCode>General</c:formatCode>
                <c:ptCount val="9"/>
                <c:pt idx="0">
                  <c:v>95703</c:v>
                </c:pt>
                <c:pt idx="1">
                  <c:v>134544</c:v>
                </c:pt>
                <c:pt idx="2">
                  <c:v>131856</c:v>
                </c:pt>
                <c:pt idx="3">
                  <c:v>42294</c:v>
                </c:pt>
                <c:pt idx="4">
                  <c:v>162652</c:v>
                </c:pt>
                <c:pt idx="5">
                  <c:v>99100</c:v>
                </c:pt>
                <c:pt idx="6">
                  <c:v>48787</c:v>
                </c:pt>
                <c:pt idx="7">
                  <c:v>121455</c:v>
                </c:pt>
                <c:pt idx="8">
                  <c:v>44811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814240"/>
        <c:axId val="423814632"/>
      </c:barChart>
      <c:catAx>
        <c:axId val="4238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814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381463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814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es-ES"/>
          </a:p>
        </c:txPr>
      </c:legendEntry>
      <c:layout>
        <c:manualLayout>
          <c:xMode val="edge"/>
          <c:yMode val="edge"/>
          <c:x val="0.82813279375485793"/>
          <c:y val="3.4025196850393694E-2"/>
          <c:w val="0.1620313608867561"/>
          <c:h val="0.13499590551181104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VIAJEROS </a:t>
            </a:r>
          </a:p>
        </c:rich>
      </c:tx>
      <c:layout>
        <c:manualLayout>
          <c:xMode val="edge"/>
          <c:yMode val="edge"/>
          <c:x val="0.39939024390243905"/>
          <c:y val="3.87931850947625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621951219512195E-2"/>
          <c:y val="0.21114232580223954"/>
          <c:w val="0.91768292682926833"/>
          <c:h val="0.6688632137063269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[9]Mes!$B$156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[9]Mes!$C$155:$E$155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[9]Mes!$C$156:$E$156</c:f>
              <c:numCache>
                <c:formatCode>General</c:formatCode>
                <c:ptCount val="3"/>
                <c:pt idx="0">
                  <c:v>420386</c:v>
                </c:pt>
                <c:pt idx="1">
                  <c:v>61287</c:v>
                </c:pt>
                <c:pt idx="2">
                  <c:v>481673</c:v>
                </c:pt>
              </c:numCache>
            </c:numRef>
          </c:val>
        </c:ser>
        <c:ser>
          <c:idx val="1"/>
          <c:order val="1"/>
          <c:tx>
            <c:strRef>
              <c:f>[9]Mes!$B$157</c:f>
              <c:strCache>
                <c:ptCount val="1"/>
                <c:pt idx="0">
                  <c:v>DICIEMBRE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[9]Mes!$C$155:$E$155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[9]Mes!$C$157:$E$157</c:f>
              <c:numCache>
                <c:formatCode>General</c:formatCode>
                <c:ptCount val="3"/>
                <c:pt idx="0">
                  <c:v>432418</c:v>
                </c:pt>
                <c:pt idx="1">
                  <c:v>74547</c:v>
                </c:pt>
                <c:pt idx="2">
                  <c:v>506965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3815416"/>
        <c:axId val="423815808"/>
        <c:axId val="0"/>
      </c:bar3DChart>
      <c:catAx>
        <c:axId val="42381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815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3815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815416"/>
        <c:crosses val="autoZero"/>
        <c:crossBetween val="between"/>
      </c:valAx>
      <c:spPr>
        <a:solidFill>
          <a:srgbClr val="D1E7A9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es-ES"/>
          </a:p>
        </c:txPr>
      </c:legendEntry>
      <c:layout>
        <c:manualLayout>
          <c:xMode val="edge"/>
          <c:yMode val="edge"/>
          <c:x val="0.7388762970049304"/>
          <c:y val="2.1551769497090301E-2"/>
          <c:w val="0.24435543454264477"/>
          <c:h val="0.163793448177886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 DEL NÚMERO DE VIAJEROS
DICIEMBRE</a:t>
            </a:r>
          </a:p>
        </c:rich>
      </c:tx>
      <c:layout>
        <c:manualLayout>
          <c:xMode val="edge"/>
          <c:yMode val="edge"/>
          <c:x val="0.30333588080901652"/>
          <c:y val="2.3148341397084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47078623003297E-2"/>
          <c:y val="0.25597950381830414"/>
          <c:w val="0.91720808959922517"/>
          <c:h val="0.641717247655600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[9]Mes!$A$169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[9]Mes!$B$168:$J$168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[9]Mes!$B$169:$J$169</c:f>
              <c:numCache>
                <c:formatCode>General</c:formatCode>
                <c:ptCount val="9"/>
                <c:pt idx="0">
                  <c:v>48623</c:v>
                </c:pt>
                <c:pt idx="1">
                  <c:v>75320</c:v>
                </c:pt>
                <c:pt idx="2">
                  <c:v>68080</c:v>
                </c:pt>
                <c:pt idx="3">
                  <c:v>23604</c:v>
                </c:pt>
                <c:pt idx="4">
                  <c:v>92101</c:v>
                </c:pt>
                <c:pt idx="5">
                  <c:v>56136</c:v>
                </c:pt>
                <c:pt idx="6">
                  <c:v>25583</c:v>
                </c:pt>
                <c:pt idx="7">
                  <c:v>67122</c:v>
                </c:pt>
                <c:pt idx="8">
                  <c:v>25104</c:v>
                </c:pt>
              </c:numCache>
            </c:numRef>
          </c:val>
        </c:ser>
        <c:ser>
          <c:idx val="1"/>
          <c:order val="1"/>
          <c:tx>
            <c:strRef>
              <c:f>[9]Mes!$A$170</c:f>
              <c:strCache>
                <c:ptCount val="1"/>
                <c:pt idx="0">
                  <c:v>DICIEMBRE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[9]Mes!$B$168:$J$168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[9]Mes!$B$170:$J$170</c:f>
              <c:numCache>
                <c:formatCode>General</c:formatCode>
                <c:ptCount val="9"/>
                <c:pt idx="0">
                  <c:v>52926</c:v>
                </c:pt>
                <c:pt idx="1">
                  <c:v>79039</c:v>
                </c:pt>
                <c:pt idx="2">
                  <c:v>74660</c:v>
                </c:pt>
                <c:pt idx="3">
                  <c:v>22221</c:v>
                </c:pt>
                <c:pt idx="4">
                  <c:v>95632</c:v>
                </c:pt>
                <c:pt idx="5">
                  <c:v>60120</c:v>
                </c:pt>
                <c:pt idx="6">
                  <c:v>24601</c:v>
                </c:pt>
                <c:pt idx="7">
                  <c:v>70828</c:v>
                </c:pt>
                <c:pt idx="8">
                  <c:v>26938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006416"/>
        <c:axId val="424006808"/>
      </c:barChart>
      <c:catAx>
        <c:axId val="424006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006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0068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006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999307272025091"/>
          <c:y val="3.0120570525962814E-2"/>
          <c:w val="0.15949275485109804"/>
          <c:h val="0.1786649784354845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40726915892270221"/>
          <c:y val="4.56756222055157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21194792861947534"/>
          <c:w val="0.86575400374170841"/>
          <c:h val="0.68574882285442962"/>
        </c:manualLayout>
      </c:layout>
      <c:bar3DChart>
        <c:barDir val="bar"/>
        <c:grouping val="clustered"/>
        <c:varyColors val="0"/>
        <c:ser>
          <c:idx val="1"/>
          <c:order val="0"/>
          <c:tx>
            <c:strRef>
              <c:f>[9]Mes!$A$194</c:f>
              <c:strCache>
                <c:ptCount val="1"/>
                <c:pt idx="0">
                  <c:v>DICIEMBRE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[9]Mes!$B$192:$D$192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[9]Mes!$B$194:$D$194</c:f>
              <c:numCache>
                <c:formatCode>General</c:formatCode>
                <c:ptCount val="3"/>
                <c:pt idx="0">
                  <c:v>764669</c:v>
                </c:pt>
                <c:pt idx="1">
                  <c:v>116533</c:v>
                </c:pt>
                <c:pt idx="2">
                  <c:v>881202</c:v>
                </c:pt>
              </c:numCache>
            </c:numRef>
          </c:val>
        </c:ser>
        <c:ser>
          <c:idx val="0"/>
          <c:order val="1"/>
          <c:tx>
            <c:strRef>
              <c:f>[9]Mes!$A$193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[9]Mes!$B$192:$D$192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[9]Mes!$B$193:$D$193</c:f>
              <c:numCache>
                <c:formatCode>General</c:formatCode>
                <c:ptCount val="3"/>
                <c:pt idx="0">
                  <c:v>730749</c:v>
                </c:pt>
                <c:pt idx="1">
                  <c:v>98258</c:v>
                </c:pt>
                <c:pt idx="2">
                  <c:v>829007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4007592"/>
        <c:axId val="424007984"/>
        <c:axId val="0"/>
      </c:bar3DChart>
      <c:catAx>
        <c:axId val="424007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00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00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007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794247002908422"/>
          <c:y val="2.0325283938658928E-2"/>
          <c:w val="0.21698966683218651"/>
          <c:h val="0.1544721579338078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DEL NÚMERO DE PERNOCTACIONES
DICIEMBRE</a:t>
            </a:r>
          </a:p>
        </c:rich>
      </c:tx>
      <c:layout>
        <c:manualLayout>
          <c:xMode val="edge"/>
          <c:yMode val="edge"/>
          <c:x val="0.29141572105414021"/>
          <c:y val="2.30188976377952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57723417389782E-2"/>
          <c:y val="0.24056603773584909"/>
          <c:w val="0.91817278996442364"/>
          <c:h val="0.6371696850393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[9]Mes!$A$207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[9]Mes!$B$206:$J$206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[9]Mes!$B$207:$J$207</c:f>
              <c:numCache>
                <c:formatCode>General</c:formatCode>
                <c:ptCount val="9"/>
                <c:pt idx="0">
                  <c:v>86737</c:v>
                </c:pt>
                <c:pt idx="1">
                  <c:v>128656</c:v>
                </c:pt>
                <c:pt idx="2">
                  <c:v>125071</c:v>
                </c:pt>
                <c:pt idx="3">
                  <c:v>41408</c:v>
                </c:pt>
                <c:pt idx="4">
                  <c:v>155969</c:v>
                </c:pt>
                <c:pt idx="5">
                  <c:v>90326</c:v>
                </c:pt>
                <c:pt idx="6">
                  <c:v>47181</c:v>
                </c:pt>
                <c:pt idx="7">
                  <c:v>111342</c:v>
                </c:pt>
                <c:pt idx="8">
                  <c:v>42317</c:v>
                </c:pt>
              </c:numCache>
            </c:numRef>
          </c:val>
        </c:ser>
        <c:ser>
          <c:idx val="1"/>
          <c:order val="1"/>
          <c:tx>
            <c:strRef>
              <c:f>[9]Mes!$A$208</c:f>
              <c:strCache>
                <c:ptCount val="1"/>
                <c:pt idx="0">
                  <c:v>DICIEMBRE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[9]Mes!$B$206:$J$206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[9]Mes!$B$208:$J$208</c:f>
              <c:numCache>
                <c:formatCode>General</c:formatCode>
                <c:ptCount val="9"/>
                <c:pt idx="0">
                  <c:v>95703</c:v>
                </c:pt>
                <c:pt idx="1">
                  <c:v>134544</c:v>
                </c:pt>
                <c:pt idx="2">
                  <c:v>131856</c:v>
                </c:pt>
                <c:pt idx="3">
                  <c:v>42294</c:v>
                </c:pt>
                <c:pt idx="4">
                  <c:v>162652</c:v>
                </c:pt>
                <c:pt idx="5">
                  <c:v>99100</c:v>
                </c:pt>
                <c:pt idx="6">
                  <c:v>48787</c:v>
                </c:pt>
                <c:pt idx="7">
                  <c:v>121455</c:v>
                </c:pt>
                <c:pt idx="8">
                  <c:v>44811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008768"/>
        <c:axId val="424009160"/>
      </c:barChart>
      <c:catAx>
        <c:axId val="424008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009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0091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008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3494908024077286"/>
          <c:y val="2.8436084762118542E-2"/>
          <c:w val="0.1524146419599049"/>
          <c:h val="0.1800952034934174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DE DATOS ACUMULADOS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20141758795302106"/>
          <c:y val="2.817644063148822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4725586360280686E-2"/>
          <c:y val="0.18135346887609199"/>
          <c:w val="0.90930840572582938"/>
          <c:h val="0.7173612253692168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[9]Mes!$A$235</c:f>
              <c:strCache>
                <c:ptCount val="1"/>
                <c:pt idx="0">
                  <c:v>ENERO a 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[9]Mes!$B$234:$D$234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[9]Mes!$B$235:$D$235</c:f>
              <c:numCache>
                <c:formatCode>General</c:formatCode>
                <c:ptCount val="3"/>
                <c:pt idx="0">
                  <c:v>5661700</c:v>
                </c:pt>
                <c:pt idx="1">
                  <c:v>1576135</c:v>
                </c:pt>
                <c:pt idx="2">
                  <c:v>7237835</c:v>
                </c:pt>
              </c:numCache>
            </c:numRef>
          </c:val>
        </c:ser>
        <c:ser>
          <c:idx val="0"/>
          <c:order val="1"/>
          <c:tx>
            <c:strRef>
              <c:f>[9]Mes!$A$236</c:f>
              <c:strCache>
                <c:ptCount val="1"/>
                <c:pt idx="0">
                  <c:v>ENERO a DICIEMBRE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[9]Mes!$B$234:$D$234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[9]Mes!$B$236:$D$236</c:f>
              <c:numCache>
                <c:formatCode>General</c:formatCode>
                <c:ptCount val="3"/>
                <c:pt idx="0">
                  <c:v>6259626</c:v>
                </c:pt>
                <c:pt idx="1">
                  <c:v>1894892</c:v>
                </c:pt>
                <c:pt idx="2">
                  <c:v>8154518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4009944"/>
        <c:axId val="424308360"/>
        <c:axId val="0"/>
      </c:bar3DChart>
      <c:catAx>
        <c:axId val="424009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308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308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009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83386357008404"/>
          <c:y val="2.4038517969026934E-2"/>
          <c:w val="0.32019897134070363"/>
          <c:h val="0.1777177106593019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</a:t>
            </a:r>
          </a:p>
        </c:rich>
      </c:tx>
      <c:layout>
        <c:manualLayout>
          <c:xMode val="edge"/>
          <c:yMode val="edge"/>
          <c:x val="0.44972322975680251"/>
          <c:y val="3.98230948888077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15403719600314E-2"/>
          <c:y val="0.19911547444403874"/>
          <c:w val="0.91765708325375717"/>
          <c:h val="0.62831994157896665"/>
        </c:manualLayout>
      </c:layout>
      <c:lineChart>
        <c:grouping val="standard"/>
        <c:varyColors val="0"/>
        <c:ser>
          <c:idx val="0"/>
          <c:order val="0"/>
          <c:tx>
            <c:strRef>
              <c:f>[9]Mes!$A$245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([9]Mes!$B$244:$J$244,[9]Mes!$B$247:$D$247)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([9]Mes!$B$245:$J$245,[9]Mes!$B$248:$D$248)</c:f>
              <c:numCache>
                <c:formatCode>General</c:formatCode>
                <c:ptCount val="12"/>
                <c:pt idx="0">
                  <c:v>336470</c:v>
                </c:pt>
                <c:pt idx="1">
                  <c:v>382910</c:v>
                </c:pt>
                <c:pt idx="2">
                  <c:v>589861</c:v>
                </c:pt>
                <c:pt idx="3">
                  <c:v>529696</c:v>
                </c:pt>
                <c:pt idx="4">
                  <c:v>648992</c:v>
                </c:pt>
                <c:pt idx="5">
                  <c:v>650324</c:v>
                </c:pt>
                <c:pt idx="6">
                  <c:v>749618</c:v>
                </c:pt>
                <c:pt idx="7">
                  <c:v>983811</c:v>
                </c:pt>
                <c:pt idx="8">
                  <c:v>691931</c:v>
                </c:pt>
                <c:pt idx="9">
                  <c:v>708549</c:v>
                </c:pt>
                <c:pt idx="10">
                  <c:v>484000</c:v>
                </c:pt>
                <c:pt idx="11">
                  <c:v>481673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[9]Mes!$A$246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([9]Mes!$B$244:$J$244,[9]Mes!$B$247:$D$247)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([9]Mes!$B$246:$J$246,[9]Mes!$B$249:$D$249)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  <c:pt idx="9">
                  <c:v>760663</c:v>
                </c:pt>
                <c:pt idx="10">
                  <c:v>516069</c:v>
                </c:pt>
                <c:pt idx="11">
                  <c:v>506965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09144"/>
        <c:axId val="424309536"/>
      </c:lineChart>
      <c:catAx>
        <c:axId val="424309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309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309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309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609103541201729"/>
          <c:y val="2.7149131484192617E-2"/>
          <c:w val="0.21032523474672618"/>
          <c:h val="0.1329660111581529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VIAJEROS
</a:t>
            </a:r>
          </a:p>
        </c:rich>
      </c:tx>
      <c:layout>
        <c:manualLayout>
          <c:xMode val="edge"/>
          <c:yMode val="edge"/>
          <c:x val="0.41777184806786377"/>
          <c:y val="1.18622047244094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41486068111461E-2"/>
          <c:y val="0.22867401574803151"/>
          <c:w val="0.90495287393144375"/>
          <c:h val="0.66953425196850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[9]Mes!$A$273</c:f>
              <c:strCache>
                <c:ptCount val="1"/>
                <c:pt idx="0">
                  <c:v>ENERO a 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[9]Mes!$B$272:$J$272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[9]Mes!$B$273:$J$273</c:f>
              <c:numCache>
                <c:formatCode>General</c:formatCode>
                <c:ptCount val="9"/>
                <c:pt idx="0">
                  <c:v>698378</c:v>
                </c:pt>
                <c:pt idx="1">
                  <c:v>1297378</c:v>
                </c:pt>
                <c:pt idx="2">
                  <c:v>1210514</c:v>
                </c:pt>
                <c:pt idx="3">
                  <c:v>349030</c:v>
                </c:pt>
                <c:pt idx="4">
                  <c:v>1267664</c:v>
                </c:pt>
                <c:pt idx="5">
                  <c:v>704600</c:v>
                </c:pt>
                <c:pt idx="6">
                  <c:v>406638</c:v>
                </c:pt>
                <c:pt idx="7">
                  <c:v>916885</c:v>
                </c:pt>
                <c:pt idx="8">
                  <c:v>386748</c:v>
                </c:pt>
              </c:numCache>
            </c:numRef>
          </c:val>
        </c:ser>
        <c:ser>
          <c:idx val="1"/>
          <c:order val="1"/>
          <c:tx>
            <c:strRef>
              <c:f>[9]Mes!$A$274</c:f>
              <c:strCache>
                <c:ptCount val="1"/>
                <c:pt idx="0">
                  <c:v>ENERO a DICIEMBRE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[9]Mes!$B$272:$J$272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[9]Mes!$B$274:$J$274</c:f>
              <c:numCache>
                <c:formatCode>General</c:formatCode>
                <c:ptCount val="9"/>
                <c:pt idx="0">
                  <c:v>809889</c:v>
                </c:pt>
                <c:pt idx="1">
                  <c:v>1502691</c:v>
                </c:pt>
                <c:pt idx="2">
                  <c:v>1468658</c:v>
                </c:pt>
                <c:pt idx="3">
                  <c:v>412044</c:v>
                </c:pt>
                <c:pt idx="4">
                  <c:v>1330204</c:v>
                </c:pt>
                <c:pt idx="5">
                  <c:v>796860</c:v>
                </c:pt>
                <c:pt idx="6">
                  <c:v>450830</c:v>
                </c:pt>
                <c:pt idx="7">
                  <c:v>962081</c:v>
                </c:pt>
                <c:pt idx="8">
                  <c:v>421261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310320"/>
        <c:axId val="424310712"/>
      </c:barChart>
      <c:catAx>
        <c:axId val="424310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310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3107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310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040562598848074"/>
          <c:y val="3.0408267716535434E-2"/>
          <c:w val="0.2033234097617497"/>
          <c:h val="0.1692519685039369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DE DATOS ACUMULADOS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8148981564430192"/>
          <c:y val="2.49126841818040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816590514020472E-2"/>
          <c:y val="0.22580763717887464"/>
          <c:w val="0.89743708016652979"/>
          <c:h val="0.6652323224448428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[9]Mes!$A$306</c:f>
              <c:strCache>
                <c:ptCount val="1"/>
                <c:pt idx="0">
                  <c:v>ENERO a 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[9]Mes!$B$305:$D$305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[9]Mes!$B$306:$D$306</c:f>
              <c:numCache>
                <c:formatCode>General</c:formatCode>
                <c:ptCount val="3"/>
                <c:pt idx="0">
                  <c:v>9835660</c:v>
                </c:pt>
                <c:pt idx="1">
                  <c:v>2300765</c:v>
                </c:pt>
                <c:pt idx="2">
                  <c:v>12136425</c:v>
                </c:pt>
              </c:numCache>
            </c:numRef>
          </c:val>
        </c:ser>
        <c:ser>
          <c:idx val="0"/>
          <c:order val="1"/>
          <c:tx>
            <c:strRef>
              <c:f>[9]Mes!$A$307</c:f>
              <c:strCache>
                <c:ptCount val="1"/>
                <c:pt idx="0">
                  <c:v>ENERO a DICIEMBRE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[9]Mes!$B$305:$D$305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[9]Mes!$B$307:$D$307</c:f>
              <c:numCache>
                <c:formatCode>General</c:formatCode>
                <c:ptCount val="3"/>
                <c:pt idx="0">
                  <c:v>10885684</c:v>
                </c:pt>
                <c:pt idx="1">
                  <c:v>2684898</c:v>
                </c:pt>
                <c:pt idx="2">
                  <c:v>13570582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4311496"/>
        <c:axId val="424311888"/>
        <c:axId val="0"/>
      </c:bar3DChart>
      <c:catAx>
        <c:axId val="424311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311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311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3114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185216181809606"/>
          <c:y val="2.6881967724331487E-2"/>
          <c:w val="0.28923358008392669"/>
          <c:h val="0.1597477976144071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23"/>
      <c:hPercent val="40"/>
      <c:rotY val="31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20496144"/>
        <c:axId val="320496536"/>
        <c:axId val="0"/>
      </c:bar3DChart>
      <c:catAx>
        <c:axId val="32049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320496536"/>
        <c:crosses val="autoZero"/>
        <c:auto val="0"/>
        <c:lblAlgn val="ctr"/>
        <c:lblOffset val="100"/>
        <c:noMultiLvlLbl val="0"/>
      </c:catAx>
      <c:valAx>
        <c:axId val="320496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496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826599800024996"/>
          <c:y val="0.87542370335021258"/>
          <c:w val="0.55033792650918623"/>
          <c:h val="8.4175437666251351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</a:t>
            </a:r>
          </a:p>
        </c:rich>
      </c:tx>
      <c:layout>
        <c:manualLayout>
          <c:xMode val="edge"/>
          <c:yMode val="edge"/>
          <c:x val="0.45229151014274982"/>
          <c:y val="4.736854278511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89406461307288E-2"/>
          <c:y val="0.19137854627468048"/>
          <c:w val="0.92411720510894069"/>
          <c:h val="0.62967633442804571"/>
        </c:manualLayout>
      </c:layout>
      <c:lineChart>
        <c:grouping val="standard"/>
        <c:varyColors val="0"/>
        <c:ser>
          <c:idx val="0"/>
          <c:order val="0"/>
          <c:tx>
            <c:strRef>
              <c:f>[9]Mes!$A$318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([9]Mes!$B$317:$J$317,[9]Mes!$B$320:$D$320)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([9]Mes!$B$318:$J$318,[9]Mes!$B$321:$D$321)</c:f>
              <c:numCache>
                <c:formatCode>General</c:formatCode>
                <c:ptCount val="12"/>
                <c:pt idx="0">
                  <c:v>545206</c:v>
                </c:pt>
                <c:pt idx="1">
                  <c:v>604300</c:v>
                </c:pt>
                <c:pt idx="2">
                  <c:v>1015364</c:v>
                </c:pt>
                <c:pt idx="3">
                  <c:v>859782</c:v>
                </c:pt>
                <c:pt idx="4">
                  <c:v>1034047</c:v>
                </c:pt>
                <c:pt idx="5">
                  <c:v>1038152</c:v>
                </c:pt>
                <c:pt idx="6">
                  <c:v>1251530</c:v>
                </c:pt>
                <c:pt idx="7">
                  <c:v>1862698</c:v>
                </c:pt>
                <c:pt idx="8">
                  <c:v>1115115</c:v>
                </c:pt>
                <c:pt idx="9">
                  <c:v>1166672</c:v>
                </c:pt>
                <c:pt idx="10">
                  <c:v>814552</c:v>
                </c:pt>
                <c:pt idx="11">
                  <c:v>829007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[9]Mes!$A$319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([9]Mes!$B$317:$J$317,[9]Mes!$B$320:$D$320)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([9]Mes!$B$319:$J$319,[9]Mes!$B$322:$D$322)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  <c:pt idx="9">
                  <c:v>1213405</c:v>
                </c:pt>
                <c:pt idx="10">
                  <c:v>883035</c:v>
                </c:pt>
                <c:pt idx="11">
                  <c:v>881202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9808"/>
        <c:axId val="424780200"/>
      </c:lineChart>
      <c:catAx>
        <c:axId val="424779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780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780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7798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982053981220267"/>
          <c:y val="2.6315831124124559E-2"/>
          <c:w val="0.20968756579224387"/>
          <c:h val="0.1346737625133541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
</a:t>
            </a:r>
          </a:p>
        </c:rich>
      </c:tx>
      <c:layout>
        <c:manualLayout>
          <c:xMode val="edge"/>
          <c:yMode val="edge"/>
          <c:x val="0.40308211258680071"/>
          <c:y val="5.14851485148514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01005377327999E-2"/>
          <c:y val="0.22780229204022764"/>
          <c:w val="0.90333497788510642"/>
          <c:h val="0.66245653699228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[9]Mes!$A$343</c:f>
              <c:strCache>
                <c:ptCount val="1"/>
                <c:pt idx="0">
                  <c:v>ENERO a 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[9]Mes!$B$342:$J$342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[9]Mes!$B$343:$J$343</c:f>
              <c:numCache>
                <c:formatCode>General</c:formatCode>
                <c:ptCount val="9"/>
                <c:pt idx="0">
                  <c:v>1201313</c:v>
                </c:pt>
                <c:pt idx="1">
                  <c:v>2010669</c:v>
                </c:pt>
                <c:pt idx="2">
                  <c:v>2003311</c:v>
                </c:pt>
                <c:pt idx="3">
                  <c:v>617206</c:v>
                </c:pt>
                <c:pt idx="4">
                  <c:v>2302993</c:v>
                </c:pt>
                <c:pt idx="5">
                  <c:v>1113309</c:v>
                </c:pt>
                <c:pt idx="6">
                  <c:v>786991</c:v>
                </c:pt>
                <c:pt idx="7">
                  <c:v>1502871</c:v>
                </c:pt>
                <c:pt idx="8">
                  <c:v>597762</c:v>
                </c:pt>
              </c:numCache>
            </c:numRef>
          </c:val>
        </c:ser>
        <c:ser>
          <c:idx val="1"/>
          <c:order val="1"/>
          <c:tx>
            <c:strRef>
              <c:f>[9]Mes!$A$344</c:f>
              <c:strCache>
                <c:ptCount val="1"/>
                <c:pt idx="0">
                  <c:v>ENERO a DICIEMBRE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[9]Mes!$B$342:$J$342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[9]Mes!$B$344:$J$344</c:f>
              <c:numCache>
                <c:formatCode>General</c:formatCode>
                <c:ptCount val="9"/>
                <c:pt idx="0">
                  <c:v>1381584</c:v>
                </c:pt>
                <c:pt idx="1">
                  <c:v>2304616</c:v>
                </c:pt>
                <c:pt idx="2">
                  <c:v>2334701</c:v>
                </c:pt>
                <c:pt idx="3">
                  <c:v>686134</c:v>
                </c:pt>
                <c:pt idx="4">
                  <c:v>2429025</c:v>
                </c:pt>
                <c:pt idx="5">
                  <c:v>1252894</c:v>
                </c:pt>
                <c:pt idx="6">
                  <c:v>887100</c:v>
                </c:pt>
                <c:pt idx="7">
                  <c:v>1629042</c:v>
                </c:pt>
                <c:pt idx="8">
                  <c:v>665486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780984"/>
        <c:axId val="424781376"/>
      </c:barChart>
      <c:catAx>
        <c:axId val="424780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781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7813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780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806789594057356"/>
          <c:y val="2.4000046875091552E-2"/>
          <c:w val="0.22101276543296675"/>
          <c:h val="0.1619014578623216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9716454089932972"/>
          <c:y val="2.578809839035607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3486842105263153"/>
          <c:h val="0.59765738994100559"/>
        </c:manualLayout>
      </c:layout>
      <c:pie3DChart>
        <c:varyColors val="1"/>
        <c:ser>
          <c:idx val="0"/>
          <c:order val="0"/>
          <c:tx>
            <c:strRef>
              <c:f>[9]Mes!$D$373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4327588508482259E-2"/>
                  <c:y val="-2.4017092297919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675310730786752E-2"/>
                  <c:y val="-7.03724479130374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056718204781624E-2"/>
                  <c:y val="1.58158432376810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525574282553599E-2"/>
                  <c:y val="8.07215525050519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9834222684974299E-2"/>
                  <c:y val="5.78499756114556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998623250720993E-2"/>
                  <c:y val="5.16800372643326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336321337931932E-2"/>
                  <c:y val="3.716465751515573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6110984577341017E-2"/>
                  <c:y val="-6.84596892202634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0656764495347173E-2"/>
                  <c:y val="-1.90147028081666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[9]Mes!$A$374:$A$382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[9]Mes!$D$374:$D$382</c:f>
              <c:numCache>
                <c:formatCode>General</c:formatCode>
                <c:ptCount val="9"/>
                <c:pt idx="0">
                  <c:v>35064</c:v>
                </c:pt>
                <c:pt idx="1">
                  <c:v>64386</c:v>
                </c:pt>
                <c:pt idx="2">
                  <c:v>60802</c:v>
                </c:pt>
                <c:pt idx="3">
                  <c:v>17006</c:v>
                </c:pt>
                <c:pt idx="4">
                  <c:v>82490</c:v>
                </c:pt>
                <c:pt idx="5">
                  <c:v>41592</c:v>
                </c:pt>
                <c:pt idx="6">
                  <c:v>16662</c:v>
                </c:pt>
                <c:pt idx="7">
                  <c:v>62783</c:v>
                </c:pt>
                <c:pt idx="8">
                  <c:v>19739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0232825077682751"/>
          <c:y val="4.335503062117235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632710327714476"/>
          <c:y val="0.26848249027237353"/>
          <c:w val="0.65829000814316863"/>
          <c:h val="0.65030691163604559"/>
        </c:manualLayout>
      </c:layout>
      <c:pie3DChart>
        <c:varyColors val="1"/>
        <c:ser>
          <c:idx val="0"/>
          <c:order val="0"/>
          <c:tx>
            <c:strRef>
              <c:f>[9]Mes!$G$373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4048036087296358E-3"/>
                  <c:y val="-2.70919820102909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879349071320501E-3"/>
                  <c:y val="-8.91040247729199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3827883070795983E-2"/>
                  <c:y val="3.5379192263774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9666479484681778E-2"/>
                  <c:y val="6.83496062992125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7574412144097855E-2"/>
                  <c:y val="4.73033459327929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7327463366652557E-2"/>
                  <c:y val="2.50366476231588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295377173540444E-2"/>
                  <c:y val="-6.863079635357094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0286201199290933E-2"/>
                  <c:y val="-6.73375328083989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1403774611937304E-2"/>
                  <c:y val="-1.50771653543307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[9]Mes!$A$374:$A$382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[9]Mes!$G$374:$G$382</c:f>
              <c:numCache>
                <c:formatCode>General</c:formatCode>
                <c:ptCount val="9"/>
                <c:pt idx="0">
                  <c:v>52979</c:v>
                </c:pt>
                <c:pt idx="1">
                  <c:v>98337</c:v>
                </c:pt>
                <c:pt idx="2">
                  <c:v>101343</c:v>
                </c:pt>
                <c:pt idx="3">
                  <c:v>29691</c:v>
                </c:pt>
                <c:pt idx="4">
                  <c:v>133443</c:v>
                </c:pt>
                <c:pt idx="5">
                  <c:v>59507</c:v>
                </c:pt>
                <c:pt idx="6">
                  <c:v>27530</c:v>
                </c:pt>
                <c:pt idx="7">
                  <c:v>105649</c:v>
                </c:pt>
                <c:pt idx="8">
                  <c:v>30482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81567674411069"/>
          <c:y val="3.9062749314925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40977496156171"/>
          <c:y val="0.29391076115485565"/>
          <c:w val="0.66577971392629176"/>
          <c:h val="0.626199191317301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9.1488199669508274E-3"/>
                  <c:y val="-3.87345224360133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888214274420663E-2"/>
                  <c:y val="-5.8662457941655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7736047796657014E-2"/>
                  <c:y val="2.2242454068241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289381726692447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8413496505708247E-3"/>
                  <c:y val="3.302507891359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485471120843641E-2"/>
                  <c:y val="5.951620912250007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7635155073071486E-2"/>
                  <c:y val="-1.69482868695466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2228835802304373E-2"/>
                  <c:y val="-7.15969327363491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4639922215708467E-3"/>
                  <c:y val="-2.27344911859523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[9]Mes!$A$403:$A$411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[9]Mes!$D$403:$D$411</c:f>
              <c:numCache>
                <c:formatCode>General</c:formatCode>
                <c:ptCount val="9"/>
                <c:pt idx="0">
                  <c:v>49</c:v>
                </c:pt>
                <c:pt idx="1">
                  <c:v>2601</c:v>
                </c:pt>
                <c:pt idx="2">
                  <c:v>2708</c:v>
                </c:pt>
                <c:pt idx="3">
                  <c:v>335</c:v>
                </c:pt>
                <c:pt idx="4">
                  <c:v>1234</c:v>
                </c:pt>
                <c:pt idx="5">
                  <c:v>1502</c:v>
                </c:pt>
                <c:pt idx="6">
                  <c:v>135</c:v>
                </c:pt>
                <c:pt idx="7">
                  <c:v>2179</c:v>
                </c:pt>
                <c:pt idx="8">
                  <c:v>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869338956820462"/>
          <c:y val="2.998207255343081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5203652999097"/>
          <c:y val="0.26537858548931381"/>
          <c:w val="0.6747036615023555"/>
          <c:h val="0.6498031496062992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1.4680285164688337E-2"/>
                  <c:y val="-6.5850165256561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405051868207608E-2"/>
                  <c:y val="-0.10719091044644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17256269124929E-3"/>
                  <c:y val="5.26868760372945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2748422645873369E-2"/>
                  <c:y val="2.60271372328458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00788325811086E-2"/>
                  <c:y val="5.2068481583716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0466658730293703E-2"/>
                  <c:y val="-3.348565804274465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2960493869151895E-2"/>
                  <c:y val="-2.912331271091113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7452079373921027E-2"/>
                  <c:y val="-0.106081126069247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5470485195830002E-2"/>
                  <c:y val="-1.40519544431946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[9]Mes!$A$403:$A$411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[9]Mes!$G$403:$G$411</c:f>
              <c:numCache>
                <c:formatCode>General</c:formatCode>
                <c:ptCount val="9"/>
                <c:pt idx="0">
                  <c:v>131</c:v>
                </c:pt>
                <c:pt idx="1">
                  <c:v>5837</c:v>
                </c:pt>
                <c:pt idx="2">
                  <c:v>5855</c:v>
                </c:pt>
                <c:pt idx="3">
                  <c:v>956</c:v>
                </c:pt>
                <c:pt idx="4">
                  <c:v>2820</c:v>
                </c:pt>
                <c:pt idx="5">
                  <c:v>2557</c:v>
                </c:pt>
                <c:pt idx="6">
                  <c:v>503</c:v>
                </c:pt>
                <c:pt idx="7">
                  <c:v>4379</c:v>
                </c:pt>
                <c:pt idx="8">
                  <c:v>1271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27706425453611777"/>
          <c:y val="1.713525809273840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3206628723040054E-2"/>
          <c:y val="0.19545497925909813"/>
          <c:w val="0.91790589695309821"/>
          <c:h val="0.63024846894138231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[9]Mes!$O$439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[9]Mes!$M$440:$N$443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[9]Mes!$O$440:$O$443</c:f>
              <c:numCache>
                <c:formatCode>General</c:formatCode>
                <c:ptCount val="4"/>
                <c:pt idx="0">
                  <c:v>327339</c:v>
                </c:pt>
                <c:pt idx="1">
                  <c:v>55419</c:v>
                </c:pt>
                <c:pt idx="2">
                  <c:v>9975</c:v>
                </c:pt>
                <c:pt idx="3">
                  <c:v>1643</c:v>
                </c:pt>
              </c:numCache>
            </c:numRef>
          </c:val>
        </c:ser>
        <c:ser>
          <c:idx val="0"/>
          <c:order val="1"/>
          <c:tx>
            <c:strRef>
              <c:f>[9]Mes!$P$439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[9]Mes!$M$440:$N$443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[9]Mes!$P$440:$P$443</c:f>
              <c:numCache>
                <c:formatCode>General</c:formatCode>
                <c:ptCount val="4"/>
                <c:pt idx="0">
                  <c:v>333626</c:v>
                </c:pt>
                <c:pt idx="1">
                  <c:v>66898</c:v>
                </c:pt>
                <c:pt idx="2">
                  <c:v>9388</c:v>
                </c:pt>
                <c:pt idx="3">
                  <c:v>1840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026048"/>
        <c:axId val="425026440"/>
        <c:axId val="0"/>
      </c:bar3DChart>
      <c:catAx>
        <c:axId val="4250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026440"/>
        <c:crosses val="autoZero"/>
        <c:auto val="0"/>
        <c:lblAlgn val="ctr"/>
        <c:lblOffset val="100"/>
        <c:noMultiLvlLbl val="0"/>
      </c:catAx>
      <c:valAx>
        <c:axId val="425026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026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911962940773696"/>
          <c:y val="2.2727323169662576E-2"/>
          <c:w val="0.1834744094488189"/>
          <c:h val="0.145454868285840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8072496728099722"/>
          <c:y val="9.5345894263217101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797506919264523E-2"/>
          <c:y val="0.21245852080989877"/>
          <c:w val="0.92337155914093849"/>
          <c:h val="0.6124669572553430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[9]Mes!$R$465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[9]Mes!$P$466:$Q$469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[9]Mes!$R$466:$R$469</c:f>
              <c:numCache>
                <c:formatCode>General</c:formatCode>
                <c:ptCount val="4"/>
                <c:pt idx="0">
                  <c:v>527036</c:v>
                </c:pt>
                <c:pt idx="1">
                  <c:v>87257</c:v>
                </c:pt>
                <c:pt idx="2">
                  <c:v>24214</c:v>
                </c:pt>
                <c:pt idx="3">
                  <c:v>3762</c:v>
                </c:pt>
              </c:numCache>
            </c:numRef>
          </c:val>
        </c:ser>
        <c:ser>
          <c:idx val="0"/>
          <c:order val="1"/>
          <c:tx>
            <c:strRef>
              <c:f>[9]Mes!$S$465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[9]Mes!$P$466:$Q$469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[9]Mes!$S$466:$S$469</c:f>
              <c:numCache>
                <c:formatCode>General</c:formatCode>
                <c:ptCount val="4"/>
                <c:pt idx="0">
                  <c:v>537780</c:v>
                </c:pt>
                <c:pt idx="1">
                  <c:v>101181</c:v>
                </c:pt>
                <c:pt idx="2">
                  <c:v>20636</c:v>
                </c:pt>
                <c:pt idx="3">
                  <c:v>3673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026832"/>
        <c:axId val="425027224"/>
        <c:axId val="0"/>
      </c:bar3DChart>
      <c:catAx>
        <c:axId val="42502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027224"/>
        <c:crosses val="autoZero"/>
        <c:auto val="0"/>
        <c:lblAlgn val="ctr"/>
        <c:lblOffset val="100"/>
        <c:noMultiLvlLbl val="0"/>
      </c:catAx>
      <c:valAx>
        <c:axId val="425027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026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45967517003153"/>
          <c:y val="3.1613470191226095E-2"/>
          <c:w val="0.18809800682271663"/>
          <c:h val="0.158189327896512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5238443024233318"/>
          <c:y val="1.4343657042869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21889055472263E-2"/>
          <c:y val="0.1983846019247594"/>
          <c:w val="0.91754122938530736"/>
          <c:h val="0.64505371828521429"/>
        </c:manualLayout>
      </c:layout>
      <c:lineChart>
        <c:grouping val="standard"/>
        <c:varyColors val="0"/>
        <c:ser>
          <c:idx val="0"/>
          <c:order val="0"/>
          <c:tx>
            <c:strRef>
              <c:f>[9]Mes!$A$500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([9]Mes!$B$499:$J$499,[9]Mes!$B$502:$D$502)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([9]Mes!$B$500:$J$500,[9]Mes!$B$503:$D$503)</c:f>
              <c:numCache>
                <c:formatCode>General</c:formatCode>
                <c:ptCount val="12"/>
                <c:pt idx="0">
                  <c:v>294590</c:v>
                </c:pt>
                <c:pt idx="1">
                  <c:v>327383</c:v>
                </c:pt>
                <c:pt idx="2">
                  <c:v>488605</c:v>
                </c:pt>
                <c:pt idx="3">
                  <c:v>436705</c:v>
                </c:pt>
                <c:pt idx="4">
                  <c:v>544625</c:v>
                </c:pt>
                <c:pt idx="5">
                  <c:v>544476</c:v>
                </c:pt>
                <c:pt idx="6">
                  <c:v>587584</c:v>
                </c:pt>
                <c:pt idx="7">
                  <c:v>756191</c:v>
                </c:pt>
                <c:pt idx="8">
                  <c:v>593099</c:v>
                </c:pt>
                <c:pt idx="9">
                  <c:v>595354</c:v>
                </c:pt>
                <c:pt idx="10">
                  <c:v>408535</c:v>
                </c:pt>
                <c:pt idx="11">
                  <c:v>394376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[9]Mes!$A$501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([9]Mes!$B$499:$J$499,[9]Mes!$B$502:$D$502)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([9]Mes!$B$501:$J$501,[9]Mes!$B$504:$D$504)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  <c:pt idx="8">
                  <c:v>639358</c:v>
                </c:pt>
                <c:pt idx="9">
                  <c:v>617100</c:v>
                </c:pt>
                <c:pt idx="10">
                  <c:v>422935</c:v>
                </c:pt>
                <c:pt idx="11">
                  <c:v>411752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028008"/>
        <c:axId val="425028400"/>
      </c:lineChart>
      <c:catAx>
        <c:axId val="425028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02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02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0280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956157937243154"/>
          <c:y val="3.151531058617673E-2"/>
          <c:w val="0.19660565910593317"/>
          <c:h val="0.115556255468066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4663758474041012"/>
          <c:y val="1.3868973615140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84185808040123E-2"/>
          <c:y val="0.17562819450200304"/>
          <c:w val="0.89950322118826054"/>
          <c:h val="0.60815547727586683"/>
        </c:manualLayout>
      </c:layout>
      <c:lineChart>
        <c:grouping val="standard"/>
        <c:varyColors val="0"/>
        <c:ser>
          <c:idx val="0"/>
          <c:order val="0"/>
          <c:tx>
            <c:strRef>
              <c:f>[9]Mes!$A$527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([9]Mes!$B$526:$J$526,[9]Mes!$B$529:$D$529,[9]Mes!$C$529:$D$529)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([9]Mes!$B$527:$J$527,[9]Mes!$B$530:$D$530)</c:f>
              <c:numCache>
                <c:formatCode>General</c:formatCode>
                <c:ptCount val="12"/>
                <c:pt idx="0">
                  <c:v>473271</c:v>
                </c:pt>
                <c:pt idx="1">
                  <c:v>508143</c:v>
                </c:pt>
                <c:pt idx="2">
                  <c:v>802251</c:v>
                </c:pt>
                <c:pt idx="3">
                  <c:v>697023</c:v>
                </c:pt>
                <c:pt idx="4">
                  <c:v>845584</c:v>
                </c:pt>
                <c:pt idx="5">
                  <c:v>833320</c:v>
                </c:pt>
                <c:pt idx="6">
                  <c:v>893124</c:v>
                </c:pt>
                <c:pt idx="7">
                  <c:v>1215168</c:v>
                </c:pt>
                <c:pt idx="8">
                  <c:v>930318</c:v>
                </c:pt>
                <c:pt idx="9">
                  <c:v>953317</c:v>
                </c:pt>
                <c:pt idx="10">
                  <c:v>679208</c:v>
                </c:pt>
                <c:pt idx="11">
                  <c:v>642269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[9]Mes!$A$528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([9]Mes!$B$526:$J$526,[9]Mes!$B$529:$D$529,[9]Mes!$C$529:$D$529)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([9]Mes!$B$528:$J$528,[9]Mes!$B$531:$D$531)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  <c:pt idx="8">
                  <c:v>1003153</c:v>
                </c:pt>
                <c:pt idx="9">
                  <c:v>963439</c:v>
                </c:pt>
                <c:pt idx="10">
                  <c:v>721814</c:v>
                </c:pt>
                <c:pt idx="11">
                  <c:v>663270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438936"/>
        <c:axId val="425439328"/>
      </c:lineChart>
      <c:catAx>
        <c:axId val="425438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39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439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38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479885468861844"/>
          <c:y val="2.7027027027027029E-2"/>
          <c:w val="0.20221415638553203"/>
          <c:h val="9.7297297297297303E-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% DE PLAZAS POR PROVINCIAS
</a:t>
            </a:r>
          </a:p>
        </c:rich>
      </c:tx>
      <c:layout>
        <c:manualLayout>
          <c:xMode val="edge"/>
          <c:yMode val="edge"/>
          <c:x val="0.21765935315580417"/>
          <c:y val="2.71186440677966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62872390593E-2"/>
                  <c:y val="-7.73178666481963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729620041692535E-2"/>
                  <c:y val="-6.719468300690573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[3]Oferta!$K$107:$K$115</c:f>
              <c:numCache>
                <c:formatCode>General</c:formatCode>
                <c:ptCount val="9"/>
                <c:pt idx="0">
                  <c:v>6877</c:v>
                </c:pt>
                <c:pt idx="1">
                  <c:v>4655</c:v>
                </c:pt>
                <c:pt idx="2">
                  <c:v>4697</c:v>
                </c:pt>
                <c:pt idx="3">
                  <c:v>2190</c:v>
                </c:pt>
                <c:pt idx="4">
                  <c:v>4518</c:v>
                </c:pt>
                <c:pt idx="5">
                  <c:v>4031</c:v>
                </c:pt>
                <c:pt idx="6">
                  <c:v>3400</c:v>
                </c:pt>
                <c:pt idx="7">
                  <c:v>1920</c:v>
                </c:pt>
                <c:pt idx="8">
                  <c:v>2422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7511747905259337"/>
          <c:y val="1.64362134105434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250501002004"/>
          <c:y val="0.20620281769711521"/>
          <c:w val="0.65342669591150804"/>
          <c:h val="0.69099572755199323"/>
        </c:manualLayout>
      </c:layout>
      <c:pie3DChart>
        <c:varyColors val="1"/>
        <c:ser>
          <c:idx val="0"/>
          <c:order val="0"/>
          <c:tx>
            <c:strRef>
              <c:f>[9]Mes!$D$550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2896364168291985E-2"/>
                  <c:y val="-6.0714100069544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457197860287504E-2"/>
                  <c:y val="-6.97196426679848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04008016032064E-3"/>
                  <c:y val="6.27802690582959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245435753396556E-2"/>
                  <c:y val="3.6078528300554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7283385668975745E-2"/>
                  <c:y val="3.55442957522686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00692706896919E-2"/>
                  <c:y val="2.4462431235006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5416502295930444E-2"/>
                  <c:y val="-6.483881218883514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0094993135878056E-2"/>
                  <c:y val="-6.22615726845803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436715951588216E-2"/>
                  <c:y val="-3.13756576392076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[9]Mes!$A$551:$A$559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[9]Mes!$D$551:$D$559</c:f>
              <c:numCache>
                <c:formatCode>General</c:formatCode>
                <c:ptCount val="9"/>
                <c:pt idx="0">
                  <c:v>16991</c:v>
                </c:pt>
                <c:pt idx="1">
                  <c:v>10279</c:v>
                </c:pt>
                <c:pt idx="2">
                  <c:v>9296</c:v>
                </c:pt>
                <c:pt idx="3">
                  <c:v>4580</c:v>
                </c:pt>
                <c:pt idx="4">
                  <c:v>10857</c:v>
                </c:pt>
                <c:pt idx="5">
                  <c:v>14971</c:v>
                </c:pt>
                <c:pt idx="6">
                  <c:v>7721</c:v>
                </c:pt>
                <c:pt idx="7">
                  <c:v>5561</c:v>
                </c:pt>
                <c:pt idx="8">
                  <c:v>6626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2537439511709858"/>
          <c:y val="2.09203849518810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869851118717227"/>
          <c:y val="0.19300787401574804"/>
          <c:w val="0.67010605473031071"/>
          <c:h val="0.69714540682414694"/>
        </c:manualLayout>
      </c:layout>
      <c:pie3DChart>
        <c:varyColors val="1"/>
        <c:ser>
          <c:idx val="0"/>
          <c:order val="0"/>
          <c:tx>
            <c:strRef>
              <c:f>[9]Mes!$G$550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9788633082915608E-3"/>
                  <c:y val="-8.67222233202077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491207068067085E-2"/>
                  <c:y val="-6.015118110236212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5246811008615255E-2"/>
                  <c:y val="8.4701568109993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070933585121988E-2"/>
                  <c:y val="3.72321959755030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560201655735179E-2"/>
                  <c:y val="6.30491688538932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54372599345734E-2"/>
                  <c:y val="7.86233390677520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9669021565023862E-3"/>
                  <c:y val="-5.1384776902887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8136876359405825E-2"/>
                  <c:y val="-4.7614698162729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7520866999720865E-2"/>
                  <c:y val="-3.24810471879442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[9]Mes!$A$551:$A$559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[9]Mes!$G$551:$G$559</c:f>
              <c:numCache>
                <c:formatCode>General</c:formatCode>
                <c:ptCount val="9"/>
                <c:pt idx="0">
                  <c:v>40900</c:v>
                </c:pt>
                <c:pt idx="1">
                  <c:v>26205</c:v>
                </c:pt>
                <c:pt idx="2">
                  <c:v>22103</c:v>
                </c:pt>
                <c:pt idx="3">
                  <c:v>10998</c:v>
                </c:pt>
                <c:pt idx="4">
                  <c:v>25333</c:v>
                </c:pt>
                <c:pt idx="5">
                  <c:v>33557</c:v>
                </c:pt>
                <c:pt idx="6">
                  <c:v>20438</c:v>
                </c:pt>
                <c:pt idx="7">
                  <c:v>10712</c:v>
                </c:pt>
                <c:pt idx="8">
                  <c:v>12970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8.3081040431743775E-2"/>
          <c:y val="1.62600159561552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687958948951618E-2"/>
          <c:y val="6.5681778764438592E-2"/>
          <c:w val="0.90553425682968669"/>
          <c:h val="0.844633875611363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[9]Mes!$B$584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[9]Mes!$C$583:$E$583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[9]Mes!$C$584:$E$584</c:f>
              <c:numCache>
                <c:formatCode>General</c:formatCode>
                <c:ptCount val="3"/>
                <c:pt idx="0">
                  <c:v>81355</c:v>
                </c:pt>
                <c:pt idx="1">
                  <c:v>2679</c:v>
                </c:pt>
                <c:pt idx="2">
                  <c:v>84034</c:v>
                </c:pt>
              </c:numCache>
            </c:numRef>
          </c:val>
        </c:ser>
        <c:ser>
          <c:idx val="0"/>
          <c:order val="1"/>
          <c:tx>
            <c:strRef>
              <c:f>[9]Mes!$B$585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[9]Mes!$C$583:$E$583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[9]Mes!$C$585:$E$585</c:f>
              <c:numCache>
                <c:formatCode>General</c:formatCode>
                <c:ptCount val="3"/>
                <c:pt idx="0">
                  <c:v>83524</c:v>
                </c:pt>
                <c:pt idx="1">
                  <c:v>3358</c:v>
                </c:pt>
                <c:pt idx="2">
                  <c:v>86882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440896"/>
        <c:axId val="425441288"/>
        <c:axId val="0"/>
      </c:bar3DChart>
      <c:catAx>
        <c:axId val="4254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41288"/>
        <c:crosses val="autoZero"/>
        <c:auto val="0"/>
        <c:lblAlgn val="ctr"/>
        <c:lblOffset val="100"/>
        <c:noMultiLvlLbl val="0"/>
      </c:catAx>
      <c:valAx>
        <c:axId val="425441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40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174983042849985"/>
          <c:y val="3.4334763948497854E-2"/>
          <c:w val="0.23869090801852016"/>
          <c:h val="0.1417444240174823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3266586631827971"/>
          <c:y val="2.020192475940507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160839160839167E-2"/>
          <c:y val="0.17446844761562419"/>
          <c:w val="0.92132867132867136"/>
          <c:h val="0.7142330708661417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[9]Mes!$G$584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[9]Mes!$H$583:$K$583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[9]Mes!$H$584:$K$584</c:f>
              <c:numCache>
                <c:formatCode>General</c:formatCode>
                <c:ptCount val="4"/>
                <c:pt idx="0">
                  <c:v>176862</c:v>
                </c:pt>
                <c:pt idx="1">
                  <c:v>5273</c:v>
                </c:pt>
                <c:pt idx="2">
                  <c:v>182135</c:v>
                </c:pt>
                <c:pt idx="3">
                  <c:v>0.17316521502682547</c:v>
                </c:pt>
              </c:numCache>
            </c:numRef>
          </c:val>
        </c:ser>
        <c:ser>
          <c:idx val="0"/>
          <c:order val="1"/>
          <c:tx>
            <c:strRef>
              <c:f>[9]Mes!$G$585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[9]Mes!$H$583:$K$583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[9]Mes!$H$585:$K$585</c:f>
              <c:numCache>
                <c:formatCode>General</c:formatCode>
                <c:ptCount val="4"/>
                <c:pt idx="0">
                  <c:v>194740</c:v>
                </c:pt>
                <c:pt idx="1">
                  <c:v>8476</c:v>
                </c:pt>
                <c:pt idx="2">
                  <c:v>203216</c:v>
                </c:pt>
                <c:pt idx="3">
                  <c:v>0.18770881192078795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442072"/>
        <c:axId val="425442464"/>
        <c:axId val="0"/>
      </c:bar3DChart>
      <c:catAx>
        <c:axId val="425442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42464"/>
        <c:crosses val="autoZero"/>
        <c:auto val="0"/>
        <c:lblAlgn val="ctr"/>
        <c:lblOffset val="100"/>
        <c:noMultiLvlLbl val="0"/>
      </c:catAx>
      <c:valAx>
        <c:axId val="425442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42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00878029259797"/>
          <c:y val="2.1276639953124902E-2"/>
          <c:w val="0.18592622671045039"/>
          <c:h val="0.1361704956999993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01017739644871"/>
          <c:y val="1.6692913385826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08488458674606E-2"/>
          <c:y val="0.18687570303712037"/>
          <c:w val="0.93521965748324642"/>
          <c:h val="0.71810566647919005"/>
        </c:manualLayout>
      </c:layout>
      <c:lineChart>
        <c:grouping val="standard"/>
        <c:varyColors val="0"/>
        <c:ser>
          <c:idx val="0"/>
          <c:order val="0"/>
          <c:tx>
            <c:strRef>
              <c:f>[9]Mes!$A$618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([9]Mes!$B$617:$J$617,[9]Mes!$B$620:$D$620)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([9]Mes!$B$618:$J$618,[9]Mes!$B$621:$D$621)</c:f>
              <c:numCache>
                <c:formatCode>General</c:formatCode>
                <c:ptCount val="12"/>
                <c:pt idx="0">
                  <c:v>38800</c:v>
                </c:pt>
                <c:pt idx="1">
                  <c:v>52087</c:v>
                </c:pt>
                <c:pt idx="2">
                  <c:v>87491</c:v>
                </c:pt>
                <c:pt idx="3">
                  <c:v>79658</c:v>
                </c:pt>
                <c:pt idx="4">
                  <c:v>82200</c:v>
                </c:pt>
                <c:pt idx="5">
                  <c:v>75031</c:v>
                </c:pt>
                <c:pt idx="6">
                  <c:v>99593</c:v>
                </c:pt>
                <c:pt idx="7">
                  <c:v>139518</c:v>
                </c:pt>
                <c:pt idx="8">
                  <c:v>78463</c:v>
                </c:pt>
                <c:pt idx="9">
                  <c:v>100663</c:v>
                </c:pt>
                <c:pt idx="10">
                  <c:v>71868</c:v>
                </c:pt>
                <c:pt idx="11">
                  <c:v>84034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[9]Mes!$A$619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([9]Mes!$B$617:$J$617,[9]Mes!$B$620:$D$620)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([9]Mes!$B$619:$J$619,[9]Mes!$B$622:$D$622)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  <c:pt idx="8">
                  <c:v>88801</c:v>
                </c:pt>
                <c:pt idx="9">
                  <c:v>99235</c:v>
                </c:pt>
                <c:pt idx="10">
                  <c:v>77507</c:v>
                </c:pt>
                <c:pt idx="11">
                  <c:v>86882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594976"/>
        <c:axId val="425595368"/>
      </c:lineChart>
      <c:catAx>
        <c:axId val="425594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95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595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949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352523970789668"/>
          <c:y val="2.9352151293588306E-2"/>
          <c:w val="0.19389120916982497"/>
          <c:h val="0.112147075365579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 </a:t>
            </a:r>
          </a:p>
        </c:rich>
      </c:tx>
      <c:layout>
        <c:manualLayout>
          <c:xMode val="edge"/>
          <c:yMode val="edge"/>
          <c:x val="0.297402502149758"/>
          <c:y val="2.0026475948148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9288537549407E-2"/>
          <c:y val="0.20312794415981844"/>
          <c:w val="0.9233201581027668"/>
          <c:h val="0.60617439741429702"/>
        </c:manualLayout>
      </c:layout>
      <c:lineChart>
        <c:grouping val="standard"/>
        <c:varyColors val="0"/>
        <c:ser>
          <c:idx val="0"/>
          <c:order val="0"/>
          <c:tx>
            <c:strRef>
              <c:f>[9]Mes!$A$640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([9]Mes!$B$639:$J$639,[9]Mes!$B$642:$D$642)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([9]Mes!$B$640:$J$640,[9]Mes!$B$643:$D$643)</c:f>
              <c:numCache>
                <c:formatCode>General</c:formatCode>
                <c:ptCount val="12"/>
                <c:pt idx="0">
                  <c:v>67353</c:v>
                </c:pt>
                <c:pt idx="1">
                  <c:v>91306</c:v>
                </c:pt>
                <c:pt idx="2">
                  <c:v>183698</c:v>
                </c:pt>
                <c:pt idx="3">
                  <c:v>139553</c:v>
                </c:pt>
                <c:pt idx="4">
                  <c:v>144579</c:v>
                </c:pt>
                <c:pt idx="5">
                  <c:v>136713</c:v>
                </c:pt>
                <c:pt idx="6">
                  <c:v>201567</c:v>
                </c:pt>
                <c:pt idx="7">
                  <c:v>395101</c:v>
                </c:pt>
                <c:pt idx="8">
                  <c:v>143763</c:v>
                </c:pt>
                <c:pt idx="9">
                  <c:v>191824</c:v>
                </c:pt>
                <c:pt idx="10">
                  <c:v>129767</c:v>
                </c:pt>
                <c:pt idx="11">
                  <c:v>182135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[9]Mes!$A$641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([9]Mes!$B$639:$J$639,[9]Mes!$B$642:$D$642)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([9]Mes!$B$641:$J$641,[9]Mes!$B$644:$D$644)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  <c:pt idx="8">
                  <c:v>157971</c:v>
                </c:pt>
                <c:pt idx="9">
                  <c:v>186315</c:v>
                </c:pt>
                <c:pt idx="10">
                  <c:v>138850</c:v>
                </c:pt>
                <c:pt idx="11">
                  <c:v>203216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596152"/>
        <c:axId val="425596544"/>
      </c:lineChart>
      <c:catAx>
        <c:axId val="425596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9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596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96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564703501998025"/>
          <c:y val="3.6356290616511369E-2"/>
          <c:w val="0.18476698308857004"/>
          <c:h val="0.1199755871127462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6987802888403308"/>
          <c:y val="3.889763779527558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8843227510973"/>
          <c:y val="0.15615387283638005"/>
          <c:w val="0.68105208532647765"/>
          <c:h val="0.8015383814908598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4600310197386699E-2"/>
                  <c:y val="3.687953102778371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5581158352152935E-2"/>
                  <c:y val="-5.58208748135557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293493615484545E-2"/>
                  <c:y val="-5.8218113704949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971389127278624E-3"/>
                  <c:y val="-3.17399146692566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7099902320064534E-2"/>
                  <c:y val="6.50019078011724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0316588949902617E-2"/>
                  <c:y val="3.8728363800339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[9]Mes!$A$668:$A$676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[9]Mes!$D$668:$D$676</c:f>
              <c:numCache>
                <c:formatCode>General</c:formatCode>
                <c:ptCount val="9"/>
                <c:pt idx="0">
                  <c:v>563</c:v>
                </c:pt>
                <c:pt idx="1">
                  <c:v>824</c:v>
                </c:pt>
                <c:pt idx="2">
                  <c:v>171</c:v>
                </c:pt>
                <c:pt idx="3">
                  <c:v>55</c:v>
                </c:pt>
                <c:pt idx="4">
                  <c:v>1038</c:v>
                </c:pt>
                <c:pt idx="5">
                  <c:v>539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4735720005338315"/>
          <c:y val="2.903646912556982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201571466702256"/>
          <c:y val="0.18826495372288996"/>
          <c:w val="0.70909582276791672"/>
          <c:h val="0.727461320624395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7713198985720974E-4"/>
                  <c:y val="6.91735736980245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673561991191778E-3"/>
                  <c:y val="-5.81047105953861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5080241558788203E-2"/>
                  <c:y val="-9.96035364000552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449619645002004E-3"/>
                  <c:y val="-7.89193949440530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520652609101828E-3"/>
                  <c:y val="3.5092554220196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851043346544881E-2"/>
                  <c:y val="9.50470164196494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[9]Mes!$A$668:$A$676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[9]Mes!$G$668:$G$676</c:f>
              <c:numCache>
                <c:formatCode>General</c:formatCode>
                <c:ptCount val="9"/>
                <c:pt idx="0">
                  <c:v>1140</c:v>
                </c:pt>
                <c:pt idx="1">
                  <c:v>1445</c:v>
                </c:pt>
                <c:pt idx="2">
                  <c:v>309</c:v>
                </c:pt>
                <c:pt idx="3">
                  <c:v>55</c:v>
                </c:pt>
                <c:pt idx="4">
                  <c:v>1038</c:v>
                </c:pt>
                <c:pt idx="5">
                  <c:v>1113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25566575245510043"/>
          <c:y val="1.31085094626329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002919578872871E-2"/>
          <c:y val="9.4002970023483887E-2"/>
          <c:w val="0.92099708042112705"/>
          <c:h val="0.8167060367454068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[9]Mes!$B$704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[9]Mes!$C$703:$E$703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[9]Mes!$C$704:$E$704</c:f>
              <c:numCache>
                <c:formatCode>General</c:formatCode>
                <c:ptCount val="3"/>
                <c:pt idx="0">
                  <c:v>1717</c:v>
                </c:pt>
                <c:pt idx="1">
                  <c:v>1546</c:v>
                </c:pt>
                <c:pt idx="2">
                  <c:v>3263</c:v>
                </c:pt>
              </c:numCache>
            </c:numRef>
          </c:val>
        </c:ser>
        <c:ser>
          <c:idx val="0"/>
          <c:order val="1"/>
          <c:tx>
            <c:strRef>
              <c:f>[9]Mes!$B$705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[9]Mes!$C$703:$E$703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[9]Mes!$C$705:$E$705</c:f>
              <c:numCache>
                <c:formatCode>General</c:formatCode>
                <c:ptCount val="3"/>
                <c:pt idx="0">
                  <c:v>1439</c:v>
                </c:pt>
                <c:pt idx="1">
                  <c:v>1751</c:v>
                </c:pt>
                <c:pt idx="2">
                  <c:v>3190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598112"/>
        <c:axId val="425866912"/>
        <c:axId val="0"/>
      </c:bar3DChart>
      <c:catAx>
        <c:axId val="4255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866912"/>
        <c:crosses val="autoZero"/>
        <c:auto val="0"/>
        <c:lblAlgn val="ctr"/>
        <c:lblOffset val="100"/>
        <c:noMultiLvlLbl val="0"/>
      </c:catAx>
      <c:valAx>
        <c:axId val="425866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9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308337960689651"/>
          <c:y val="2.4489795918367346E-2"/>
          <c:w val="0.25375963140238728"/>
          <c:h val="0.1393842381544412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0441912901816809"/>
          <c:y val="2.04948887967951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19457556292305567"/>
          <c:w val="0.89924037848330052"/>
          <c:h val="0.70691013952203341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[9]Mes!$G$704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[9]Mes!$H$703:$K$703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[9]Mes!$H$704:$K$704</c:f>
              <c:numCache>
                <c:formatCode>General</c:formatCode>
                <c:ptCount val="4"/>
                <c:pt idx="0">
                  <c:v>2637</c:v>
                </c:pt>
                <c:pt idx="1">
                  <c:v>1966</c:v>
                </c:pt>
                <c:pt idx="2">
                  <c:v>4603</c:v>
                </c:pt>
                <c:pt idx="3">
                  <c:v>1.475234930281288E-2</c:v>
                </c:pt>
              </c:numCache>
            </c:numRef>
          </c:val>
        </c:ser>
        <c:ser>
          <c:idx val="0"/>
          <c:order val="1"/>
          <c:tx>
            <c:strRef>
              <c:f>[9]Mes!$G$705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[9]Mes!$H$703:$K$703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[9]Mes!$H$705:$K$705</c:f>
              <c:numCache>
                <c:formatCode>General</c:formatCode>
                <c:ptCount val="4"/>
                <c:pt idx="0">
                  <c:v>2996</c:v>
                </c:pt>
                <c:pt idx="1">
                  <c:v>2104</c:v>
                </c:pt>
                <c:pt idx="2">
                  <c:v>5100</c:v>
                </c:pt>
                <c:pt idx="3">
                  <c:v>1.4573843665521715E-2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867696"/>
        <c:axId val="425868088"/>
        <c:axId val="0"/>
      </c:bar3DChart>
      <c:catAx>
        <c:axId val="42586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868088"/>
        <c:crosses val="autoZero"/>
        <c:auto val="0"/>
        <c:lblAlgn val="ctr"/>
        <c:lblOffset val="100"/>
        <c:noMultiLvlLbl val="0"/>
      </c:catAx>
      <c:valAx>
        <c:axId val="425868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8676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126125913421229"/>
          <c:y val="2.4489795918367346E-2"/>
          <c:w val="0.20733286899857162"/>
          <c:h val="0.1437702030667219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9148203070017"/>
          <c:y val="0.33221530944465288"/>
          <c:w val="0.73478338865424242"/>
          <c:h val="0.4463094561226145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[3]Oferta!$B$153:$J$153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[3]Oferta!$B$155:$J$155</c:f>
              <c:numCache>
                <c:formatCode>General</c:formatCode>
                <c:ptCount val="9"/>
                <c:pt idx="0">
                  <c:v>55248</c:v>
                </c:pt>
                <c:pt idx="1">
                  <c:v>67400</c:v>
                </c:pt>
                <c:pt idx="2">
                  <c:v>73781</c:v>
                </c:pt>
                <c:pt idx="3">
                  <c:v>31589</c:v>
                </c:pt>
                <c:pt idx="4">
                  <c:v>51657</c:v>
                </c:pt>
                <c:pt idx="5">
                  <c:v>57374</c:v>
                </c:pt>
                <c:pt idx="6">
                  <c:v>26435</c:v>
                </c:pt>
                <c:pt idx="7">
                  <c:v>88888</c:v>
                </c:pt>
                <c:pt idx="8">
                  <c:v>34017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6810530386510726"/>
          <c:y val="1.9605947694038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094505142141804E-2"/>
          <c:y val="0.20696780089988751"/>
          <c:w val="0.9299216173726691"/>
          <c:h val="0.67442913385826764"/>
        </c:manualLayout>
      </c:layout>
      <c:lineChart>
        <c:grouping val="standard"/>
        <c:varyColors val="0"/>
        <c:ser>
          <c:idx val="0"/>
          <c:order val="0"/>
          <c:tx>
            <c:strRef>
              <c:f>[9]Mes!$A$739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([9]Mes!$B$738:$J$738,[9]Mes!$B$741:$D$741)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([9]Mes!$B$739:$J$739,[9]Mes!$B$742:$D$742)</c:f>
              <c:numCache>
                <c:formatCode>General</c:formatCode>
                <c:ptCount val="12"/>
                <c:pt idx="0">
                  <c:v>3080</c:v>
                </c:pt>
                <c:pt idx="1">
                  <c:v>3440</c:v>
                </c:pt>
                <c:pt idx="2">
                  <c:v>13765</c:v>
                </c:pt>
                <c:pt idx="3">
                  <c:v>13333</c:v>
                </c:pt>
                <c:pt idx="4">
                  <c:v>22167</c:v>
                </c:pt>
                <c:pt idx="5">
                  <c:v>30817</c:v>
                </c:pt>
                <c:pt idx="6">
                  <c:v>62441</c:v>
                </c:pt>
                <c:pt idx="7">
                  <c:v>88102</c:v>
                </c:pt>
                <c:pt idx="8">
                  <c:v>20369</c:v>
                </c:pt>
                <c:pt idx="9">
                  <c:v>12532</c:v>
                </c:pt>
                <c:pt idx="10">
                  <c:v>3597</c:v>
                </c:pt>
                <c:pt idx="11">
                  <c:v>3263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[9]Mes!$A$740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([9]Mes!$B$738:$J$738,[9]Mes!$B$741:$D$741)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([9]Mes!$B$740:$J$740,[9]Mes!$B$743:$D$743)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  <c:pt idx="8">
                  <c:v>22180</c:v>
                </c:pt>
                <c:pt idx="9">
                  <c:v>12166</c:v>
                </c:pt>
                <c:pt idx="10">
                  <c:v>5510</c:v>
                </c:pt>
                <c:pt idx="11">
                  <c:v>3190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868872"/>
        <c:axId val="425869264"/>
      </c:lineChart>
      <c:catAx>
        <c:axId val="425868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86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869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868872"/>
        <c:crosses val="autoZero"/>
        <c:crossBetween val="midCat"/>
      </c:valAx>
      <c:spPr>
        <a:solidFill>
          <a:srgbClr val="C0C0C0"/>
        </a:solidFill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732853803490633"/>
          <c:y val="3.4379569741282333E-2"/>
          <c:w val="0.1931119349478376"/>
          <c:h val="0.1199834786276715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PERNOCTACONES</a:t>
            </a:r>
          </a:p>
        </c:rich>
      </c:tx>
      <c:layout>
        <c:manualLayout>
          <c:xMode val="edge"/>
          <c:yMode val="edge"/>
          <c:x val="0.38090938151961773"/>
          <c:y val="3.0814002979357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19397318578420941"/>
          <c:w val="0.91960931630353115"/>
          <c:h val="0.6334620841313755"/>
        </c:manualLayout>
      </c:layout>
      <c:lineChart>
        <c:grouping val="standard"/>
        <c:varyColors val="0"/>
        <c:ser>
          <c:idx val="0"/>
          <c:order val="0"/>
          <c:tx>
            <c:strRef>
              <c:f>[9]Mes!$A$760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([9]Mes!$B$759:$J$759,[9]Mes!$B$762:$D$762)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([9]Mes!$B$760:$J$760,[9]Mes!$B$763:$D$763)</c:f>
              <c:numCache>
                <c:formatCode>General</c:formatCode>
                <c:ptCount val="12"/>
                <c:pt idx="0">
                  <c:v>4582</c:v>
                </c:pt>
                <c:pt idx="1">
                  <c:v>4851</c:v>
                </c:pt>
                <c:pt idx="2">
                  <c:v>29415</c:v>
                </c:pt>
                <c:pt idx="3">
                  <c:v>23206</c:v>
                </c:pt>
                <c:pt idx="4">
                  <c:v>43884</c:v>
                </c:pt>
                <c:pt idx="5">
                  <c:v>68119</c:v>
                </c:pt>
                <c:pt idx="6">
                  <c:v>156839</c:v>
                </c:pt>
                <c:pt idx="7">
                  <c:v>252429</c:v>
                </c:pt>
                <c:pt idx="8">
                  <c:v>41034</c:v>
                </c:pt>
                <c:pt idx="9">
                  <c:v>21531</c:v>
                </c:pt>
                <c:pt idx="10">
                  <c:v>5577</c:v>
                </c:pt>
                <c:pt idx="11">
                  <c:v>4603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[9]Mes!$A$761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([9]Mes!$B$759:$J$759,[9]Mes!$B$762:$D$762)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([9]Mes!$B$761:$J$761,[9]Mes!$B$764:$D$764)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  <c:pt idx="9">
                  <c:v>24579</c:v>
                </c:pt>
                <c:pt idx="10">
                  <c:v>8362</c:v>
                </c:pt>
                <c:pt idx="11">
                  <c:v>5100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870048"/>
        <c:axId val="425870440"/>
      </c:lineChart>
      <c:catAx>
        <c:axId val="425870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870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870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870048"/>
        <c:crosses val="autoZero"/>
        <c:crossBetween val="midCat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61946463422841"/>
          <c:y val="3.113286514861318E-2"/>
          <c:w val="0.19332147183525136"/>
          <c:h val="0.1276012626800028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7010568607202789"/>
          <c:y val="3.46099737532808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0993933135408"/>
          <c:y val="0.22203604549431316"/>
          <c:w val="0.61452126629663084"/>
          <c:h val="0.7212521434820647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2.6749064153866013E-3"/>
                  <c:y val="-2.4631671041119858E-2"/>
                </c:manualLayout>
              </c:layout>
              <c:tx>
                <c:rich>
                  <a:bodyPr/>
                  <a:lstStyle/>
                  <a:p>
                    <a:fld id="{BE5CA8B8-14BD-4526-8521-1740208C054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1135910329047038E-2"/>
                  <c:y val="-0.11627868525598983"/>
                </c:manualLayout>
              </c:layout>
              <c:tx>
                <c:rich>
                  <a:bodyPr/>
                  <a:lstStyle/>
                  <a:p>
                    <a:fld id="{4CABD8A7-6A4B-449D-B102-143C50DAA51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2.9478185103911266E-2"/>
                  <c:y val="8.3515310586176894E-2"/>
                </c:manualLayout>
              </c:layout>
              <c:tx>
                <c:rich>
                  <a:bodyPr/>
                  <a:lstStyle/>
                  <a:p>
                    <a:fld id="{876980D0-0705-4885-992A-15A74DCFC26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3.5338356783270908E-2"/>
                  <c:y val="7.9196850393700627E-2"/>
                </c:manualLayout>
              </c:layout>
              <c:tx>
                <c:rich>
                  <a:bodyPr/>
                  <a:lstStyle/>
                  <a:p>
                    <a:fld id="{9C6DA003-4D44-4D20-BD7B-792CDB0F773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2.0724748752728339E-2"/>
                  <c:y val="2.4174287824285323E-2"/>
                </c:manualLayout>
              </c:layout>
              <c:tx>
                <c:rich>
                  <a:bodyPr/>
                  <a:lstStyle/>
                  <a:p>
                    <a:fld id="{88B4C429-68C3-4530-BD46-F0DAFE99199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8.7601554370491663E-3"/>
                  <c:y val="-2.3583402034518419E-2"/>
                </c:manualLayout>
              </c:layout>
              <c:tx>
                <c:rich>
                  <a:bodyPr/>
                  <a:lstStyle/>
                  <a:p>
                    <a:fld id="{A84C2E8E-7336-466B-ADEE-5BB0141EDB0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5.9652123402607459E-3"/>
                  <c:y val="-4.3902012248468944E-2"/>
                </c:manualLayout>
              </c:layout>
              <c:tx>
                <c:rich>
                  <a:bodyPr/>
                  <a:lstStyle/>
                  <a:p>
                    <a:fld id="{E4953993-E8BA-4040-BCA7-508718B2F65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4033980895830644E-2"/>
                  <c:y val="-1.0781802274715702E-2"/>
                </c:manualLayout>
              </c:layout>
              <c:tx>
                <c:rich>
                  <a:bodyPr/>
                  <a:lstStyle/>
                  <a:p>
                    <a:fld id="{E6610EF5-ECA0-4134-92BA-BE27167C5FA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3.2132599716019103E-2"/>
                  <c:y val="-3.946456692913388E-2"/>
                </c:manualLayout>
              </c:layout>
              <c:tx>
                <c:rich>
                  <a:bodyPr/>
                  <a:lstStyle/>
                  <a:p>
                    <a:fld id="{780B91C0-2ED3-4BC3-AE7E-9075BC244C8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[9]Mes!$A$792:$A$800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[9]Mes!$D$792:$D$800</c:f>
              <c:numCache>
                <c:formatCode>General</c:formatCode>
                <c:ptCount val="9"/>
                <c:pt idx="0">
                  <c:v>259</c:v>
                </c:pt>
                <c:pt idx="1">
                  <c:v>949</c:v>
                </c:pt>
                <c:pt idx="2">
                  <c:v>1683</c:v>
                </c:pt>
                <c:pt idx="3">
                  <c:v>245</c:v>
                </c:pt>
                <c:pt idx="4">
                  <c:v>13</c:v>
                </c:pt>
                <c:pt idx="5">
                  <c:v>1516</c:v>
                </c:pt>
                <c:pt idx="6">
                  <c:v>83</c:v>
                </c:pt>
                <c:pt idx="7">
                  <c:v>305</c:v>
                </c:pt>
                <c:pt idx="8">
                  <c:v>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645227051862322"/>
          <c:y val="1.977260689947388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542592745306452"/>
          <c:y val="0.25283358638466158"/>
          <c:w val="0.64267062184901835"/>
          <c:h val="0.6203170791991808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2.7713821401435711E-2"/>
                  <c:y val="-2.2439532502383411E-2"/>
                </c:manualLayout>
              </c:layout>
              <c:tx>
                <c:rich>
                  <a:bodyPr/>
                  <a:lstStyle/>
                  <a:p>
                    <a:fld id="{67EE7E37-D069-4D1A-A6FF-984468E5071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3096296661065931E-3"/>
                  <c:y val="-7.032438512753475E-2"/>
                </c:manualLayout>
              </c:layout>
              <c:tx>
                <c:rich>
                  <a:bodyPr/>
                  <a:lstStyle/>
                  <a:p>
                    <a:fld id="{232C248A-46E2-4E22-8311-2801ED29365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2.7343806633241319E-2"/>
                  <c:y val="3.651394926985474E-2"/>
                </c:manualLayout>
              </c:layout>
              <c:tx>
                <c:rich>
                  <a:bodyPr/>
                  <a:lstStyle/>
                  <a:p>
                    <a:fld id="{D8989E7A-D846-4D80-9567-C02D50A5523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3.4254841375862946E-2"/>
                  <c:y val="9.2109035697891861E-2"/>
                </c:manualLayout>
              </c:layout>
              <c:tx>
                <c:rich>
                  <a:bodyPr/>
                  <a:lstStyle/>
                  <a:p>
                    <a:fld id="{3ADFB7FB-5537-40C3-B35E-715E30075A0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1.1683975787741274E-3"/>
                  <c:y val="4.2366055594401986E-2"/>
                </c:manualLayout>
              </c:layout>
              <c:tx>
                <c:rich>
                  <a:bodyPr/>
                  <a:lstStyle/>
                  <a:p>
                    <a:fld id="{35AB2714-17D2-40D5-9071-EA4F5E51501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1.2104905196729798E-3"/>
                  <c:y val="-5.8767924279735317E-2"/>
                </c:manualLayout>
              </c:layout>
              <c:tx>
                <c:rich>
                  <a:bodyPr/>
                  <a:lstStyle/>
                  <a:p>
                    <a:fld id="{93B788A4-E591-43C0-9BAA-E51FC97BCF7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5.6699697675108881E-4"/>
                  <c:y val="-5.6771110507738282E-2"/>
                </c:manualLayout>
              </c:layout>
              <c:tx>
                <c:rich>
                  <a:bodyPr/>
                  <a:lstStyle/>
                  <a:p>
                    <a:fld id="{1AE7192D-7BFB-49A5-ACF8-352538D9C96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4.6954695291728847E-2"/>
                  <c:y val="-4.7097207019526167E-2"/>
                </c:manualLayout>
              </c:layout>
              <c:tx>
                <c:rich>
                  <a:bodyPr/>
                  <a:lstStyle/>
                  <a:p>
                    <a:fld id="{4CA34726-E150-4ACC-BF08-1C62BFACE50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3.2682409163930379E-2"/>
                  <c:y val="-2.0967126866989139E-2"/>
                </c:manualLayout>
              </c:layout>
              <c:tx>
                <c:rich>
                  <a:bodyPr/>
                  <a:lstStyle/>
                  <a:p>
                    <a:fld id="{1795FBCD-B9B9-466A-A643-E2ED41AFA18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[9]Mes!$A$792:$A$800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[9]Mes!$G$792:$G$800</c:f>
              <c:numCache>
                <c:formatCode>General</c:formatCode>
                <c:ptCount val="9"/>
                <c:pt idx="0">
                  <c:v>553</c:v>
                </c:pt>
                <c:pt idx="1">
                  <c:v>2720</c:v>
                </c:pt>
                <c:pt idx="2">
                  <c:v>2246</c:v>
                </c:pt>
                <c:pt idx="3">
                  <c:v>594</c:v>
                </c:pt>
                <c:pt idx="4">
                  <c:v>18</c:v>
                </c:pt>
                <c:pt idx="5">
                  <c:v>2366</c:v>
                </c:pt>
                <c:pt idx="6">
                  <c:v>316</c:v>
                </c:pt>
                <c:pt idx="7">
                  <c:v>715</c:v>
                </c:pt>
                <c:pt idx="8">
                  <c:v>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Nº DE ESTABLECIMIENTOS</a:t>
            </a:r>
          </a:p>
        </c:rich>
      </c:tx>
      <c:layout>
        <c:manualLayout>
          <c:xMode val="edge"/>
          <c:yMode val="edge"/>
          <c:x val="0.24495942646907129"/>
          <c:y val="2.740920600783932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4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297906583628425E-2"/>
          <c:y val="0.19589753373339347"/>
          <c:w val="0.93739579598237233"/>
          <c:h val="0.679102292830136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'[9]Oferta '!$A$7</c:f>
              <c:strCache>
                <c:ptCount val="1"/>
                <c:pt idx="0">
                  <c:v>DICIEMBRE_2016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('[9]Oferta '!$B$7,'[9]Oferta '!$D$7,'[9]Oferta '!$F$7,'[9]Oferta '!$H$7,'[9]Oferta '!$J$7)</c:f>
              <c:numCache>
                <c:formatCode>General</c:formatCode>
                <c:ptCount val="5"/>
                <c:pt idx="0">
                  <c:v>1894</c:v>
                </c:pt>
                <c:pt idx="1">
                  <c:v>118</c:v>
                </c:pt>
                <c:pt idx="2">
                  <c:v>3839</c:v>
                </c:pt>
                <c:pt idx="3">
                  <c:v>0</c:v>
                </c:pt>
                <c:pt idx="4">
                  <c:v>5851</c:v>
                </c:pt>
              </c:numCache>
            </c:numRef>
          </c:val>
        </c:ser>
        <c:ser>
          <c:idx val="1"/>
          <c:order val="1"/>
          <c:tx>
            <c:strRef>
              <c:f>'[9]Oferta '!$A$8</c:f>
              <c:strCache>
                <c:ptCount val="1"/>
                <c:pt idx="0">
                  <c:v>DICIEMBRE_2017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('[9]Oferta '!$B$8,'[9]Oferta '!$D$8,'[9]Oferta '!$F$8,'[9]Oferta '!$H$8,'[9]Oferta '!$J$8)</c:f>
              <c:numCache>
                <c:formatCode>General</c:formatCode>
                <c:ptCount val="5"/>
                <c:pt idx="0">
                  <c:v>1890</c:v>
                </c:pt>
                <c:pt idx="1">
                  <c:v>118</c:v>
                </c:pt>
                <c:pt idx="2">
                  <c:v>3950</c:v>
                </c:pt>
                <c:pt idx="3">
                  <c:v>283</c:v>
                </c:pt>
                <c:pt idx="4">
                  <c:v>6241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6066816"/>
        <c:axId val="426067208"/>
        <c:axId val="0"/>
      </c:bar3DChart>
      <c:catAx>
        <c:axId val="42606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426067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067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066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578860502699166"/>
          <c:y val="1.8749999999999999E-2"/>
          <c:w val="0.32406061960595539"/>
          <c:h val="0.1451815879843213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Nº DE PLAZAS</a:t>
            </a:r>
          </a:p>
        </c:rich>
      </c:tx>
      <c:layout>
        <c:manualLayout>
          <c:xMode val="edge"/>
          <c:yMode val="edge"/>
          <c:x val="0.34795573611067543"/>
          <c:y val="2.97172353455818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5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838614047746024"/>
          <c:y val="0.19892353455818026"/>
          <c:w val="0.63363867365184934"/>
          <c:h val="0.70980017497812764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'[9]Oferta '!$A$7</c:f>
              <c:strCache>
                <c:ptCount val="1"/>
                <c:pt idx="0">
                  <c:v>DICIEMBRE_2016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('[9]Oferta '!$C$7,'[9]Oferta '!$E$7,'[9]Oferta '!$G$7,'[9]Oferta '!$I$7,'[9]Oferta '!$K$7)</c:f>
              <c:numCache>
                <c:formatCode>General</c:formatCode>
                <c:ptCount val="5"/>
                <c:pt idx="0">
                  <c:v>71408</c:v>
                </c:pt>
                <c:pt idx="1">
                  <c:v>42612</c:v>
                </c:pt>
                <c:pt idx="2">
                  <c:v>33929</c:v>
                </c:pt>
                <c:pt idx="3">
                  <c:v>0</c:v>
                </c:pt>
                <c:pt idx="4">
                  <c:v>147949</c:v>
                </c:pt>
              </c:numCache>
            </c:numRef>
          </c:val>
        </c:ser>
        <c:ser>
          <c:idx val="1"/>
          <c:order val="1"/>
          <c:tx>
            <c:strRef>
              <c:f>'[9]Oferta '!$A$8</c:f>
              <c:strCache>
                <c:ptCount val="1"/>
                <c:pt idx="0">
                  <c:v>DICIEMBRE_2017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('[9]Oferta '!$C$8,'[9]Oferta '!$E$8,'[9]Oferta '!$G$8,'[9]Oferta '!$I$8,'[9]Oferta '!$K$8)</c:f>
              <c:numCache>
                <c:formatCode>General</c:formatCode>
                <c:ptCount val="5"/>
                <c:pt idx="0">
                  <c:v>71454</c:v>
                </c:pt>
                <c:pt idx="1">
                  <c:v>42630</c:v>
                </c:pt>
                <c:pt idx="2">
                  <c:v>34923</c:v>
                </c:pt>
                <c:pt idx="3">
                  <c:v>11857</c:v>
                </c:pt>
                <c:pt idx="4">
                  <c:v>160864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6067992"/>
        <c:axId val="426068384"/>
        <c:axId val="0"/>
      </c:bar3DChart>
      <c:catAx>
        <c:axId val="426067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426068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0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067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7868126640419946"/>
          <c:y val="1.8633568628640317E-2"/>
          <c:w val="0.30384301181102363"/>
          <c:h val="0.1429126859142607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693320"/>
        <c:axId val="320693712"/>
      </c:barChart>
      <c:catAx>
        <c:axId val="320693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69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069371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69332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EXTRANJEROS</a:t>
            </a:r>
          </a:p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China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[4]Mes!$C$94:$C$108</c:f>
              <c:numCache>
                <c:formatCode>General</c:formatCode>
                <c:ptCount val="15"/>
                <c:pt idx="0">
                  <c:v>3.8950886577367783E-2</c:v>
                </c:pt>
                <c:pt idx="1">
                  <c:v>6.6354125738143921E-2</c:v>
                </c:pt>
                <c:pt idx="2">
                  <c:v>8.2928858697414398E-2</c:v>
                </c:pt>
                <c:pt idx="3">
                  <c:v>1.3745184056460857E-2</c:v>
                </c:pt>
                <c:pt idx="4">
                  <c:v>1.384368073195219E-2</c:v>
                </c:pt>
                <c:pt idx="5">
                  <c:v>1.6994748264551163E-2</c:v>
                </c:pt>
                <c:pt idx="6">
                  <c:v>1.7215438187122345E-2</c:v>
                </c:pt>
                <c:pt idx="7">
                  <c:v>1.9059032201766968E-2</c:v>
                </c:pt>
                <c:pt idx="8">
                  <c:v>5.193619430065155E-2</c:v>
                </c:pt>
                <c:pt idx="9">
                  <c:v>6.7744776606559753E-2</c:v>
                </c:pt>
                <c:pt idx="10">
                  <c:v>9.3280747532844543E-2</c:v>
                </c:pt>
                <c:pt idx="11">
                  <c:v>9.5748044550418854E-2</c:v>
                </c:pt>
                <c:pt idx="12">
                  <c:v>9.7165234386920929E-2</c:v>
                </c:pt>
                <c:pt idx="13">
                  <c:v>0.12298980355262756</c:v>
                </c:pt>
                <c:pt idx="14">
                  <c:v>0.20204326510429382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20694496"/>
        <c:axId val="320694888"/>
      </c:barChart>
      <c:catAx>
        <c:axId val="320694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694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0694888"/>
        <c:scaling>
          <c:orientation val="minMax"/>
          <c:max val="0.25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69449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[5]Mes!$A$206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20499280"/>
        <c:axId val="320498888"/>
        <c:axId val="0"/>
      </c:bar3DChart>
      <c:catAx>
        <c:axId val="32049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498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498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499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[5]Mes!$A$223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20498104"/>
        <c:axId val="320497712"/>
        <c:axId val="0"/>
      </c:bar3DChart>
      <c:catAx>
        <c:axId val="32049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497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049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498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7" Type="http://schemas.openxmlformats.org/officeDocument/2006/relationships/chart" Target="../charts/chart3.xml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0" Type="http://schemas.openxmlformats.org/officeDocument/2006/relationships/chart" Target="../charts/chart16.xml"/><Relationship Id="rId29" Type="http://schemas.openxmlformats.org/officeDocument/2006/relationships/chart" Target="../charts/chart25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105</xdr:row>
      <xdr:rowOff>114300</xdr:rowOff>
    </xdr:from>
    <xdr:to>
      <xdr:col>14</xdr:col>
      <xdr:colOff>749299</xdr:colOff>
      <xdr:row>228</xdr:row>
      <xdr:rowOff>139700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650200"/>
          <a:ext cx="12636499" cy="2033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1380</xdr:row>
      <xdr:rowOff>0</xdr:rowOff>
    </xdr:from>
    <xdr:to>
      <xdr:col>11</xdr:col>
      <xdr:colOff>628650</xdr:colOff>
      <xdr:row>1380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1478</xdr:row>
      <xdr:rowOff>66675</xdr:rowOff>
    </xdr:from>
    <xdr:to>
      <xdr:col>11</xdr:col>
      <xdr:colOff>723900</xdr:colOff>
      <xdr:row>1497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1133</xdr:row>
      <xdr:rowOff>0</xdr:rowOff>
    </xdr:from>
    <xdr:to>
      <xdr:col>11</xdr:col>
      <xdr:colOff>28575</xdr:colOff>
      <xdr:row>1142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1204</xdr:row>
      <xdr:rowOff>0</xdr:rowOff>
    </xdr:from>
    <xdr:to>
      <xdr:col>9</xdr:col>
      <xdr:colOff>9525</xdr:colOff>
      <xdr:row>1213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1215</xdr:row>
      <xdr:rowOff>0</xdr:rowOff>
    </xdr:from>
    <xdr:to>
      <xdr:col>7</xdr:col>
      <xdr:colOff>571500</xdr:colOff>
      <xdr:row>1224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123825</xdr:colOff>
      <xdr:row>1204</xdr:row>
      <xdr:rowOff>0</xdr:rowOff>
    </xdr:from>
    <xdr:to>
      <xdr:col>14</xdr:col>
      <xdr:colOff>695325</xdr:colOff>
      <xdr:row>1212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1323</xdr:row>
      <xdr:rowOff>0</xdr:rowOff>
    </xdr:from>
    <xdr:to>
      <xdr:col>14</xdr:col>
      <xdr:colOff>609600</xdr:colOff>
      <xdr:row>1332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293</xdr:row>
      <xdr:rowOff>0</xdr:rowOff>
    </xdr:from>
    <xdr:to>
      <xdr:col>13</xdr:col>
      <xdr:colOff>733425</xdr:colOff>
      <xdr:row>293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329</xdr:row>
      <xdr:rowOff>0</xdr:rowOff>
    </xdr:from>
    <xdr:to>
      <xdr:col>14</xdr:col>
      <xdr:colOff>0</xdr:colOff>
      <xdr:row>329</xdr:row>
      <xdr:rowOff>0</xdr:rowOff>
    </xdr:to>
    <xdr:graphicFrame macro="">
      <xdr:nvGraphicFramePr>
        <xdr:cNvPr id="14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549</xdr:row>
      <xdr:rowOff>0</xdr:rowOff>
    </xdr:from>
    <xdr:to>
      <xdr:col>12</xdr:col>
      <xdr:colOff>0</xdr:colOff>
      <xdr:row>549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549</xdr:row>
      <xdr:rowOff>0</xdr:rowOff>
    </xdr:from>
    <xdr:to>
      <xdr:col>12</xdr:col>
      <xdr:colOff>0</xdr:colOff>
      <xdr:row>549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127000</xdr:colOff>
      <xdr:row>1098</xdr:row>
      <xdr:rowOff>295275</xdr:rowOff>
    </xdr:from>
    <xdr:to>
      <xdr:col>14</xdr:col>
      <xdr:colOff>561975</xdr:colOff>
      <xdr:row>1107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1099</xdr:row>
      <xdr:rowOff>0</xdr:rowOff>
    </xdr:from>
    <xdr:to>
      <xdr:col>8</xdr:col>
      <xdr:colOff>657225</xdr:colOff>
      <xdr:row>1108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1151</xdr:row>
      <xdr:rowOff>0</xdr:rowOff>
    </xdr:from>
    <xdr:to>
      <xdr:col>12</xdr:col>
      <xdr:colOff>0</xdr:colOff>
      <xdr:row>1160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1262</xdr:row>
      <xdr:rowOff>0</xdr:rowOff>
    </xdr:from>
    <xdr:to>
      <xdr:col>12</xdr:col>
      <xdr:colOff>0</xdr:colOff>
      <xdr:row>1271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1281</xdr:row>
      <xdr:rowOff>0</xdr:rowOff>
    </xdr:from>
    <xdr:to>
      <xdr:col>12</xdr:col>
      <xdr:colOff>28575</xdr:colOff>
      <xdr:row>1291</xdr:row>
      <xdr:rowOff>9525</xdr:rowOff>
    </xdr:to>
    <xdr:graphicFrame macro="">
      <xdr:nvGraphicFramePr>
        <xdr:cNvPr id="21" name="Gráfico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581025</xdr:colOff>
      <xdr:row>1323</xdr:row>
      <xdr:rowOff>0</xdr:rowOff>
    </xdr:from>
    <xdr:to>
      <xdr:col>8</xdr:col>
      <xdr:colOff>57150</xdr:colOff>
      <xdr:row>1332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790574</xdr:colOff>
      <xdr:row>1215</xdr:row>
      <xdr:rowOff>9525</xdr:rowOff>
    </xdr:from>
    <xdr:to>
      <xdr:col>14</xdr:col>
      <xdr:colOff>596899</xdr:colOff>
      <xdr:row>1223</xdr:row>
      <xdr:rowOff>295275</xdr:rowOff>
    </xdr:to>
    <xdr:graphicFrame macro="">
      <xdr:nvGraphicFramePr>
        <xdr:cNvPr id="88" name="Gráfico 12">
          <a:extLst>
            <a:ext uri="{FF2B5EF4-FFF2-40B4-BE49-F238E27FC236}">
              <a16:creationId xmlns:a16="http://schemas.microsoft.com/office/drawing/2014/main" xmlns="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249</xdr:row>
      <xdr:rowOff>0</xdr:rowOff>
    </xdr:from>
    <xdr:to>
      <xdr:col>14</xdr:col>
      <xdr:colOff>0</xdr:colOff>
      <xdr:row>269</xdr:row>
      <xdr:rowOff>292100</xdr:rowOff>
    </xdr:to>
    <xdr:graphicFrame macro="">
      <xdr:nvGraphicFramePr>
        <xdr:cNvPr id="69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0</xdr:colOff>
      <xdr:row>272</xdr:row>
      <xdr:rowOff>0</xdr:rowOff>
    </xdr:from>
    <xdr:to>
      <xdr:col>14</xdr:col>
      <xdr:colOff>0</xdr:colOff>
      <xdr:row>292</xdr:row>
      <xdr:rowOff>292100</xdr:rowOff>
    </xdr:to>
    <xdr:graphicFrame macro="">
      <xdr:nvGraphicFramePr>
        <xdr:cNvPr id="77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0</xdr:colOff>
      <xdr:row>293</xdr:row>
      <xdr:rowOff>0</xdr:rowOff>
    </xdr:from>
    <xdr:to>
      <xdr:col>14</xdr:col>
      <xdr:colOff>0</xdr:colOff>
      <xdr:row>310</xdr:row>
      <xdr:rowOff>12700</xdr:rowOff>
    </xdr:to>
    <xdr:graphicFrame macro="">
      <xdr:nvGraphicFramePr>
        <xdr:cNvPr id="80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0</xdr:colOff>
      <xdr:row>312</xdr:row>
      <xdr:rowOff>0</xdr:rowOff>
    </xdr:from>
    <xdr:to>
      <xdr:col>14</xdr:col>
      <xdr:colOff>12700</xdr:colOff>
      <xdr:row>328</xdr:row>
      <xdr:rowOff>266700</xdr:rowOff>
    </xdr:to>
    <xdr:graphicFrame macro="">
      <xdr:nvGraphicFramePr>
        <xdr:cNvPr id="82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346</xdr:row>
      <xdr:rowOff>0</xdr:rowOff>
    </xdr:from>
    <xdr:to>
      <xdr:col>14</xdr:col>
      <xdr:colOff>0</xdr:colOff>
      <xdr:row>356</xdr:row>
      <xdr:rowOff>0</xdr:rowOff>
    </xdr:to>
    <xdr:graphicFrame macro="">
      <xdr:nvGraphicFramePr>
        <xdr:cNvPr id="8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365</xdr:row>
      <xdr:rowOff>0</xdr:rowOff>
    </xdr:from>
    <xdr:to>
      <xdr:col>8</xdr:col>
      <xdr:colOff>12700</xdr:colOff>
      <xdr:row>372</xdr:row>
      <xdr:rowOff>304800</xdr:rowOff>
    </xdr:to>
    <xdr:graphicFrame macro="">
      <xdr:nvGraphicFramePr>
        <xdr:cNvPr id="8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380</xdr:row>
      <xdr:rowOff>0</xdr:rowOff>
    </xdr:from>
    <xdr:to>
      <xdr:col>14</xdr:col>
      <xdr:colOff>25399</xdr:colOff>
      <xdr:row>387</xdr:row>
      <xdr:rowOff>304800</xdr:rowOff>
    </xdr:to>
    <xdr:graphicFrame macro="">
      <xdr:nvGraphicFramePr>
        <xdr:cNvPr id="31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396</xdr:row>
      <xdr:rowOff>0</xdr:rowOff>
    </xdr:from>
    <xdr:to>
      <xdr:col>9</xdr:col>
      <xdr:colOff>927100</xdr:colOff>
      <xdr:row>403</xdr:row>
      <xdr:rowOff>304800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411</xdr:row>
      <xdr:rowOff>0</xdr:rowOff>
    </xdr:from>
    <xdr:to>
      <xdr:col>14</xdr:col>
      <xdr:colOff>12700</xdr:colOff>
      <xdr:row>419</xdr:row>
      <xdr:rowOff>0</xdr:rowOff>
    </xdr:to>
    <xdr:graphicFrame macro="">
      <xdr:nvGraphicFramePr>
        <xdr:cNvPr id="33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429</xdr:row>
      <xdr:rowOff>0</xdr:rowOff>
    </xdr:from>
    <xdr:to>
      <xdr:col>9</xdr:col>
      <xdr:colOff>12700</xdr:colOff>
      <xdr:row>437</xdr:row>
      <xdr:rowOff>12700</xdr:rowOff>
    </xdr:to>
    <xdr:graphicFrame macro="">
      <xdr:nvGraphicFramePr>
        <xdr:cNvPr id="3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438</xdr:row>
      <xdr:rowOff>0</xdr:rowOff>
    </xdr:from>
    <xdr:to>
      <xdr:col>14</xdr:col>
      <xdr:colOff>38100</xdr:colOff>
      <xdr:row>445</xdr:row>
      <xdr:rowOff>304800</xdr:rowOff>
    </xdr:to>
    <xdr:graphicFrame macro="">
      <xdr:nvGraphicFramePr>
        <xdr:cNvPr id="3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</xdr:colOff>
      <xdr:row>453</xdr:row>
      <xdr:rowOff>1</xdr:rowOff>
    </xdr:from>
    <xdr:to>
      <xdr:col>13</xdr:col>
      <xdr:colOff>736601</xdr:colOff>
      <xdr:row>461</xdr:row>
      <xdr:rowOff>1</xdr:rowOff>
    </xdr:to>
    <xdr:graphicFrame macro="">
      <xdr:nvGraphicFramePr>
        <xdr:cNvPr id="36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468</xdr:row>
      <xdr:rowOff>0</xdr:rowOff>
    </xdr:from>
    <xdr:to>
      <xdr:col>10</xdr:col>
      <xdr:colOff>0</xdr:colOff>
      <xdr:row>476</xdr:row>
      <xdr:rowOff>25400</xdr:rowOff>
    </xdr:to>
    <xdr:graphicFrame macro="">
      <xdr:nvGraphicFramePr>
        <xdr:cNvPr id="3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477</xdr:row>
      <xdr:rowOff>0</xdr:rowOff>
    </xdr:from>
    <xdr:to>
      <xdr:col>14</xdr:col>
      <xdr:colOff>38100</xdr:colOff>
      <xdr:row>484</xdr:row>
      <xdr:rowOff>304800</xdr:rowOff>
    </xdr:to>
    <xdr:graphicFrame macro="">
      <xdr:nvGraphicFramePr>
        <xdr:cNvPr id="3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491</xdr:row>
      <xdr:rowOff>0</xdr:rowOff>
    </xdr:from>
    <xdr:to>
      <xdr:col>14</xdr:col>
      <xdr:colOff>25399</xdr:colOff>
      <xdr:row>499</xdr:row>
      <xdr:rowOff>25400</xdr:rowOff>
    </xdr:to>
    <xdr:graphicFrame macro="">
      <xdr:nvGraphicFramePr>
        <xdr:cNvPr id="39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567</xdr:row>
      <xdr:rowOff>0</xdr:rowOff>
    </xdr:from>
    <xdr:to>
      <xdr:col>7</xdr:col>
      <xdr:colOff>317500</xdr:colOff>
      <xdr:row>576</xdr:row>
      <xdr:rowOff>12700</xdr:rowOff>
    </xdr:to>
    <xdr:graphicFrame macro="">
      <xdr:nvGraphicFramePr>
        <xdr:cNvPr id="4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</xdr:col>
      <xdr:colOff>546100</xdr:colOff>
      <xdr:row>567</xdr:row>
      <xdr:rowOff>0</xdr:rowOff>
    </xdr:from>
    <xdr:to>
      <xdr:col>14</xdr:col>
      <xdr:colOff>520701</xdr:colOff>
      <xdr:row>576</xdr:row>
      <xdr:rowOff>0</xdr:rowOff>
    </xdr:to>
    <xdr:graphicFrame macro="">
      <xdr:nvGraphicFramePr>
        <xdr:cNvPr id="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7</xdr:col>
      <xdr:colOff>342900</xdr:colOff>
      <xdr:row>601</xdr:row>
      <xdr:rowOff>25400</xdr:rowOff>
    </xdr:to>
    <xdr:graphicFrame macro="">
      <xdr:nvGraphicFramePr>
        <xdr:cNvPr id="42" name="Gráfic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</xdr:col>
      <xdr:colOff>660400</xdr:colOff>
      <xdr:row>592</xdr:row>
      <xdr:rowOff>12700</xdr:rowOff>
    </xdr:from>
    <xdr:to>
      <xdr:col>14</xdr:col>
      <xdr:colOff>533400</xdr:colOff>
      <xdr:row>601</xdr:row>
      <xdr:rowOff>0</xdr:rowOff>
    </xdr:to>
    <xdr:graphicFrame macro="">
      <xdr:nvGraphicFramePr>
        <xdr:cNvPr id="43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622</xdr:row>
      <xdr:rowOff>0</xdr:rowOff>
    </xdr:from>
    <xdr:to>
      <xdr:col>11</xdr:col>
      <xdr:colOff>25400</xdr:colOff>
      <xdr:row>631</xdr:row>
      <xdr:rowOff>0</xdr:rowOff>
    </xdr:to>
    <xdr:graphicFrame macro="">
      <xdr:nvGraphicFramePr>
        <xdr:cNvPr id="44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639</xdr:row>
      <xdr:rowOff>0</xdr:rowOff>
    </xdr:from>
    <xdr:to>
      <xdr:col>11</xdr:col>
      <xdr:colOff>0</xdr:colOff>
      <xdr:row>647</xdr:row>
      <xdr:rowOff>304800</xdr:rowOff>
    </xdr:to>
    <xdr:graphicFrame macro="">
      <xdr:nvGraphicFramePr>
        <xdr:cNvPr id="45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</xdr:colOff>
      <xdr:row>686</xdr:row>
      <xdr:rowOff>0</xdr:rowOff>
    </xdr:from>
    <xdr:to>
      <xdr:col>13</xdr:col>
      <xdr:colOff>723900</xdr:colOff>
      <xdr:row>695</xdr:row>
      <xdr:rowOff>0</xdr:rowOff>
    </xdr:to>
    <xdr:graphicFrame macro="">
      <xdr:nvGraphicFramePr>
        <xdr:cNvPr id="4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703</xdr:row>
      <xdr:rowOff>0</xdr:rowOff>
    </xdr:from>
    <xdr:to>
      <xdr:col>14</xdr:col>
      <xdr:colOff>0</xdr:colOff>
      <xdr:row>712</xdr:row>
      <xdr:rowOff>38100</xdr:rowOff>
    </xdr:to>
    <xdr:graphicFrame macro="">
      <xdr:nvGraphicFramePr>
        <xdr:cNvPr id="4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759</xdr:row>
      <xdr:rowOff>0</xdr:rowOff>
    </xdr:from>
    <xdr:to>
      <xdr:col>7</xdr:col>
      <xdr:colOff>419100</xdr:colOff>
      <xdr:row>767</xdr:row>
      <xdr:rowOff>292100</xdr:rowOff>
    </xdr:to>
    <xdr:graphicFrame macro="">
      <xdr:nvGraphicFramePr>
        <xdr:cNvPr id="4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</xdr:col>
      <xdr:colOff>660400</xdr:colOff>
      <xdr:row>759</xdr:row>
      <xdr:rowOff>0</xdr:rowOff>
    </xdr:from>
    <xdr:to>
      <xdr:col>14</xdr:col>
      <xdr:colOff>546100</xdr:colOff>
      <xdr:row>768</xdr:row>
      <xdr:rowOff>0</xdr:rowOff>
    </xdr:to>
    <xdr:graphicFrame macro="">
      <xdr:nvGraphicFramePr>
        <xdr:cNvPr id="5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777</xdr:row>
      <xdr:rowOff>0</xdr:rowOff>
    </xdr:from>
    <xdr:to>
      <xdr:col>8</xdr:col>
      <xdr:colOff>0</xdr:colOff>
      <xdr:row>786</xdr:row>
      <xdr:rowOff>25400</xdr:rowOff>
    </xdr:to>
    <xdr:graphicFrame macro="">
      <xdr:nvGraphicFramePr>
        <xdr:cNvPr id="51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794</xdr:row>
      <xdr:rowOff>0</xdr:rowOff>
    </xdr:from>
    <xdr:to>
      <xdr:col>10</xdr:col>
      <xdr:colOff>12700</xdr:colOff>
      <xdr:row>803</xdr:row>
      <xdr:rowOff>0</xdr:rowOff>
    </xdr:to>
    <xdr:graphicFrame macro="">
      <xdr:nvGraphicFramePr>
        <xdr:cNvPr id="52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813</xdr:row>
      <xdr:rowOff>0</xdr:rowOff>
    </xdr:from>
    <xdr:to>
      <xdr:col>14</xdr:col>
      <xdr:colOff>25400</xdr:colOff>
      <xdr:row>821</xdr:row>
      <xdr:rowOff>304800</xdr:rowOff>
    </xdr:to>
    <xdr:graphicFrame macro="">
      <xdr:nvGraphicFramePr>
        <xdr:cNvPr id="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830</xdr:row>
      <xdr:rowOff>0</xdr:rowOff>
    </xdr:from>
    <xdr:to>
      <xdr:col>13</xdr:col>
      <xdr:colOff>736600</xdr:colOff>
      <xdr:row>839</xdr:row>
      <xdr:rowOff>50800</xdr:rowOff>
    </xdr:to>
    <xdr:graphicFrame macro="">
      <xdr:nvGraphicFramePr>
        <xdr:cNvPr id="5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</xdr:colOff>
      <xdr:row>888</xdr:row>
      <xdr:rowOff>0</xdr:rowOff>
    </xdr:from>
    <xdr:to>
      <xdr:col>7</xdr:col>
      <xdr:colOff>342900</xdr:colOff>
      <xdr:row>897</xdr:row>
      <xdr:rowOff>25400</xdr:rowOff>
    </xdr:to>
    <xdr:graphicFrame macro="">
      <xdr:nvGraphicFramePr>
        <xdr:cNvPr id="5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</xdr:col>
      <xdr:colOff>609600</xdr:colOff>
      <xdr:row>888</xdr:row>
      <xdr:rowOff>12700</xdr:rowOff>
    </xdr:from>
    <xdr:to>
      <xdr:col>14</xdr:col>
      <xdr:colOff>558800</xdr:colOff>
      <xdr:row>897</xdr:row>
      <xdr:rowOff>50800</xdr:rowOff>
    </xdr:to>
    <xdr:graphicFrame macro="">
      <xdr:nvGraphicFramePr>
        <xdr:cNvPr id="5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906</xdr:row>
      <xdr:rowOff>0</xdr:rowOff>
    </xdr:from>
    <xdr:to>
      <xdr:col>8</xdr:col>
      <xdr:colOff>0</xdr:colOff>
      <xdr:row>915</xdr:row>
      <xdr:rowOff>38100</xdr:rowOff>
    </xdr:to>
    <xdr:graphicFrame macro="">
      <xdr:nvGraphicFramePr>
        <xdr:cNvPr id="57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923</xdr:row>
      <xdr:rowOff>0</xdr:rowOff>
    </xdr:from>
    <xdr:to>
      <xdr:col>9</xdr:col>
      <xdr:colOff>939800</xdr:colOff>
      <xdr:row>932</xdr:row>
      <xdr:rowOff>38100</xdr:rowOff>
    </xdr:to>
    <xdr:graphicFrame macro="">
      <xdr:nvGraphicFramePr>
        <xdr:cNvPr id="58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</xdr:colOff>
      <xdr:row>941</xdr:row>
      <xdr:rowOff>0</xdr:rowOff>
    </xdr:from>
    <xdr:to>
      <xdr:col>14</xdr:col>
      <xdr:colOff>12700</xdr:colOff>
      <xdr:row>949</xdr:row>
      <xdr:rowOff>304800</xdr:rowOff>
    </xdr:to>
    <xdr:graphicFrame macro="">
      <xdr:nvGraphicFramePr>
        <xdr:cNvPr id="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558800</xdr:colOff>
      <xdr:row>957</xdr:row>
      <xdr:rowOff>0</xdr:rowOff>
    </xdr:from>
    <xdr:to>
      <xdr:col>13</xdr:col>
      <xdr:colOff>736600</xdr:colOff>
      <xdr:row>965</xdr:row>
      <xdr:rowOff>279400</xdr:rowOff>
    </xdr:to>
    <xdr:graphicFrame macro="">
      <xdr:nvGraphicFramePr>
        <xdr:cNvPr id="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50800</xdr:colOff>
      <xdr:row>1015</xdr:row>
      <xdr:rowOff>0</xdr:rowOff>
    </xdr:from>
    <xdr:to>
      <xdr:col>7</xdr:col>
      <xdr:colOff>419100</xdr:colOff>
      <xdr:row>1024</xdr:row>
      <xdr:rowOff>0</xdr:rowOff>
    </xdr:to>
    <xdr:graphicFrame macro="">
      <xdr:nvGraphicFramePr>
        <xdr:cNvPr id="61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</xdr:col>
      <xdr:colOff>685800</xdr:colOff>
      <xdr:row>1015</xdr:row>
      <xdr:rowOff>0</xdr:rowOff>
    </xdr:from>
    <xdr:to>
      <xdr:col>14</xdr:col>
      <xdr:colOff>546101</xdr:colOff>
      <xdr:row>1023</xdr:row>
      <xdr:rowOff>292100</xdr:rowOff>
    </xdr:to>
    <xdr:graphicFrame macro="">
      <xdr:nvGraphicFramePr>
        <xdr:cNvPr id="62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1073</xdr:row>
      <xdr:rowOff>0</xdr:rowOff>
    </xdr:from>
    <xdr:to>
      <xdr:col>6</xdr:col>
      <xdr:colOff>927100</xdr:colOff>
      <xdr:row>1082</xdr:row>
      <xdr:rowOff>25400</xdr:rowOff>
    </xdr:to>
    <xdr:graphicFrame macro="">
      <xdr:nvGraphicFramePr>
        <xdr:cNvPr id="63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</xdr:col>
      <xdr:colOff>317500</xdr:colOff>
      <xdr:row>1073</xdr:row>
      <xdr:rowOff>0</xdr:rowOff>
    </xdr:from>
    <xdr:to>
      <xdr:col>14</xdr:col>
      <xdr:colOff>508000</xdr:colOff>
      <xdr:row>1082</xdr:row>
      <xdr:rowOff>0</xdr:rowOff>
    </xdr:to>
    <xdr:graphicFrame macro="">
      <xdr:nvGraphicFramePr>
        <xdr:cNvPr id="6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7.-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2.-%20B.C.%20DICIEMBRE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7">
          <cell r="A107" t="str">
            <v>Ávila</v>
          </cell>
          <cell r="K107">
            <v>6877</v>
          </cell>
        </row>
        <row r="108">
          <cell r="A108" t="str">
            <v>Burgos</v>
          </cell>
          <cell r="K108">
            <v>4655</v>
          </cell>
        </row>
        <row r="109">
          <cell r="A109" t="str">
            <v>León</v>
          </cell>
          <cell r="K109">
            <v>4697</v>
          </cell>
        </row>
        <row r="110">
          <cell r="A110" t="str">
            <v>Palencia</v>
          </cell>
          <cell r="K110">
            <v>2190</v>
          </cell>
        </row>
        <row r="111">
          <cell r="A111" t="str">
            <v>Salamanca</v>
          </cell>
          <cell r="K111">
            <v>4518</v>
          </cell>
        </row>
        <row r="112">
          <cell r="A112" t="str">
            <v>Segovia</v>
          </cell>
          <cell r="K112">
            <v>4031</v>
          </cell>
        </row>
        <row r="113">
          <cell r="A113" t="str">
            <v>Soria</v>
          </cell>
          <cell r="K113">
            <v>3400</v>
          </cell>
        </row>
        <row r="114">
          <cell r="A114" t="str">
            <v>Valladolid</v>
          </cell>
          <cell r="K114">
            <v>1920</v>
          </cell>
        </row>
        <row r="115">
          <cell r="A115" t="str">
            <v>Zamora</v>
          </cell>
          <cell r="K115">
            <v>2422</v>
          </cell>
        </row>
        <row r="153">
          <cell r="B153" t="str">
            <v>Ávila</v>
          </cell>
          <cell r="C153" t="str">
            <v>Burgos</v>
          </cell>
          <cell r="D153" t="str">
            <v>León</v>
          </cell>
          <cell r="E153" t="str">
            <v>Palencia</v>
          </cell>
          <cell r="F153" t="str">
            <v>Salamanca</v>
          </cell>
          <cell r="G153" t="str">
            <v>Segovia</v>
          </cell>
          <cell r="H153" t="str">
            <v>Soria</v>
          </cell>
          <cell r="I153" t="str">
            <v>Valladolid</v>
          </cell>
          <cell r="J153" t="str">
            <v>Zamora</v>
          </cell>
        </row>
        <row r="155">
          <cell r="B155">
            <v>55248</v>
          </cell>
          <cell r="C155">
            <v>67400</v>
          </cell>
          <cell r="D155">
            <v>73781</v>
          </cell>
          <cell r="E155">
            <v>31589</v>
          </cell>
          <cell r="F155">
            <v>51657</v>
          </cell>
          <cell r="G155">
            <v>57374</v>
          </cell>
          <cell r="H155">
            <v>26435</v>
          </cell>
          <cell r="I155">
            <v>88888</v>
          </cell>
          <cell r="J155">
            <v>34017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  <row r="94">
          <cell r="B94" t="str">
            <v>Resto de América</v>
          </cell>
          <cell r="C94">
            <v>3.8950886577367783E-2</v>
          </cell>
        </row>
        <row r="95">
          <cell r="B95" t="str">
            <v>Resto del mundo</v>
          </cell>
          <cell r="C95">
            <v>6.6354125738143921E-2</v>
          </cell>
        </row>
        <row r="96">
          <cell r="B96" t="str">
            <v>Resto de Europa</v>
          </cell>
          <cell r="C96">
            <v>8.2928858697414398E-2</v>
          </cell>
        </row>
        <row r="97">
          <cell r="B97" t="str">
            <v>Japón</v>
          </cell>
          <cell r="C97">
            <v>1.3745184056460857E-2</v>
          </cell>
        </row>
        <row r="98">
          <cell r="B98" t="str">
            <v>Méjico</v>
          </cell>
          <cell r="C98">
            <v>1.384368073195219E-2</v>
          </cell>
        </row>
        <row r="99">
          <cell r="B99" t="str">
            <v>Canadá</v>
          </cell>
          <cell r="C99">
            <v>1.6994748264551163E-2</v>
          </cell>
        </row>
        <row r="100">
          <cell r="B100" t="str">
            <v>China</v>
          </cell>
          <cell r="C100">
            <v>1.7215438187122345E-2</v>
          </cell>
        </row>
        <row r="101">
          <cell r="B101" t="str">
            <v>Brasil</v>
          </cell>
          <cell r="C101">
            <v>1.9059032201766968E-2</v>
          </cell>
        </row>
        <row r="102">
          <cell r="B102" t="str">
            <v>Italia</v>
          </cell>
          <cell r="C102">
            <v>5.193619430065155E-2</v>
          </cell>
        </row>
        <row r="103">
          <cell r="B103" t="str">
            <v>EEUU</v>
          </cell>
          <cell r="C103">
            <v>6.7744776606559753E-2</v>
          </cell>
        </row>
        <row r="104">
          <cell r="B104" t="str">
            <v>Alemania</v>
          </cell>
          <cell r="C104">
            <v>9.3280747532844543E-2</v>
          </cell>
        </row>
        <row r="105">
          <cell r="B105" t="str">
            <v>Portugal</v>
          </cell>
          <cell r="C105">
            <v>9.5748044550418854E-2</v>
          </cell>
        </row>
        <row r="106">
          <cell r="B106" t="str">
            <v>Benelux (Bélgica, Holanda y Luxemburgo)</v>
          </cell>
          <cell r="C106">
            <v>9.7165234386920929E-2</v>
          </cell>
        </row>
        <row r="107">
          <cell r="B107" t="str">
            <v>Reino Unido</v>
          </cell>
          <cell r="C107">
            <v>0.12298980355262756</v>
          </cell>
        </row>
        <row r="108">
          <cell r="B108" t="str">
            <v>Francia</v>
          </cell>
          <cell r="C108">
            <v>0.20204326510429382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8">
          <cell r="I38" t="str">
            <v>Plazas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  <cell r="I39">
            <v>5668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  <cell r="I40">
            <v>11697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  <cell r="I41">
            <v>13543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  <cell r="I42">
            <v>3815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  <cell r="I43">
            <v>12126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  <cell r="I44">
            <v>6556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  <cell r="I45">
            <v>4356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  <cell r="I46">
            <v>9770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  <cell r="I47">
            <v>3862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156">
          <cell r="B156" t="str">
            <v>Ávila</v>
          </cell>
          <cell r="C156" t="str">
            <v>Burgos</v>
          </cell>
          <cell r="D156" t="str">
            <v>León</v>
          </cell>
          <cell r="E156" t="str">
            <v>Palencia</v>
          </cell>
          <cell r="F156" t="str">
            <v>Salamanca</v>
          </cell>
          <cell r="G156" t="str">
            <v>Segovia</v>
          </cell>
          <cell r="H156" t="str">
            <v>Soria</v>
          </cell>
          <cell r="I156" t="str">
            <v>Valladolid</v>
          </cell>
          <cell r="J156" t="str">
            <v>Zamora</v>
          </cell>
        </row>
        <row r="161">
          <cell r="B161">
            <v>14</v>
          </cell>
          <cell r="C161">
            <v>60</v>
          </cell>
          <cell r="D161">
            <v>91</v>
          </cell>
          <cell r="E161">
            <v>30</v>
          </cell>
          <cell r="F161">
            <v>19</v>
          </cell>
          <cell r="G161">
            <v>19</v>
          </cell>
          <cell r="H161">
            <v>10</v>
          </cell>
          <cell r="I161">
            <v>9</v>
          </cell>
          <cell r="J161">
            <v>12</v>
          </cell>
        </row>
        <row r="180">
          <cell r="B180" t="str">
            <v>Ávila</v>
          </cell>
          <cell r="C180" t="str">
            <v>Burgos</v>
          </cell>
          <cell r="D180" t="str">
            <v>León</v>
          </cell>
          <cell r="E180" t="str">
            <v>Palencia</v>
          </cell>
          <cell r="F180" t="str">
            <v>Salamanca</v>
          </cell>
          <cell r="G180" t="str">
            <v>Segovia</v>
          </cell>
          <cell r="H180" t="str">
            <v>Soria</v>
          </cell>
          <cell r="I180" t="str">
            <v>Valladolid</v>
          </cell>
          <cell r="J180" t="str">
            <v>Zamora</v>
          </cell>
        </row>
        <row r="181">
          <cell r="A181" t="str">
            <v>Albergue turístico SUP</v>
          </cell>
          <cell r="B181">
            <v>410</v>
          </cell>
          <cell r="C181">
            <v>718</v>
          </cell>
          <cell r="D181">
            <v>825</v>
          </cell>
          <cell r="E181">
            <v>234</v>
          </cell>
          <cell r="F181">
            <v>131</v>
          </cell>
          <cell r="G181">
            <v>338</v>
          </cell>
          <cell r="H181">
            <v>60</v>
          </cell>
          <cell r="I181">
            <v>167</v>
          </cell>
          <cell r="J181">
            <v>0</v>
          </cell>
        </row>
        <row r="182">
          <cell r="A182" t="str">
            <v>Albergue turístico</v>
          </cell>
          <cell r="B182">
            <v>381</v>
          </cell>
          <cell r="C182">
            <v>1098</v>
          </cell>
          <cell r="D182">
            <v>1358</v>
          </cell>
          <cell r="E182">
            <v>361</v>
          </cell>
          <cell r="F182">
            <v>412</v>
          </cell>
          <cell r="G182">
            <v>1197</v>
          </cell>
          <cell r="H182">
            <v>288</v>
          </cell>
          <cell r="I182">
            <v>141</v>
          </cell>
          <cell r="J182">
            <v>118</v>
          </cell>
        </row>
        <row r="183">
          <cell r="A183" t="str">
            <v>Alb. Turístico C.S. SUP</v>
          </cell>
          <cell r="B183">
            <v>0</v>
          </cell>
          <cell r="C183">
            <v>251</v>
          </cell>
          <cell r="D183">
            <v>363</v>
          </cell>
          <cell r="E183">
            <v>334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38</v>
          </cell>
        </row>
        <row r="184">
          <cell r="A184" t="str">
            <v>Alb. Turístico C.S.</v>
          </cell>
          <cell r="B184">
            <v>0</v>
          </cell>
          <cell r="C184">
            <v>465</v>
          </cell>
          <cell r="D184">
            <v>768</v>
          </cell>
          <cell r="E184">
            <v>270</v>
          </cell>
          <cell r="F184">
            <v>44</v>
          </cell>
          <cell r="G184">
            <v>0</v>
          </cell>
          <cell r="H184">
            <v>0</v>
          </cell>
          <cell r="I184">
            <v>93</v>
          </cell>
          <cell r="J184">
            <v>145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  <cell r="C22">
            <v>8.7647618457642072E-4</v>
          </cell>
        </row>
        <row r="23">
          <cell r="B23" t="str">
            <v>Ceuta</v>
          </cell>
          <cell r="C23">
            <v>1.2502893056052127E-3</v>
          </cell>
        </row>
        <row r="24">
          <cell r="B24" t="str">
            <v>Rioja (La)</v>
          </cell>
          <cell r="C24">
            <v>1.0272379387363618E-2</v>
          </cell>
        </row>
        <row r="25">
          <cell r="B25" t="str">
            <v>Canarias</v>
          </cell>
          <cell r="C25">
            <v>1.2507226369654753E-2</v>
          </cell>
        </row>
        <row r="26">
          <cell r="B26" t="str">
            <v>Baleares (Islas)</v>
          </cell>
          <cell r="C26">
            <v>1.2757131150300314E-2</v>
          </cell>
        </row>
        <row r="27">
          <cell r="B27" t="str">
            <v>Murcia (Región de)</v>
          </cell>
          <cell r="C27">
            <v>1.3632166682809472E-2</v>
          </cell>
        </row>
        <row r="28">
          <cell r="B28" t="str">
            <v>Navarra (Comunidad Foral de)</v>
          </cell>
          <cell r="C28">
            <v>1.6794711949483922E-2</v>
          </cell>
        </row>
        <row r="29">
          <cell r="B29" t="str">
            <v>Aragón</v>
          </cell>
          <cell r="C29">
            <v>2.1528950255054618E-2</v>
          </cell>
        </row>
        <row r="30">
          <cell r="B30" t="str">
            <v>Extremadura</v>
          </cell>
          <cell r="C30">
            <v>2.3763705391990429E-2</v>
          </cell>
        </row>
        <row r="31">
          <cell r="B31" t="str">
            <v>Cantabria</v>
          </cell>
          <cell r="C31">
            <v>2.8664730919119013E-2</v>
          </cell>
        </row>
        <row r="32">
          <cell r="B32" t="str">
            <v>Asturias (Principado de)</v>
          </cell>
          <cell r="C32">
            <v>3.783779330457638E-2</v>
          </cell>
        </row>
        <row r="33">
          <cell r="B33" t="str">
            <v>Castilla - La Mancha</v>
          </cell>
          <cell r="C33">
            <v>4.2689551296584097E-2</v>
          </cell>
        </row>
        <row r="34">
          <cell r="B34" t="str">
            <v>Comunidad Valenciana</v>
          </cell>
          <cell r="C34">
            <v>5.7358778314663773E-2</v>
          </cell>
        </row>
        <row r="35">
          <cell r="B35" t="str">
            <v>Cataluña</v>
          </cell>
          <cell r="C35">
            <v>6.0578166210333115E-2</v>
          </cell>
        </row>
        <row r="36">
          <cell r="B36" t="str">
            <v>País Vasco</v>
          </cell>
          <cell r="C36">
            <v>6.2942464638280349E-2</v>
          </cell>
        </row>
        <row r="37">
          <cell r="B37" t="str">
            <v>Galicia</v>
          </cell>
          <cell r="C37">
            <v>6.5911873875268756E-2</v>
          </cell>
        </row>
        <row r="38">
          <cell r="B38" t="str">
            <v>Andalucía</v>
          </cell>
          <cell r="C38">
            <v>8.5592181829926853E-2</v>
          </cell>
        </row>
        <row r="39">
          <cell r="B39" t="str">
            <v>Castilla y León</v>
          </cell>
          <cell r="C39">
            <v>0.14857750710240472</v>
          </cell>
        </row>
        <row r="40">
          <cell r="B40" t="str">
            <v>Madrid (Comunidad de)</v>
          </cell>
          <cell r="C40">
            <v>0.29646391583200415</v>
          </cell>
        </row>
        <row r="46">
          <cell r="B46" t="str">
            <v>Melilla</v>
          </cell>
          <cell r="C46">
            <v>8.0286932643502951E-4</v>
          </cell>
        </row>
        <row r="47">
          <cell r="B47" t="str">
            <v>Ceuta</v>
          </cell>
          <cell r="C47">
            <v>1.1179266730323434E-3</v>
          </cell>
        </row>
        <row r="48">
          <cell r="B48" t="str">
            <v>Baleares (Islas)</v>
          </cell>
          <cell r="C48">
            <v>9.9328337237238884E-3</v>
          </cell>
        </row>
        <row r="49">
          <cell r="B49" t="str">
            <v>Canarias</v>
          </cell>
          <cell r="C49">
            <v>1.1951682157814503E-2</v>
          </cell>
        </row>
        <row r="50">
          <cell r="B50" t="str">
            <v>Rioja (La)</v>
          </cell>
          <cell r="C50">
            <v>1.2096279300749302E-2</v>
          </cell>
        </row>
        <row r="51">
          <cell r="B51" t="str">
            <v>Murcia (Región de)</v>
          </cell>
          <cell r="C51">
            <v>1.5689622610807419E-2</v>
          </cell>
        </row>
        <row r="52">
          <cell r="B52" t="str">
            <v>Navarra (Comunidad Foral de)</v>
          </cell>
          <cell r="C52">
            <v>1.8104679882526398E-2</v>
          </cell>
        </row>
        <row r="53">
          <cell r="B53" t="str">
            <v>Aragón</v>
          </cell>
          <cell r="C53">
            <v>2.2346360608935356E-2</v>
          </cell>
        </row>
        <row r="54">
          <cell r="B54" t="str">
            <v>Extremadura</v>
          </cell>
          <cell r="C54">
            <v>2.3792121559381485E-2</v>
          </cell>
        </row>
        <row r="55">
          <cell r="B55" t="str">
            <v>Cantabria</v>
          </cell>
          <cell r="C55">
            <v>3.015553392469883E-2</v>
          </cell>
        </row>
        <row r="56">
          <cell r="B56" t="str">
            <v>Castilla - La Mancha</v>
          </cell>
          <cell r="C56">
            <v>4.2281914502382278E-2</v>
          </cell>
        </row>
        <row r="57">
          <cell r="B57" t="str">
            <v>Asturias (Principado de)</v>
          </cell>
          <cell r="C57">
            <v>5.0170399248600006E-2</v>
          </cell>
        </row>
        <row r="58">
          <cell r="B58" t="str">
            <v>Comunidad Valenciana</v>
          </cell>
          <cell r="C58">
            <v>5.4680317640304565E-2</v>
          </cell>
        </row>
        <row r="59">
          <cell r="B59" t="str">
            <v>Galicia</v>
          </cell>
          <cell r="C59">
            <v>6.2791004776954651E-2</v>
          </cell>
        </row>
        <row r="60">
          <cell r="B60" t="str">
            <v>País Vasco</v>
          </cell>
          <cell r="C60">
            <v>6.4802944660186768E-2</v>
          </cell>
        </row>
        <row r="61">
          <cell r="B61" t="str">
            <v>Cataluña</v>
          </cell>
          <cell r="C61">
            <v>7.189139723777771E-2</v>
          </cell>
        </row>
        <row r="62">
          <cell r="B62" t="str">
            <v>Andalucía</v>
          </cell>
          <cell r="C62">
            <v>8.1697516143321991E-2</v>
          </cell>
        </row>
        <row r="63">
          <cell r="B63" t="str">
            <v>Castilla y León</v>
          </cell>
          <cell r="C63">
            <v>0.14672370254993439</v>
          </cell>
        </row>
        <row r="64">
          <cell r="B64" t="str">
            <v>Madrid (Comunidad de)</v>
          </cell>
          <cell r="C64">
            <v>0.278970867395401</v>
          </cell>
        </row>
        <row r="73">
          <cell r="B73" t="str">
            <v>Resto de América</v>
          </cell>
          <cell r="C73">
            <v>4.5295935350156601E-2</v>
          </cell>
        </row>
        <row r="74">
          <cell r="B74" t="str">
            <v>Resto del mundo</v>
          </cell>
          <cell r="C74">
            <v>8.5386193925395579E-2</v>
          </cell>
        </row>
        <row r="75">
          <cell r="B75" t="str">
            <v>Resto de Europa</v>
          </cell>
          <cell r="C75">
            <v>9.0114751478667876E-2</v>
          </cell>
        </row>
        <row r="76">
          <cell r="B76" t="str">
            <v>Canadá</v>
          </cell>
          <cell r="C76">
            <v>6.728159131612732E-3</v>
          </cell>
        </row>
        <row r="77">
          <cell r="B77" t="str">
            <v>Japón</v>
          </cell>
          <cell r="C77">
            <v>1.295645714399171E-2</v>
          </cell>
        </row>
        <row r="78">
          <cell r="B78" t="str">
            <v>Méjico</v>
          </cell>
          <cell r="C78">
            <v>1.7958231467002102E-2</v>
          </cell>
        </row>
        <row r="79">
          <cell r="B79" t="str">
            <v>Brasil</v>
          </cell>
          <cell r="C79">
            <v>2.2250535416296287E-2</v>
          </cell>
        </row>
        <row r="80">
          <cell r="B80" t="str">
            <v>China</v>
          </cell>
          <cell r="C80">
            <v>4.0961388167676437E-2</v>
          </cell>
        </row>
        <row r="81">
          <cell r="B81" t="str">
            <v>EEUU</v>
          </cell>
          <cell r="C81">
            <v>5.0296850835170027E-2</v>
          </cell>
        </row>
        <row r="82">
          <cell r="B82" t="str">
            <v>Benelux (Bélgica, Holanda y Luxemburgo)</v>
          </cell>
          <cell r="C82">
            <v>5.3236446793331296E-2</v>
          </cell>
        </row>
        <row r="83">
          <cell r="B83" t="str">
            <v>Italia</v>
          </cell>
          <cell r="C83">
            <v>5.3544078523578557E-2</v>
          </cell>
        </row>
        <row r="84">
          <cell r="B84" t="str">
            <v>Alemania</v>
          </cell>
          <cell r="C84">
            <v>6.6862271273426435E-2</v>
          </cell>
        </row>
        <row r="85">
          <cell r="B85" t="str">
            <v>Reino Unido</v>
          </cell>
          <cell r="C85">
            <v>9.9182143151560195E-2</v>
          </cell>
        </row>
        <row r="86">
          <cell r="B86" t="str">
            <v>Francia</v>
          </cell>
          <cell r="C86">
            <v>0.17451471288444084</v>
          </cell>
        </row>
        <row r="87">
          <cell r="B87" t="str">
            <v>Portugal</v>
          </cell>
          <cell r="C87">
            <v>0.18071184445769331</v>
          </cell>
        </row>
        <row r="95">
          <cell r="B95" t="str">
            <v>Resto de América</v>
          </cell>
          <cell r="C95">
            <v>3.6364138126373291E-2</v>
          </cell>
        </row>
        <row r="96">
          <cell r="B96" t="str">
            <v>Resto del mundo</v>
          </cell>
          <cell r="C96">
            <v>7.3949098587036133E-2</v>
          </cell>
        </row>
        <row r="97">
          <cell r="B97" t="str">
            <v>Resto de Europa</v>
          </cell>
          <cell r="C97">
            <v>9.4288505613803864E-2</v>
          </cell>
        </row>
        <row r="98">
          <cell r="B98" t="str">
            <v>Japón</v>
          </cell>
          <cell r="C98">
            <v>1.1779346503317356E-2</v>
          </cell>
        </row>
        <row r="99">
          <cell r="B99" t="str">
            <v>Méjico</v>
          </cell>
          <cell r="C99">
            <v>1.4594796113669872E-2</v>
          </cell>
        </row>
        <row r="100">
          <cell r="B100" t="str">
            <v>Canadá</v>
          </cell>
          <cell r="C100">
            <v>1.7732016742229462E-2</v>
          </cell>
        </row>
        <row r="101">
          <cell r="B101" t="str">
            <v>Brasil</v>
          </cell>
          <cell r="C101">
            <v>1.8434209749102592E-2</v>
          </cell>
        </row>
        <row r="102">
          <cell r="B102" t="str">
            <v>China</v>
          </cell>
          <cell r="C102">
            <v>2.4731118232011795E-2</v>
          </cell>
        </row>
        <row r="103">
          <cell r="B103" t="str">
            <v>Italia</v>
          </cell>
          <cell r="C103">
            <v>5.6140851229429245E-2</v>
          </cell>
        </row>
        <row r="104">
          <cell r="B104" t="str">
            <v>EEUU</v>
          </cell>
          <cell r="C104">
            <v>7.5157515704631805E-2</v>
          </cell>
        </row>
        <row r="105">
          <cell r="B105" t="str">
            <v>Benelux (Bélgica, Holanda y Luxemburgo)</v>
          </cell>
          <cell r="C105">
            <v>8.484283834695816E-2</v>
          </cell>
        </row>
        <row r="106">
          <cell r="B106" t="str">
            <v>Alemania</v>
          </cell>
          <cell r="C106">
            <v>9.392954409122467E-2</v>
          </cell>
        </row>
        <row r="107">
          <cell r="B107" t="str">
            <v>Portugal</v>
          </cell>
          <cell r="C107">
            <v>9.5790818333625793E-2</v>
          </cell>
        </row>
        <row r="108">
          <cell r="B108" t="str">
            <v>Reino Unido</v>
          </cell>
          <cell r="C108">
            <v>0.11672123521566391</v>
          </cell>
        </row>
        <row r="109">
          <cell r="B109" t="str">
            <v>Francia</v>
          </cell>
          <cell r="C109">
            <v>0.18554398417472839</v>
          </cell>
        </row>
        <row r="118">
          <cell r="C118" t="str">
            <v>Ávila</v>
          </cell>
          <cell r="D118" t="str">
            <v>Burgos</v>
          </cell>
          <cell r="E118" t="str">
            <v>León</v>
          </cell>
          <cell r="F118" t="str">
            <v>Palencia</v>
          </cell>
          <cell r="G118" t="str">
            <v>Salamanca</v>
          </cell>
          <cell r="H118" t="str">
            <v>Segovia</v>
          </cell>
          <cell r="I118" t="str">
            <v>Soria</v>
          </cell>
          <cell r="J118" t="str">
            <v>Valladolid</v>
          </cell>
          <cell r="K118" t="str">
            <v>Zamora</v>
          </cell>
        </row>
        <row r="119">
          <cell r="A119" t="str">
            <v>Nº de viajeros</v>
          </cell>
          <cell r="C119">
            <v>52926</v>
          </cell>
          <cell r="D119">
            <v>79039</v>
          </cell>
          <cell r="E119">
            <v>74660</v>
          </cell>
          <cell r="F119">
            <v>22221</v>
          </cell>
          <cell r="G119">
            <v>95632</v>
          </cell>
          <cell r="H119">
            <v>60120</v>
          </cell>
          <cell r="I119">
            <v>24601</v>
          </cell>
          <cell r="J119">
            <v>70828</v>
          </cell>
          <cell r="K119">
            <v>26938</v>
          </cell>
        </row>
        <row r="122">
          <cell r="A122" t="str">
            <v>Nº de pernoctaciones</v>
          </cell>
          <cell r="C122">
            <v>95703</v>
          </cell>
          <cell r="D122">
            <v>134544</v>
          </cell>
          <cell r="E122">
            <v>131856</v>
          </cell>
          <cell r="F122">
            <v>42294</v>
          </cell>
          <cell r="G122">
            <v>162652</v>
          </cell>
          <cell r="H122">
            <v>99100</v>
          </cell>
          <cell r="I122">
            <v>48787</v>
          </cell>
          <cell r="J122">
            <v>121455</v>
          </cell>
          <cell r="K122">
            <v>44811</v>
          </cell>
        </row>
        <row r="155">
          <cell r="C155" t="str">
            <v>V. españoles</v>
          </cell>
          <cell r="D155" t="str">
            <v>V. extranjeros</v>
          </cell>
          <cell r="E155" t="str">
            <v>Total viajeros</v>
          </cell>
        </row>
        <row r="156">
          <cell r="B156" t="str">
            <v>DICIEMBRE 2016</v>
          </cell>
          <cell r="C156">
            <v>420386</v>
          </cell>
          <cell r="D156">
            <v>61287</v>
          </cell>
          <cell r="E156">
            <v>481673</v>
          </cell>
        </row>
        <row r="157">
          <cell r="B157" t="str">
            <v>DICIEMBRE 2017 (*)</v>
          </cell>
          <cell r="C157">
            <v>432418</v>
          </cell>
          <cell r="D157">
            <v>74547</v>
          </cell>
          <cell r="E157">
            <v>506965</v>
          </cell>
        </row>
        <row r="168">
          <cell r="B168" t="str">
            <v>Ávila</v>
          </cell>
          <cell r="C168" t="str">
            <v>Burgos</v>
          </cell>
          <cell r="D168" t="str">
            <v>León</v>
          </cell>
          <cell r="E168" t="str">
            <v>Palencia</v>
          </cell>
          <cell r="F168" t="str">
            <v>Salamanca</v>
          </cell>
          <cell r="G168" t="str">
            <v>Segovia</v>
          </cell>
          <cell r="H168" t="str">
            <v>Soria</v>
          </cell>
          <cell r="I168" t="str">
            <v>Valladolid</v>
          </cell>
          <cell r="J168" t="str">
            <v>Zamora</v>
          </cell>
        </row>
        <row r="169">
          <cell r="A169" t="str">
            <v>DICIEMBRE 2016</v>
          </cell>
          <cell r="B169">
            <v>48623</v>
          </cell>
          <cell r="C169">
            <v>75320</v>
          </cell>
          <cell r="D169">
            <v>68080</v>
          </cell>
          <cell r="E169">
            <v>23604</v>
          </cell>
          <cell r="F169">
            <v>92101</v>
          </cell>
          <cell r="G169">
            <v>56136</v>
          </cell>
          <cell r="H169">
            <v>25583</v>
          </cell>
          <cell r="I169">
            <v>67122</v>
          </cell>
          <cell r="J169">
            <v>25104</v>
          </cell>
        </row>
        <row r="170">
          <cell r="A170" t="str">
            <v>DICIEMBRE 2017 (*)</v>
          </cell>
          <cell r="B170">
            <v>52926</v>
          </cell>
          <cell r="C170">
            <v>79039</v>
          </cell>
          <cell r="D170">
            <v>74660</v>
          </cell>
          <cell r="E170">
            <v>22221</v>
          </cell>
          <cell r="F170">
            <v>95632</v>
          </cell>
          <cell r="G170">
            <v>60120</v>
          </cell>
          <cell r="H170">
            <v>24601</v>
          </cell>
          <cell r="I170">
            <v>70828</v>
          </cell>
          <cell r="J170">
            <v>26938</v>
          </cell>
        </row>
        <row r="192">
          <cell r="B192" t="str">
            <v>P. españoles</v>
          </cell>
          <cell r="C192" t="str">
            <v>P. extranjeros</v>
          </cell>
          <cell r="D192" t="str">
            <v>Total pernoct.</v>
          </cell>
        </row>
        <row r="193">
          <cell r="A193" t="str">
            <v>DICIEMBRE 2016</v>
          </cell>
          <cell r="B193">
            <v>730749</v>
          </cell>
          <cell r="C193">
            <v>98258</v>
          </cell>
          <cell r="D193">
            <v>829007</v>
          </cell>
        </row>
        <row r="194">
          <cell r="A194" t="str">
            <v>DICIEMBRE 2017 (*)</v>
          </cell>
          <cell r="B194">
            <v>764669</v>
          </cell>
          <cell r="C194">
            <v>116533</v>
          </cell>
          <cell r="D194">
            <v>881202</v>
          </cell>
        </row>
        <row r="206">
          <cell r="B206" t="str">
            <v>Ávila</v>
          </cell>
          <cell r="C206" t="str">
            <v>Burgos</v>
          </cell>
          <cell r="D206" t="str">
            <v>León</v>
          </cell>
          <cell r="E206" t="str">
            <v>Palencia</v>
          </cell>
          <cell r="F206" t="str">
            <v>Salamanca</v>
          </cell>
          <cell r="G206" t="str">
            <v>Segovia</v>
          </cell>
          <cell r="H206" t="str">
            <v>Soria</v>
          </cell>
          <cell r="I206" t="str">
            <v>Valladolid</v>
          </cell>
          <cell r="J206" t="str">
            <v>Zamora</v>
          </cell>
        </row>
        <row r="207">
          <cell r="A207" t="str">
            <v>DICIEMBRE 2016</v>
          </cell>
          <cell r="B207">
            <v>86737</v>
          </cell>
          <cell r="C207">
            <v>128656</v>
          </cell>
          <cell r="D207">
            <v>125071</v>
          </cell>
          <cell r="E207">
            <v>41408</v>
          </cell>
          <cell r="F207">
            <v>155969</v>
          </cell>
          <cell r="G207">
            <v>90326</v>
          </cell>
          <cell r="H207">
            <v>47181</v>
          </cell>
          <cell r="I207">
            <v>111342</v>
          </cell>
          <cell r="J207">
            <v>42317</v>
          </cell>
        </row>
        <row r="208">
          <cell r="A208" t="str">
            <v>DICIEMBRE 2017 (*)</v>
          </cell>
          <cell r="B208">
            <v>95703</v>
          </cell>
          <cell r="C208">
            <v>134544</v>
          </cell>
          <cell r="D208">
            <v>131856</v>
          </cell>
          <cell r="E208">
            <v>42294</v>
          </cell>
          <cell r="F208">
            <v>162652</v>
          </cell>
          <cell r="G208">
            <v>99100</v>
          </cell>
          <cell r="H208">
            <v>48787</v>
          </cell>
          <cell r="I208">
            <v>121455</v>
          </cell>
          <cell r="J208">
            <v>44811</v>
          </cell>
        </row>
        <row r="234">
          <cell r="B234" t="str">
            <v>V. españoles</v>
          </cell>
          <cell r="C234" t="str">
            <v>V. extranjeros</v>
          </cell>
          <cell r="D234" t="str">
            <v>Total viajeros</v>
          </cell>
        </row>
        <row r="235">
          <cell r="A235" t="str">
            <v>ENERO a DICIEMBRE 2016</v>
          </cell>
          <cell r="B235">
            <v>5661700</v>
          </cell>
          <cell r="C235">
            <v>1576135</v>
          </cell>
          <cell r="D235">
            <v>7237835</v>
          </cell>
        </row>
        <row r="236">
          <cell r="A236" t="str">
            <v>ENERO a DICIEMBRE 2017 (*)</v>
          </cell>
          <cell r="B236">
            <v>6259626</v>
          </cell>
          <cell r="C236">
            <v>1894892</v>
          </cell>
          <cell r="D236">
            <v>8154518</v>
          </cell>
        </row>
        <row r="244">
          <cell r="B244" t="str">
            <v>Enero</v>
          </cell>
          <cell r="C244" t="str">
            <v>Febrero</v>
          </cell>
          <cell r="D244" t="str">
            <v>Marzo</v>
          </cell>
          <cell r="E244" t="str">
            <v>Abril</v>
          </cell>
          <cell r="F244" t="str">
            <v>Mayo</v>
          </cell>
          <cell r="G244" t="str">
            <v>Junio</v>
          </cell>
          <cell r="H244" t="str">
            <v>Julio</v>
          </cell>
          <cell r="I244" t="str">
            <v>Agosto</v>
          </cell>
          <cell r="J244" t="str">
            <v>Septiembre</v>
          </cell>
        </row>
        <row r="245">
          <cell r="A245" t="str">
            <v>AÑO 2016</v>
          </cell>
          <cell r="B245">
            <v>336470</v>
          </cell>
          <cell r="C245">
            <v>382910</v>
          </cell>
          <cell r="D245">
            <v>589861</v>
          </cell>
          <cell r="E245">
            <v>529696</v>
          </cell>
          <cell r="F245">
            <v>648992</v>
          </cell>
          <cell r="G245">
            <v>650324</v>
          </cell>
          <cell r="H245">
            <v>749618</v>
          </cell>
          <cell r="I245">
            <v>983811</v>
          </cell>
          <cell r="J245">
            <v>691931</v>
          </cell>
        </row>
        <row r="246">
          <cell r="A246" t="str">
            <v>AÑO 2017 (*)</v>
          </cell>
          <cell r="B246">
            <v>358809</v>
          </cell>
          <cell r="C246">
            <v>422349</v>
          </cell>
          <cell r="D246">
            <v>531754</v>
          </cell>
          <cell r="E246">
            <v>800197</v>
          </cell>
          <cell r="F246">
            <v>764514</v>
          </cell>
          <cell r="G246">
            <v>733680</v>
          </cell>
          <cell r="H246">
            <v>855853</v>
          </cell>
          <cell r="I246">
            <v>1103373</v>
          </cell>
          <cell r="J246">
            <v>800292</v>
          </cell>
        </row>
        <row r="247">
          <cell r="B247" t="str">
            <v>Octubre</v>
          </cell>
          <cell r="C247" t="str">
            <v>Noviembre</v>
          </cell>
          <cell r="D247" t="str">
            <v>Diciembre</v>
          </cell>
        </row>
        <row r="248">
          <cell r="B248">
            <v>708549</v>
          </cell>
          <cell r="C248">
            <v>484000</v>
          </cell>
          <cell r="D248">
            <v>481673</v>
          </cell>
        </row>
        <row r="249">
          <cell r="B249">
            <v>760663</v>
          </cell>
          <cell r="C249">
            <v>516069</v>
          </cell>
          <cell r="D249">
            <v>506965</v>
          </cell>
        </row>
        <row r="272">
          <cell r="B272" t="str">
            <v>Ávila</v>
          </cell>
          <cell r="C272" t="str">
            <v>Burgos</v>
          </cell>
          <cell r="D272" t="str">
            <v>León</v>
          </cell>
          <cell r="E272" t="str">
            <v>Palencia</v>
          </cell>
          <cell r="F272" t="str">
            <v>Salamanca</v>
          </cell>
          <cell r="G272" t="str">
            <v>Segovia</v>
          </cell>
          <cell r="H272" t="str">
            <v>Soria</v>
          </cell>
          <cell r="I272" t="str">
            <v>Valladolid</v>
          </cell>
          <cell r="J272" t="str">
            <v>Zamora</v>
          </cell>
        </row>
        <row r="273">
          <cell r="A273" t="str">
            <v>ENERO a DICIEMBRE 2016</v>
          </cell>
          <cell r="B273">
            <v>698378</v>
          </cell>
          <cell r="C273">
            <v>1297378</v>
          </cell>
          <cell r="D273">
            <v>1210514</v>
          </cell>
          <cell r="E273">
            <v>349030</v>
          </cell>
          <cell r="F273">
            <v>1267664</v>
          </cell>
          <cell r="G273">
            <v>704600</v>
          </cell>
          <cell r="H273">
            <v>406638</v>
          </cell>
          <cell r="I273">
            <v>916885</v>
          </cell>
          <cell r="J273">
            <v>386748</v>
          </cell>
        </row>
        <row r="274">
          <cell r="A274" t="str">
            <v>ENERO a DICIEMBRE 2017 (*)</v>
          </cell>
          <cell r="B274">
            <v>809889</v>
          </cell>
          <cell r="C274">
            <v>1502691</v>
          </cell>
          <cell r="D274">
            <v>1468658</v>
          </cell>
          <cell r="E274">
            <v>412044</v>
          </cell>
          <cell r="F274">
            <v>1330204</v>
          </cell>
          <cell r="G274">
            <v>796860</v>
          </cell>
          <cell r="H274">
            <v>450830</v>
          </cell>
          <cell r="I274">
            <v>962081</v>
          </cell>
          <cell r="J274">
            <v>421261</v>
          </cell>
        </row>
        <row r="305">
          <cell r="B305" t="str">
            <v>P. españoles</v>
          </cell>
          <cell r="C305" t="str">
            <v>P. extranjeros</v>
          </cell>
          <cell r="D305" t="str">
            <v>Total pernoctaciones</v>
          </cell>
        </row>
        <row r="306">
          <cell r="A306" t="str">
            <v>ENERO a DICIEMBRE 2016</v>
          </cell>
          <cell r="B306">
            <v>9835660</v>
          </cell>
          <cell r="C306">
            <v>2300765</v>
          </cell>
          <cell r="D306">
            <v>12136425</v>
          </cell>
        </row>
        <row r="307">
          <cell r="A307" t="str">
            <v>ENERO a DICIEMBRE 2017 (*)</v>
          </cell>
          <cell r="B307">
            <v>10885684</v>
          </cell>
          <cell r="C307">
            <v>2684898</v>
          </cell>
          <cell r="D307">
            <v>13570582</v>
          </cell>
        </row>
        <row r="317">
          <cell r="B317" t="str">
            <v>Enero</v>
          </cell>
          <cell r="C317" t="str">
            <v>Febrero</v>
          </cell>
          <cell r="D317" t="str">
            <v>Marzo</v>
          </cell>
          <cell r="E317" t="str">
            <v>Abril</v>
          </cell>
          <cell r="F317" t="str">
            <v>Mayo</v>
          </cell>
          <cell r="G317" t="str">
            <v>Junio</v>
          </cell>
          <cell r="H317" t="str">
            <v>Julio</v>
          </cell>
          <cell r="I317" t="str">
            <v>Agosto</v>
          </cell>
          <cell r="J317" t="str">
            <v>Septiembre</v>
          </cell>
        </row>
        <row r="318">
          <cell r="A318" t="str">
            <v>AÑO 2016</v>
          </cell>
          <cell r="B318">
            <v>545206</v>
          </cell>
          <cell r="C318">
            <v>604300</v>
          </cell>
          <cell r="D318">
            <v>1015364</v>
          </cell>
          <cell r="E318">
            <v>859782</v>
          </cell>
          <cell r="F318">
            <v>1034047</v>
          </cell>
          <cell r="G318">
            <v>1038152</v>
          </cell>
          <cell r="H318">
            <v>1251530</v>
          </cell>
          <cell r="I318">
            <v>1862698</v>
          </cell>
          <cell r="J318">
            <v>1115115</v>
          </cell>
        </row>
        <row r="319">
          <cell r="A319" t="str">
            <v>AÑO 2017 (*)</v>
          </cell>
          <cell r="B319">
            <v>581937</v>
          </cell>
          <cell r="C319">
            <v>675953</v>
          </cell>
          <cell r="D319">
            <v>856736</v>
          </cell>
          <cell r="E319">
            <v>1359882</v>
          </cell>
          <cell r="F319">
            <v>1162783</v>
          </cell>
          <cell r="G319">
            <v>1146917</v>
          </cell>
          <cell r="H319">
            <v>1466551</v>
          </cell>
          <cell r="I319">
            <v>2077946</v>
          </cell>
          <cell r="J319">
            <v>1264235</v>
          </cell>
        </row>
        <row r="320">
          <cell r="B320" t="str">
            <v>Octubre</v>
          </cell>
          <cell r="C320" t="str">
            <v>Noviembre</v>
          </cell>
          <cell r="D320" t="str">
            <v>Diciembre</v>
          </cell>
        </row>
        <row r="321">
          <cell r="B321">
            <v>1166672</v>
          </cell>
          <cell r="C321">
            <v>814552</v>
          </cell>
          <cell r="D321">
            <v>829007</v>
          </cell>
        </row>
        <row r="322">
          <cell r="B322">
            <v>1213405</v>
          </cell>
          <cell r="C322">
            <v>883035</v>
          </cell>
          <cell r="D322">
            <v>881202</v>
          </cell>
        </row>
        <row r="342">
          <cell r="B342" t="str">
            <v>Ávila</v>
          </cell>
          <cell r="C342" t="str">
            <v>Burgos</v>
          </cell>
          <cell r="D342" t="str">
            <v>León</v>
          </cell>
          <cell r="E342" t="str">
            <v>Palencia</v>
          </cell>
          <cell r="F342" t="str">
            <v>Salamanca</v>
          </cell>
          <cell r="G342" t="str">
            <v>Segovia</v>
          </cell>
          <cell r="H342" t="str">
            <v>Soria</v>
          </cell>
          <cell r="I342" t="str">
            <v>Valladolid</v>
          </cell>
          <cell r="J342" t="str">
            <v>Zamora</v>
          </cell>
        </row>
        <row r="343">
          <cell r="A343" t="str">
            <v>ENERO a DICIEMBRE 2016</v>
          </cell>
          <cell r="B343">
            <v>1201313</v>
          </cell>
          <cell r="C343">
            <v>2010669</v>
          </cell>
          <cell r="D343">
            <v>2003311</v>
          </cell>
          <cell r="E343">
            <v>617206</v>
          </cell>
          <cell r="F343">
            <v>2302993</v>
          </cell>
          <cell r="G343">
            <v>1113309</v>
          </cell>
          <cell r="H343">
            <v>786991</v>
          </cell>
          <cell r="I343">
            <v>1502871</v>
          </cell>
          <cell r="J343">
            <v>597762</v>
          </cell>
        </row>
        <row r="344">
          <cell r="A344" t="str">
            <v>ENERO a DICIEMBRE 2017 (*)</v>
          </cell>
          <cell r="B344">
            <v>1381584</v>
          </cell>
          <cell r="C344">
            <v>2304616</v>
          </cell>
          <cell r="D344">
            <v>2334701</v>
          </cell>
          <cell r="E344">
            <v>686134</v>
          </cell>
          <cell r="F344">
            <v>2429025</v>
          </cell>
          <cell r="G344">
            <v>1252894</v>
          </cell>
          <cell r="H344">
            <v>887100</v>
          </cell>
          <cell r="I344">
            <v>1629042</v>
          </cell>
          <cell r="J344">
            <v>665486</v>
          </cell>
        </row>
        <row r="373">
          <cell r="D373" t="str">
            <v>Total viajeros</v>
          </cell>
          <cell r="G373" t="str">
            <v>Total pernoct.</v>
          </cell>
        </row>
        <row r="374">
          <cell r="A374" t="str">
            <v>Ávila</v>
          </cell>
          <cell r="D374">
            <v>35064</v>
          </cell>
          <cell r="G374">
            <v>52979</v>
          </cell>
        </row>
        <row r="375">
          <cell r="A375" t="str">
            <v>Burgos</v>
          </cell>
          <cell r="D375">
            <v>64386</v>
          </cell>
          <cell r="G375">
            <v>98337</v>
          </cell>
        </row>
        <row r="376">
          <cell r="A376" t="str">
            <v>León</v>
          </cell>
          <cell r="D376">
            <v>60802</v>
          </cell>
          <cell r="G376">
            <v>101343</v>
          </cell>
        </row>
        <row r="377">
          <cell r="A377" t="str">
            <v>Palencia</v>
          </cell>
          <cell r="D377">
            <v>17006</v>
          </cell>
          <cell r="G377">
            <v>29691</v>
          </cell>
        </row>
        <row r="378">
          <cell r="A378" t="str">
            <v>Salamanca</v>
          </cell>
          <cell r="D378">
            <v>82490</v>
          </cell>
          <cell r="G378">
            <v>133443</v>
          </cell>
        </row>
        <row r="379">
          <cell r="A379" t="str">
            <v>Segovia</v>
          </cell>
          <cell r="D379">
            <v>41592</v>
          </cell>
          <cell r="G379">
            <v>59507</v>
          </cell>
        </row>
        <row r="380">
          <cell r="A380" t="str">
            <v>Soria</v>
          </cell>
          <cell r="D380">
            <v>16662</v>
          </cell>
          <cell r="G380">
            <v>27530</v>
          </cell>
        </row>
        <row r="381">
          <cell r="A381" t="str">
            <v>Valladolid</v>
          </cell>
          <cell r="D381">
            <v>62783</v>
          </cell>
          <cell r="G381">
            <v>105649</v>
          </cell>
        </row>
        <row r="382">
          <cell r="A382" t="str">
            <v>Zamora</v>
          </cell>
          <cell r="D382">
            <v>19739</v>
          </cell>
          <cell r="G382">
            <v>30482</v>
          </cell>
        </row>
        <row r="403">
          <cell r="A403" t="str">
            <v>Ávila</v>
          </cell>
          <cell r="D403">
            <v>49</v>
          </cell>
          <cell r="G403">
            <v>131</v>
          </cell>
        </row>
        <row r="404">
          <cell r="A404" t="str">
            <v>Burgos</v>
          </cell>
          <cell r="D404">
            <v>2601</v>
          </cell>
          <cell r="G404">
            <v>5837</v>
          </cell>
        </row>
        <row r="405">
          <cell r="A405" t="str">
            <v>León</v>
          </cell>
          <cell r="D405">
            <v>2708</v>
          </cell>
          <cell r="G405">
            <v>5855</v>
          </cell>
        </row>
        <row r="406">
          <cell r="A406" t="str">
            <v>Palencia</v>
          </cell>
          <cell r="D406">
            <v>335</v>
          </cell>
          <cell r="G406">
            <v>956</v>
          </cell>
        </row>
        <row r="407">
          <cell r="A407" t="str">
            <v>Salamanca</v>
          </cell>
          <cell r="D407">
            <v>1234</v>
          </cell>
          <cell r="G407">
            <v>2820</v>
          </cell>
        </row>
        <row r="408">
          <cell r="A408" t="str">
            <v>Segovia</v>
          </cell>
          <cell r="D408">
            <v>1502</v>
          </cell>
          <cell r="G408">
            <v>2557</v>
          </cell>
        </row>
        <row r="409">
          <cell r="A409" t="str">
            <v>Soria</v>
          </cell>
          <cell r="D409">
            <v>135</v>
          </cell>
          <cell r="G409">
            <v>503</v>
          </cell>
        </row>
        <row r="410">
          <cell r="A410" t="str">
            <v>Valladolid</v>
          </cell>
          <cell r="D410">
            <v>2179</v>
          </cell>
          <cell r="G410">
            <v>4379</v>
          </cell>
        </row>
        <row r="411">
          <cell r="A411" t="str">
            <v>Zamora</v>
          </cell>
          <cell r="D411">
            <v>485</v>
          </cell>
          <cell r="G411">
            <v>1271</v>
          </cell>
        </row>
        <row r="439">
          <cell r="O439" t="str">
            <v>DICIEMBRE 2016</v>
          </cell>
          <cell r="P439" t="str">
            <v>DICIEMBRE 2017</v>
          </cell>
        </row>
        <row r="440">
          <cell r="M440" t="str">
            <v>HOTELES Y HOSTALES</v>
          </cell>
          <cell r="N440" t="str">
            <v>V. españoles</v>
          </cell>
          <cell r="O440">
            <v>327339</v>
          </cell>
          <cell r="P440">
            <v>333626</v>
          </cell>
        </row>
        <row r="441">
          <cell r="N441" t="str">
            <v>V. extranjeros</v>
          </cell>
          <cell r="O441">
            <v>55419</v>
          </cell>
          <cell r="P441">
            <v>66898</v>
          </cell>
        </row>
        <row r="442">
          <cell r="M442" t="str">
            <v>PENSIONES</v>
          </cell>
          <cell r="N442" t="str">
            <v>V. españoles</v>
          </cell>
          <cell r="O442">
            <v>9975</v>
          </cell>
          <cell r="P442">
            <v>9388</v>
          </cell>
        </row>
        <row r="443">
          <cell r="N443" t="str">
            <v>V. extranjeros</v>
          </cell>
          <cell r="O443">
            <v>1643</v>
          </cell>
          <cell r="P443">
            <v>1840</v>
          </cell>
        </row>
        <row r="465">
          <cell r="R465" t="str">
            <v>DICIEMBRE 2016</v>
          </cell>
          <cell r="S465" t="str">
            <v>DICIEMBRE 2017</v>
          </cell>
        </row>
        <row r="466">
          <cell r="P466" t="str">
            <v>HOTELES Y HOSTALES</v>
          </cell>
          <cell r="Q466" t="str">
            <v>P. españoles</v>
          </cell>
          <cell r="R466">
            <v>527036</v>
          </cell>
          <cell r="S466">
            <v>537780</v>
          </cell>
        </row>
        <row r="467">
          <cell r="Q467" t="str">
            <v>P. extranjeros</v>
          </cell>
          <cell r="R467">
            <v>87257</v>
          </cell>
          <cell r="S467">
            <v>101181</v>
          </cell>
        </row>
        <row r="468">
          <cell r="P468" t="str">
            <v>PENSIONES</v>
          </cell>
          <cell r="Q468" t="str">
            <v>P. españoles</v>
          </cell>
          <cell r="R468">
            <v>24214</v>
          </cell>
          <cell r="S468">
            <v>20636</v>
          </cell>
        </row>
        <row r="469">
          <cell r="Q469" t="str">
            <v>P. extranjeros</v>
          </cell>
          <cell r="R469">
            <v>3762</v>
          </cell>
          <cell r="S469">
            <v>3673</v>
          </cell>
        </row>
        <row r="499">
          <cell r="B499" t="str">
            <v>Enero</v>
          </cell>
          <cell r="C499" t="str">
            <v>Febrero</v>
          </cell>
          <cell r="D499" t="str">
            <v>Marzo</v>
          </cell>
          <cell r="E499" t="str">
            <v>Abril</v>
          </cell>
          <cell r="F499" t="str">
            <v>Mayo</v>
          </cell>
          <cell r="G499" t="str">
            <v>Junio</v>
          </cell>
          <cell r="H499" t="str">
            <v>Julio</v>
          </cell>
          <cell r="I499" t="str">
            <v>Agosto</v>
          </cell>
          <cell r="J499" t="str">
            <v>Septiembre</v>
          </cell>
        </row>
        <row r="500">
          <cell r="A500" t="str">
            <v>AÑO 2016</v>
          </cell>
          <cell r="B500">
            <v>294590</v>
          </cell>
          <cell r="C500">
            <v>327383</v>
          </cell>
          <cell r="D500">
            <v>488605</v>
          </cell>
          <cell r="E500">
            <v>436705</v>
          </cell>
          <cell r="F500">
            <v>544625</v>
          </cell>
          <cell r="G500">
            <v>544476</v>
          </cell>
          <cell r="H500">
            <v>587584</v>
          </cell>
          <cell r="I500">
            <v>756191</v>
          </cell>
          <cell r="J500">
            <v>593099</v>
          </cell>
        </row>
        <row r="501">
          <cell r="A501" t="str">
            <v>AÑO 2017</v>
          </cell>
          <cell r="B501">
            <v>311656</v>
          </cell>
          <cell r="C501">
            <v>354212</v>
          </cell>
          <cell r="D501">
            <v>430623</v>
          </cell>
          <cell r="E501">
            <v>606580</v>
          </cell>
          <cell r="F501">
            <v>584353</v>
          </cell>
          <cell r="G501">
            <v>562955</v>
          </cell>
          <cell r="H501">
            <v>630967</v>
          </cell>
          <cell r="I501">
            <v>792059</v>
          </cell>
          <cell r="J501">
            <v>639358</v>
          </cell>
        </row>
        <row r="502">
          <cell r="B502" t="str">
            <v>Octubre</v>
          </cell>
          <cell r="C502" t="str">
            <v>Noviembre</v>
          </cell>
          <cell r="D502" t="str">
            <v>Diciembre</v>
          </cell>
        </row>
        <row r="503">
          <cell r="B503">
            <v>595354</v>
          </cell>
          <cell r="C503">
            <v>408535</v>
          </cell>
          <cell r="D503">
            <v>394376</v>
          </cell>
        </row>
        <row r="504">
          <cell r="B504">
            <v>617100</v>
          </cell>
          <cell r="C504">
            <v>422935</v>
          </cell>
          <cell r="D504">
            <v>411752</v>
          </cell>
        </row>
        <row r="526">
          <cell r="B526" t="str">
            <v>Enero</v>
          </cell>
          <cell r="C526" t="str">
            <v>Febrero</v>
          </cell>
          <cell r="D526" t="str">
            <v>Marzo</v>
          </cell>
          <cell r="E526" t="str">
            <v>Abril</v>
          </cell>
          <cell r="F526" t="str">
            <v>Mayo</v>
          </cell>
          <cell r="G526" t="str">
            <v>Junio</v>
          </cell>
          <cell r="H526" t="str">
            <v>Julio</v>
          </cell>
          <cell r="I526" t="str">
            <v>Agosto</v>
          </cell>
          <cell r="J526" t="str">
            <v>Septiembre</v>
          </cell>
        </row>
        <row r="527">
          <cell r="A527" t="str">
            <v>AÑO 2016</v>
          </cell>
          <cell r="B527">
            <v>473271</v>
          </cell>
          <cell r="C527">
            <v>508143</v>
          </cell>
          <cell r="D527">
            <v>802251</v>
          </cell>
          <cell r="E527">
            <v>697023</v>
          </cell>
          <cell r="F527">
            <v>845584</v>
          </cell>
          <cell r="G527">
            <v>833320</v>
          </cell>
          <cell r="H527">
            <v>893124</v>
          </cell>
          <cell r="I527">
            <v>1215168</v>
          </cell>
          <cell r="J527">
            <v>930318</v>
          </cell>
        </row>
        <row r="528">
          <cell r="A528" t="str">
            <v>AÑO 2017</v>
          </cell>
          <cell r="B528">
            <v>500074</v>
          </cell>
          <cell r="C528">
            <v>558037</v>
          </cell>
          <cell r="D528">
            <v>685448</v>
          </cell>
          <cell r="E528">
            <v>982864</v>
          </cell>
          <cell r="F528">
            <v>889549</v>
          </cell>
          <cell r="G528">
            <v>859342</v>
          </cell>
          <cell r="H528">
            <v>970037</v>
          </cell>
          <cell r="I528">
            <v>1269203</v>
          </cell>
          <cell r="J528">
            <v>1003153</v>
          </cell>
        </row>
        <row r="529">
          <cell r="B529" t="str">
            <v>Octubre</v>
          </cell>
          <cell r="C529" t="str">
            <v>Noviembre</v>
          </cell>
          <cell r="D529" t="str">
            <v>Diciembre</v>
          </cell>
        </row>
        <row r="530">
          <cell r="B530">
            <v>953317</v>
          </cell>
          <cell r="C530">
            <v>679208</v>
          </cell>
          <cell r="D530">
            <v>642269</v>
          </cell>
        </row>
        <row r="531">
          <cell r="B531">
            <v>963439</v>
          </cell>
          <cell r="C531">
            <v>721814</v>
          </cell>
          <cell r="D531">
            <v>663270</v>
          </cell>
        </row>
        <row r="550">
          <cell r="D550" t="str">
            <v>Total viajeros</v>
          </cell>
          <cell r="G550" t="str">
            <v>Total pernoct.</v>
          </cell>
        </row>
        <row r="551">
          <cell r="A551" t="str">
            <v>Ávila</v>
          </cell>
          <cell r="D551">
            <v>16991</v>
          </cell>
          <cell r="G551">
            <v>40900</v>
          </cell>
        </row>
        <row r="552">
          <cell r="A552" t="str">
            <v>Burgos</v>
          </cell>
          <cell r="D552">
            <v>10279</v>
          </cell>
          <cell r="G552">
            <v>26205</v>
          </cell>
        </row>
        <row r="553">
          <cell r="A553" t="str">
            <v>León</v>
          </cell>
          <cell r="D553">
            <v>9296</v>
          </cell>
          <cell r="G553">
            <v>22103</v>
          </cell>
        </row>
        <row r="554">
          <cell r="A554" t="str">
            <v>Palencia</v>
          </cell>
          <cell r="D554">
            <v>4580</v>
          </cell>
          <cell r="G554">
            <v>10998</v>
          </cell>
        </row>
        <row r="555">
          <cell r="A555" t="str">
            <v>Salamanca</v>
          </cell>
          <cell r="D555">
            <v>10857</v>
          </cell>
          <cell r="G555">
            <v>25333</v>
          </cell>
        </row>
        <row r="556">
          <cell r="A556" t="str">
            <v>Segovia</v>
          </cell>
          <cell r="D556">
            <v>14971</v>
          </cell>
          <cell r="G556">
            <v>33557</v>
          </cell>
        </row>
        <row r="557">
          <cell r="A557" t="str">
            <v>Soria</v>
          </cell>
          <cell r="D557">
            <v>7721</v>
          </cell>
          <cell r="G557">
            <v>20438</v>
          </cell>
        </row>
        <row r="558">
          <cell r="A558" t="str">
            <v>Valladolid</v>
          </cell>
          <cell r="D558">
            <v>5561</v>
          </cell>
          <cell r="G558">
            <v>10712</v>
          </cell>
        </row>
        <row r="559">
          <cell r="A559" t="str">
            <v>Zamora</v>
          </cell>
          <cell r="D559">
            <v>6626</v>
          </cell>
          <cell r="G559">
            <v>12970</v>
          </cell>
        </row>
        <row r="583">
          <cell r="C583" t="str">
            <v>V. españoles</v>
          </cell>
          <cell r="D583" t="str">
            <v>V. extranjeros</v>
          </cell>
          <cell r="E583" t="str">
            <v>Total viajeros</v>
          </cell>
          <cell r="H583" t="str">
            <v>P. españoles</v>
          </cell>
          <cell r="I583" t="str">
            <v>P. extranjeros</v>
          </cell>
          <cell r="J583" t="str">
            <v>Total pernoct.</v>
          </cell>
          <cell r="K583" t="str">
            <v>Ocupación</v>
          </cell>
        </row>
        <row r="584">
          <cell r="B584" t="str">
            <v>DICIEMBRE 2016</v>
          </cell>
          <cell r="C584">
            <v>81355</v>
          </cell>
          <cell r="D584">
            <v>2679</v>
          </cell>
          <cell r="E584">
            <v>84034</v>
          </cell>
          <cell r="G584" t="str">
            <v>DICIEMBRE 2016</v>
          </cell>
          <cell r="H584">
            <v>176862</v>
          </cell>
          <cell r="I584">
            <v>5273</v>
          </cell>
          <cell r="J584">
            <v>182135</v>
          </cell>
          <cell r="K584">
            <v>0.17316521502682547</v>
          </cell>
        </row>
        <row r="585">
          <cell r="B585" t="str">
            <v>DICIEMBRE 2017</v>
          </cell>
          <cell r="C585">
            <v>83524</v>
          </cell>
          <cell r="D585">
            <v>3358</v>
          </cell>
          <cell r="E585">
            <v>86882</v>
          </cell>
          <cell r="G585" t="str">
            <v>DICIEMBRE 2017</v>
          </cell>
          <cell r="H585">
            <v>194740</v>
          </cell>
          <cell r="I585">
            <v>8476</v>
          </cell>
          <cell r="J585">
            <v>203216</v>
          </cell>
          <cell r="K585">
            <v>0.18770881192078795</v>
          </cell>
        </row>
        <row r="617">
          <cell r="B617" t="str">
            <v>Enero</v>
          </cell>
          <cell r="C617" t="str">
            <v>Febrero</v>
          </cell>
          <cell r="D617" t="str">
            <v>Marzo</v>
          </cell>
          <cell r="E617" t="str">
            <v>Abril</v>
          </cell>
          <cell r="F617" t="str">
            <v>Mayo</v>
          </cell>
          <cell r="G617" t="str">
            <v>Junio</v>
          </cell>
          <cell r="H617" t="str">
            <v>Julio</v>
          </cell>
          <cell r="I617" t="str">
            <v>Agosto</v>
          </cell>
          <cell r="J617" t="str">
            <v>Septiembre</v>
          </cell>
        </row>
        <row r="618">
          <cell r="A618" t="str">
            <v>AÑO 2016</v>
          </cell>
          <cell r="B618">
            <v>38800</v>
          </cell>
          <cell r="C618">
            <v>52087</v>
          </cell>
          <cell r="D618">
            <v>87491</v>
          </cell>
          <cell r="E618">
            <v>79658</v>
          </cell>
          <cell r="F618">
            <v>82200</v>
          </cell>
          <cell r="G618">
            <v>75031</v>
          </cell>
          <cell r="H618">
            <v>99593</v>
          </cell>
          <cell r="I618">
            <v>139518</v>
          </cell>
          <cell r="J618">
            <v>78463</v>
          </cell>
        </row>
        <row r="619">
          <cell r="A619" t="str">
            <v>AÑO 2017</v>
          </cell>
          <cell r="B619">
            <v>40605</v>
          </cell>
          <cell r="C619">
            <v>55541</v>
          </cell>
          <cell r="D619">
            <v>75370</v>
          </cell>
          <cell r="E619">
            <v>114111</v>
          </cell>
          <cell r="F619">
            <v>86629</v>
          </cell>
          <cell r="G619">
            <v>84209</v>
          </cell>
          <cell r="H619">
            <v>108069</v>
          </cell>
          <cell r="I619">
            <v>155185</v>
          </cell>
          <cell r="J619">
            <v>88801</v>
          </cell>
        </row>
        <row r="620">
          <cell r="B620" t="str">
            <v>Octubre</v>
          </cell>
          <cell r="C620" t="str">
            <v>Noviembre</v>
          </cell>
          <cell r="D620" t="str">
            <v>Diciembre</v>
          </cell>
        </row>
        <row r="621">
          <cell r="B621">
            <v>100663</v>
          </cell>
          <cell r="C621">
            <v>71868</v>
          </cell>
          <cell r="D621">
            <v>84034</v>
          </cell>
        </row>
        <row r="622">
          <cell r="B622">
            <v>99235</v>
          </cell>
          <cell r="C622">
            <v>77507</v>
          </cell>
          <cell r="D622">
            <v>86882</v>
          </cell>
        </row>
        <row r="639">
          <cell r="B639" t="str">
            <v>Enero</v>
          </cell>
          <cell r="C639" t="str">
            <v>Febrero</v>
          </cell>
          <cell r="D639" t="str">
            <v>Marzo</v>
          </cell>
          <cell r="E639" t="str">
            <v>Abril</v>
          </cell>
          <cell r="F639" t="str">
            <v>Mayo</v>
          </cell>
          <cell r="G639" t="str">
            <v>Junio</v>
          </cell>
          <cell r="H639" t="str">
            <v>Julio</v>
          </cell>
          <cell r="I639" t="str">
            <v>Agosto</v>
          </cell>
          <cell r="J639" t="str">
            <v>Septiembre</v>
          </cell>
        </row>
        <row r="640">
          <cell r="A640" t="str">
            <v>AÑO 2016</v>
          </cell>
          <cell r="B640">
            <v>67353</v>
          </cell>
          <cell r="C640">
            <v>91306</v>
          </cell>
          <cell r="D640">
            <v>183698</v>
          </cell>
          <cell r="E640">
            <v>139553</v>
          </cell>
          <cell r="F640">
            <v>144579</v>
          </cell>
          <cell r="G640">
            <v>136713</v>
          </cell>
          <cell r="H640">
            <v>201567</v>
          </cell>
          <cell r="I640">
            <v>395101</v>
          </cell>
          <cell r="J640">
            <v>143763</v>
          </cell>
        </row>
        <row r="641">
          <cell r="A641" t="str">
            <v>AÑO 2017</v>
          </cell>
          <cell r="B641">
            <v>72188</v>
          </cell>
          <cell r="C641">
            <v>97728</v>
          </cell>
          <cell r="D641">
            <v>132109</v>
          </cell>
          <cell r="E641">
            <v>249355</v>
          </cell>
          <cell r="F641">
            <v>146445</v>
          </cell>
          <cell r="G641">
            <v>146797</v>
          </cell>
          <cell r="H641">
            <v>216772</v>
          </cell>
          <cell r="I641">
            <v>403269</v>
          </cell>
          <cell r="J641">
            <v>157971</v>
          </cell>
        </row>
        <row r="642">
          <cell r="B642" t="str">
            <v>Octubre</v>
          </cell>
          <cell r="C642" t="str">
            <v>Noviembre</v>
          </cell>
          <cell r="D642" t="str">
            <v>Diciembre</v>
          </cell>
        </row>
        <row r="643">
          <cell r="B643">
            <v>191824</v>
          </cell>
          <cell r="C643">
            <v>129767</v>
          </cell>
          <cell r="D643">
            <v>182135</v>
          </cell>
        </row>
        <row r="644">
          <cell r="B644">
            <v>186315</v>
          </cell>
          <cell r="C644">
            <v>138850</v>
          </cell>
          <cell r="D644">
            <v>203216</v>
          </cell>
        </row>
        <row r="668">
          <cell r="A668" t="str">
            <v>Ávila</v>
          </cell>
          <cell r="D668">
            <v>563</v>
          </cell>
          <cell r="G668">
            <v>1140</v>
          </cell>
        </row>
        <row r="669">
          <cell r="A669" t="str">
            <v>Burgos</v>
          </cell>
          <cell r="D669">
            <v>824</v>
          </cell>
          <cell r="G669">
            <v>1445</v>
          </cell>
        </row>
        <row r="670">
          <cell r="A670" t="str">
            <v>León</v>
          </cell>
          <cell r="D670">
            <v>171</v>
          </cell>
          <cell r="G670">
            <v>309</v>
          </cell>
        </row>
        <row r="671">
          <cell r="A671" t="str">
            <v>Palencia</v>
          </cell>
          <cell r="D671">
            <v>55</v>
          </cell>
          <cell r="G671">
            <v>55</v>
          </cell>
        </row>
        <row r="672">
          <cell r="A672" t="str">
            <v>Salamanca</v>
          </cell>
          <cell r="D672">
            <v>1038</v>
          </cell>
          <cell r="G672">
            <v>1038</v>
          </cell>
        </row>
        <row r="673">
          <cell r="A673" t="str">
            <v>Segovia</v>
          </cell>
          <cell r="D673">
            <v>539</v>
          </cell>
          <cell r="G673">
            <v>1113</v>
          </cell>
        </row>
        <row r="674">
          <cell r="A674" t="str">
            <v>Soria</v>
          </cell>
          <cell r="D674">
            <v>0</v>
          </cell>
          <cell r="G674">
            <v>0</v>
          </cell>
        </row>
        <row r="675">
          <cell r="A675" t="str">
            <v>Valladolid</v>
          </cell>
          <cell r="D675">
            <v>0</v>
          </cell>
          <cell r="G675">
            <v>0</v>
          </cell>
        </row>
        <row r="676">
          <cell r="A676" t="str">
            <v>Zamora</v>
          </cell>
          <cell r="D676">
            <v>0</v>
          </cell>
          <cell r="G676">
            <v>0</v>
          </cell>
        </row>
        <row r="703">
          <cell r="C703" t="str">
            <v>V. españoles</v>
          </cell>
          <cell r="D703" t="str">
            <v>V. extranjeros</v>
          </cell>
          <cell r="E703" t="str">
            <v>Total viajeros</v>
          </cell>
          <cell r="H703" t="str">
            <v>P. españoles</v>
          </cell>
          <cell r="I703" t="str">
            <v>P. extranjeros</v>
          </cell>
          <cell r="J703" t="str">
            <v>Total pernoct.</v>
          </cell>
          <cell r="K703" t="str">
            <v>Ocupación</v>
          </cell>
        </row>
        <row r="704">
          <cell r="B704" t="str">
            <v>DICIEMBRE 2016</v>
          </cell>
          <cell r="C704">
            <v>1717</v>
          </cell>
          <cell r="D704">
            <v>1546</v>
          </cell>
          <cell r="E704">
            <v>3263</v>
          </cell>
          <cell r="G704" t="str">
            <v>DICIEMBRE 2016</v>
          </cell>
          <cell r="H704">
            <v>2637</v>
          </cell>
          <cell r="I704">
            <v>1966</v>
          </cell>
          <cell r="J704">
            <v>4603</v>
          </cell>
          <cell r="K704">
            <v>1.475234930281288E-2</v>
          </cell>
        </row>
        <row r="705">
          <cell r="B705" t="str">
            <v>DICIEMBRE 2017</v>
          </cell>
          <cell r="C705">
            <v>1439</v>
          </cell>
          <cell r="D705">
            <v>1751</v>
          </cell>
          <cell r="E705">
            <v>3190</v>
          </cell>
          <cell r="G705" t="str">
            <v>DICIEMBRE 2017</v>
          </cell>
          <cell r="H705">
            <v>2996</v>
          </cell>
          <cell r="I705">
            <v>2104</v>
          </cell>
          <cell r="J705">
            <v>5100</v>
          </cell>
          <cell r="K705">
            <v>1.4573843665521715E-2</v>
          </cell>
        </row>
        <row r="738">
          <cell r="B738" t="str">
            <v>Enero</v>
          </cell>
          <cell r="C738" t="str">
            <v>Febrero</v>
          </cell>
          <cell r="D738" t="str">
            <v>Marzo</v>
          </cell>
          <cell r="E738" t="str">
            <v>Abril</v>
          </cell>
          <cell r="F738" t="str">
            <v>Mayo</v>
          </cell>
          <cell r="G738" t="str">
            <v>Junio</v>
          </cell>
          <cell r="H738" t="str">
            <v>Julio</v>
          </cell>
          <cell r="I738" t="str">
            <v>Agosto</v>
          </cell>
          <cell r="J738" t="str">
            <v>Septiembre</v>
          </cell>
        </row>
        <row r="739">
          <cell r="A739" t="str">
            <v>AÑO 2016</v>
          </cell>
          <cell r="B739">
            <v>3080</v>
          </cell>
          <cell r="C739">
            <v>3440</v>
          </cell>
          <cell r="D739">
            <v>13765</v>
          </cell>
          <cell r="E739">
            <v>13333</v>
          </cell>
          <cell r="F739">
            <v>22167</v>
          </cell>
          <cell r="G739">
            <v>30817</v>
          </cell>
          <cell r="H739">
            <v>62441</v>
          </cell>
          <cell r="I739">
            <v>88102</v>
          </cell>
          <cell r="J739">
            <v>20369</v>
          </cell>
        </row>
        <row r="740">
          <cell r="A740" t="str">
            <v>AÑO 2017</v>
          </cell>
          <cell r="B740">
            <v>3271</v>
          </cell>
          <cell r="C740">
            <v>4107</v>
          </cell>
          <cell r="D740">
            <v>9363</v>
          </cell>
          <cell r="E740">
            <v>22787</v>
          </cell>
          <cell r="F740">
            <v>22379</v>
          </cell>
          <cell r="G740">
            <v>32904</v>
          </cell>
          <cell r="H740">
            <v>68012</v>
          </cell>
          <cell r="I740">
            <v>101644</v>
          </cell>
          <cell r="J740">
            <v>22180</v>
          </cell>
        </row>
        <row r="741">
          <cell r="B741" t="str">
            <v>Octubre</v>
          </cell>
          <cell r="C741" t="str">
            <v>Noviembre</v>
          </cell>
          <cell r="D741" t="str">
            <v>Diciembre</v>
          </cell>
        </row>
        <row r="742">
          <cell r="B742">
            <v>12532</v>
          </cell>
          <cell r="C742">
            <v>3597</v>
          </cell>
          <cell r="D742">
            <v>3263</v>
          </cell>
        </row>
        <row r="743">
          <cell r="B743">
            <v>12166</v>
          </cell>
          <cell r="C743">
            <v>5510</v>
          </cell>
          <cell r="D743">
            <v>3190</v>
          </cell>
        </row>
        <row r="759">
          <cell r="B759" t="str">
            <v>Enero</v>
          </cell>
          <cell r="C759" t="str">
            <v>Febrero</v>
          </cell>
          <cell r="D759" t="str">
            <v>Marzo</v>
          </cell>
          <cell r="E759" t="str">
            <v>Abril</v>
          </cell>
          <cell r="F759" t="str">
            <v>Mayo</v>
          </cell>
          <cell r="G759" t="str">
            <v>Junio</v>
          </cell>
          <cell r="H759" t="str">
            <v>Julio</v>
          </cell>
          <cell r="I759" t="str">
            <v>Agosto</v>
          </cell>
          <cell r="J759" t="str">
            <v>Septiembre</v>
          </cell>
        </row>
        <row r="760">
          <cell r="A760" t="str">
            <v>AÑO 2016</v>
          </cell>
          <cell r="B760">
            <v>4582</v>
          </cell>
          <cell r="C760">
            <v>4851</v>
          </cell>
          <cell r="D760">
            <v>29415</v>
          </cell>
          <cell r="E760">
            <v>23206</v>
          </cell>
          <cell r="F760">
            <v>43884</v>
          </cell>
          <cell r="G760">
            <v>68119</v>
          </cell>
          <cell r="H760">
            <v>156839</v>
          </cell>
          <cell r="I760">
            <v>252429</v>
          </cell>
          <cell r="J760">
            <v>41034</v>
          </cell>
        </row>
        <row r="761">
          <cell r="A761" t="str">
            <v>AÑO 2017</v>
          </cell>
          <cell r="B761">
            <v>4373</v>
          </cell>
          <cell r="C761">
            <v>5935</v>
          </cell>
          <cell r="D761">
            <v>14616</v>
          </cell>
          <cell r="E761">
            <v>52117</v>
          </cell>
          <cell r="F761">
            <v>44791</v>
          </cell>
          <cell r="G761">
            <v>72441</v>
          </cell>
          <cell r="H761">
            <v>176539</v>
          </cell>
          <cell r="I761">
            <v>290208</v>
          </cell>
          <cell r="J761">
            <v>44998</v>
          </cell>
        </row>
        <row r="762">
          <cell r="B762" t="str">
            <v>Octubre</v>
          </cell>
          <cell r="C762" t="str">
            <v>Noviembre</v>
          </cell>
          <cell r="D762" t="str">
            <v>Diciembre</v>
          </cell>
        </row>
        <row r="763">
          <cell r="B763">
            <v>21531</v>
          </cell>
          <cell r="C763">
            <v>5577</v>
          </cell>
          <cell r="D763">
            <v>4603</v>
          </cell>
        </row>
        <row r="764">
          <cell r="B764">
            <v>24579</v>
          </cell>
          <cell r="C764">
            <v>8362</v>
          </cell>
          <cell r="D764">
            <v>5100</v>
          </cell>
        </row>
        <row r="792">
          <cell r="A792" t="str">
            <v>Ávila</v>
          </cell>
          <cell r="D792">
            <v>259</v>
          </cell>
          <cell r="G792">
            <v>553</v>
          </cell>
        </row>
        <row r="793">
          <cell r="A793" t="str">
            <v>Burgos</v>
          </cell>
          <cell r="D793">
            <v>949</v>
          </cell>
          <cell r="G793">
            <v>2720</v>
          </cell>
        </row>
        <row r="794">
          <cell r="A794" t="str">
            <v>León</v>
          </cell>
          <cell r="D794">
            <v>1683</v>
          </cell>
          <cell r="G794">
            <v>2246</v>
          </cell>
        </row>
        <row r="795">
          <cell r="A795" t="str">
            <v>Palencia</v>
          </cell>
          <cell r="D795">
            <v>245</v>
          </cell>
          <cell r="G795">
            <v>594</v>
          </cell>
        </row>
        <row r="796">
          <cell r="A796" t="str">
            <v>Salamanca</v>
          </cell>
          <cell r="D796">
            <v>13</v>
          </cell>
          <cell r="G796">
            <v>18</v>
          </cell>
        </row>
        <row r="797">
          <cell r="A797" t="str">
            <v>Segovia</v>
          </cell>
          <cell r="D797">
            <v>1516</v>
          </cell>
          <cell r="G797">
            <v>2366</v>
          </cell>
        </row>
        <row r="798">
          <cell r="A798" t="str">
            <v>Soria</v>
          </cell>
          <cell r="D798">
            <v>83</v>
          </cell>
          <cell r="G798">
            <v>316</v>
          </cell>
        </row>
        <row r="799">
          <cell r="A799" t="str">
            <v>Valladolid</v>
          </cell>
          <cell r="D799">
            <v>305</v>
          </cell>
          <cell r="G799">
            <v>715</v>
          </cell>
        </row>
        <row r="800">
          <cell r="A800" t="str">
            <v>Zamora</v>
          </cell>
          <cell r="D800">
            <v>88</v>
          </cell>
          <cell r="G800">
            <v>88</v>
          </cell>
        </row>
      </sheetData>
      <sheetData sheetId="1"/>
      <sheetData sheetId="2">
        <row r="5">
          <cell r="B5" t="str">
            <v>Hoteles, Hostales y Pensiones</v>
          </cell>
          <cell r="D5" t="str">
            <v>Campamentos</v>
          </cell>
          <cell r="F5" t="str">
            <v>Turismo rural</v>
          </cell>
          <cell r="H5" t="str">
            <v>Albergues</v>
          </cell>
          <cell r="J5" t="str">
            <v>Total (*)</v>
          </cell>
        </row>
        <row r="7">
          <cell r="A7" t="str">
            <v>DICIEMBRE_2016</v>
          </cell>
          <cell r="B7">
            <v>1894</v>
          </cell>
          <cell r="C7">
            <v>71408</v>
          </cell>
          <cell r="D7">
            <v>118</v>
          </cell>
          <cell r="E7">
            <v>42612</v>
          </cell>
          <cell r="F7">
            <v>3839</v>
          </cell>
          <cell r="G7">
            <v>33929</v>
          </cell>
          <cell r="H7" t="str">
            <v>***</v>
          </cell>
          <cell r="I7" t="str">
            <v>***</v>
          </cell>
          <cell r="J7">
            <v>5851</v>
          </cell>
          <cell r="K7">
            <v>147949</v>
          </cell>
        </row>
        <row r="8">
          <cell r="A8" t="str">
            <v>DICIEMBRE_2017 (*)</v>
          </cell>
          <cell r="B8">
            <v>1890</v>
          </cell>
          <cell r="C8">
            <v>71454</v>
          </cell>
          <cell r="D8">
            <v>118</v>
          </cell>
          <cell r="E8">
            <v>42630</v>
          </cell>
          <cell r="F8">
            <v>3950</v>
          </cell>
          <cell r="G8">
            <v>34923</v>
          </cell>
          <cell r="H8">
            <v>283</v>
          </cell>
          <cell r="I8">
            <v>11857</v>
          </cell>
          <cell r="J8">
            <v>6241</v>
          </cell>
          <cell r="K8">
            <v>160864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553"/>
  <sheetViews>
    <sheetView tabSelected="1" view="pageBreakPreview" topLeftCell="A1208" zoomScale="75" zoomScaleNormal="60" zoomScaleSheetLayoutView="75" workbookViewId="0">
      <selection activeCell="F1230" sqref="F1230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1.140625" customWidth="1"/>
    <col min="7" max="7" width="14.140625" bestFit="1" customWidth="1"/>
    <col min="8" max="8" width="14.28515625" customWidth="1"/>
    <col min="9" max="9" width="11.28515625" bestFit="1" customWidth="1"/>
    <col min="10" max="10" width="14.28515625" bestFit="1" customWidth="1"/>
    <col min="11" max="11" width="12.5703125" customWidth="1"/>
    <col min="12" max="12" width="14" customWidth="1"/>
    <col min="13" max="13" width="13" customWidth="1"/>
    <col min="14" max="14" width="11.28515625" customWidth="1"/>
  </cols>
  <sheetData>
    <row r="1" spans="2:15"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2:15"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</row>
    <row r="3" spans="2:15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</row>
    <row r="4" spans="2:15"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2:1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</row>
    <row r="6" spans="2:15"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2:15"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2:15"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2:15"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</row>
    <row r="10" spans="2:15"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</row>
    <row r="11" spans="2:15"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</row>
    <row r="12" spans="2:15"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</row>
    <row r="13" spans="2:15"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</row>
    <row r="14" spans="2:15"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</row>
    <row r="15" spans="2:15"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</row>
    <row r="16" spans="2:15"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</row>
    <row r="17" spans="2:15"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</row>
    <row r="18" spans="2:15"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</row>
    <row r="19" spans="2:15"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</row>
    <row r="20" spans="2:15"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</row>
    <row r="21" spans="2:15"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</row>
    <row r="22" spans="2:15"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</row>
    <row r="23" spans="2:15"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</row>
    <row r="24" spans="2:15"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</row>
    <row r="25" spans="2:15"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</row>
    <row r="26" spans="2:15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</row>
    <row r="27" spans="2:15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</row>
    <row r="28" spans="2:15"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</row>
    <row r="29" spans="2:15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</row>
    <row r="30" spans="2:15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</row>
    <row r="31" spans="2:15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</row>
    <row r="32" spans="2:15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</row>
    <row r="33" spans="2:15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</row>
    <row r="34" spans="2:15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</row>
    <row r="35" spans="2:15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</row>
    <row r="36" spans="2:15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</row>
    <row r="37" spans="2:15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</row>
    <row r="38" spans="2:15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</row>
    <row r="39" spans="2:15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</row>
    <row r="40" spans="2:15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</row>
    <row r="41" spans="2:15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</row>
    <row r="42" spans="2:15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</row>
    <row r="43" spans="2:15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</row>
    <row r="44" spans="2:15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</row>
    <row r="45" spans="2:15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</row>
    <row r="46" spans="2:15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</row>
    <row r="47" spans="2:15" ht="99.95" customHeight="1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</row>
    <row r="48" spans="2:15" ht="77.25">
      <c r="B48" s="272" t="s">
        <v>43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22"/>
    </row>
    <row r="49" spans="2:15" ht="77.25">
      <c r="B49" s="272" t="s">
        <v>44</v>
      </c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122"/>
    </row>
    <row r="50" spans="2:15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</row>
    <row r="51" spans="2:15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</row>
    <row r="52" spans="2:15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</row>
    <row r="53" spans="2:15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</row>
    <row r="54" spans="2:15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</row>
    <row r="55" spans="2:15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</row>
    <row r="56" spans="2:15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</row>
    <row r="57" spans="2:15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</row>
    <row r="58" spans="2:15" ht="50.25">
      <c r="B58" s="122"/>
      <c r="C58" s="122"/>
      <c r="D58" s="122"/>
      <c r="E58" s="122"/>
      <c r="F58" s="273"/>
      <c r="G58" s="273"/>
      <c r="H58" s="273"/>
      <c r="I58" s="273"/>
      <c r="J58" s="273"/>
      <c r="K58" s="122"/>
      <c r="L58" s="122"/>
      <c r="M58" s="122"/>
      <c r="N58" s="122"/>
      <c r="O58" s="122"/>
    </row>
    <row r="59" spans="2:15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</row>
    <row r="60" spans="2:15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</row>
    <row r="61" spans="2:15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</row>
    <row r="62" spans="2:15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</row>
    <row r="63" spans="2:15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</row>
    <row r="64" spans="2:15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</row>
    <row r="65" spans="2:15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</row>
    <row r="66" spans="2:15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</row>
    <row r="67" spans="2:15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</row>
    <row r="68" spans="2:15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</row>
    <row r="69" spans="2:15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</row>
    <row r="70" spans="2:15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</row>
    <row r="71" spans="2:15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</row>
    <row r="72" spans="2:15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</row>
    <row r="73" spans="2:15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</row>
    <row r="74" spans="2:15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</row>
    <row r="75" spans="2:15" ht="12.75" customHeight="1">
      <c r="B75" s="122"/>
      <c r="C75" s="122"/>
      <c r="D75" s="122"/>
      <c r="E75" s="122"/>
      <c r="F75" s="274" t="s">
        <v>178</v>
      </c>
      <c r="G75" s="274"/>
      <c r="H75" s="274"/>
      <c r="I75" s="274"/>
      <c r="J75" s="274"/>
      <c r="K75" s="274"/>
      <c r="L75" s="274"/>
      <c r="M75" s="274"/>
      <c r="N75" s="274"/>
      <c r="O75" s="122"/>
    </row>
    <row r="76" spans="2:15" ht="12.75" customHeight="1">
      <c r="B76" s="122"/>
      <c r="C76" s="122"/>
      <c r="D76" s="122"/>
      <c r="E76" s="122"/>
      <c r="F76" s="274"/>
      <c r="G76" s="274"/>
      <c r="H76" s="274"/>
      <c r="I76" s="274"/>
      <c r="J76" s="274"/>
      <c r="K76" s="274"/>
      <c r="L76" s="274"/>
      <c r="M76" s="274"/>
      <c r="N76" s="274"/>
      <c r="O76" s="122"/>
    </row>
    <row r="77" spans="2:15" ht="12.75" customHeight="1">
      <c r="B77" s="122"/>
      <c r="C77" s="122"/>
      <c r="D77" s="122"/>
      <c r="E77" s="122"/>
      <c r="F77" s="274"/>
      <c r="G77" s="274"/>
      <c r="H77" s="274"/>
      <c r="I77" s="274"/>
      <c r="J77" s="274"/>
      <c r="K77" s="274"/>
      <c r="L77" s="274"/>
      <c r="M77" s="274"/>
      <c r="N77" s="274"/>
      <c r="O77" s="122"/>
    </row>
    <row r="78" spans="2:15" ht="12.75" customHeight="1">
      <c r="B78" s="122"/>
      <c r="C78" s="122"/>
      <c r="D78" s="122"/>
      <c r="E78" s="122"/>
      <c r="F78" s="274"/>
      <c r="G78" s="274"/>
      <c r="H78" s="274"/>
      <c r="I78" s="274"/>
      <c r="J78" s="274"/>
      <c r="K78" s="274"/>
      <c r="L78" s="274"/>
      <c r="M78" s="274"/>
      <c r="N78" s="274"/>
      <c r="O78" s="122"/>
    </row>
    <row r="79" spans="2:15">
      <c r="B79" s="122"/>
      <c r="C79" s="122"/>
      <c r="D79" s="122"/>
      <c r="E79" s="122"/>
      <c r="F79" s="122"/>
      <c r="G79" s="135"/>
      <c r="H79" s="122"/>
      <c r="I79" s="122"/>
      <c r="J79" s="122"/>
      <c r="K79" s="122"/>
      <c r="L79" s="122"/>
      <c r="M79" s="122"/>
      <c r="N79" s="122"/>
      <c r="O79" s="122"/>
    </row>
    <row r="80" spans="2:15">
      <c r="B80" s="122"/>
      <c r="C80" s="122"/>
      <c r="D80" s="122"/>
      <c r="E80" s="122"/>
      <c r="F80" s="122"/>
      <c r="G80" s="135"/>
      <c r="H80" s="122"/>
      <c r="I80" s="122"/>
      <c r="J80" s="122"/>
      <c r="K80" s="122"/>
      <c r="L80" s="122"/>
      <c r="M80" s="122"/>
      <c r="N80" s="122"/>
      <c r="O80" s="122"/>
    </row>
    <row r="81" spans="2:15">
      <c r="B81" s="122"/>
      <c r="C81" s="122"/>
      <c r="D81" s="122"/>
      <c r="E81" s="122"/>
      <c r="F81" s="122"/>
      <c r="G81" s="135"/>
      <c r="H81" s="122"/>
      <c r="I81" s="135"/>
      <c r="J81" s="122"/>
      <c r="K81" s="122"/>
      <c r="L81" s="122"/>
      <c r="M81" s="122"/>
      <c r="N81" s="122"/>
      <c r="O81" s="122"/>
    </row>
    <row r="82" spans="2:15">
      <c r="B82" s="122"/>
      <c r="C82" s="122"/>
      <c r="D82" s="122"/>
      <c r="E82" s="122"/>
      <c r="F82" s="122"/>
      <c r="G82" s="135"/>
      <c r="H82" s="122"/>
      <c r="I82" s="122"/>
      <c r="J82" s="122"/>
      <c r="K82" s="122"/>
      <c r="L82" s="122"/>
      <c r="M82" s="122"/>
      <c r="N82" s="122"/>
      <c r="O82" s="122"/>
    </row>
    <row r="83" spans="2:15">
      <c r="B83" s="122"/>
      <c r="C83" s="122"/>
      <c r="D83" s="122"/>
      <c r="E83" s="122"/>
      <c r="F83" s="122"/>
      <c r="G83" s="135"/>
      <c r="H83" s="122"/>
      <c r="I83" s="122"/>
      <c r="J83" s="122"/>
      <c r="K83" s="122"/>
      <c r="L83" s="122"/>
      <c r="M83" s="122"/>
      <c r="N83" s="122"/>
      <c r="O83" s="122"/>
    </row>
    <row r="84" spans="2:15">
      <c r="B84" s="122"/>
      <c r="C84" s="122"/>
      <c r="D84" s="122"/>
      <c r="E84" s="122"/>
      <c r="F84" s="122"/>
      <c r="G84" s="135"/>
      <c r="H84" s="122"/>
      <c r="I84" s="122"/>
      <c r="J84" s="122"/>
      <c r="K84" s="122"/>
      <c r="L84" s="122"/>
      <c r="M84" s="122"/>
      <c r="N84" s="122"/>
      <c r="O84" s="122"/>
    </row>
    <row r="85" spans="2:15">
      <c r="B85" s="122"/>
      <c r="C85" s="122"/>
      <c r="D85" s="122"/>
      <c r="E85" s="122"/>
      <c r="F85" s="122"/>
      <c r="G85" s="135"/>
      <c r="H85" s="122"/>
      <c r="I85" s="122"/>
      <c r="J85" s="122"/>
      <c r="K85" s="122"/>
      <c r="L85" s="122"/>
      <c r="M85" s="122"/>
      <c r="N85" s="122"/>
      <c r="O85" s="122"/>
    </row>
    <row r="86" spans="2:15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</row>
    <row r="87" spans="2:15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</row>
    <row r="88" spans="2:15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</row>
    <row r="89" spans="2:15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</row>
    <row r="90" spans="2:15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</row>
    <row r="91" spans="2:15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</row>
    <row r="92" spans="2:15" s="50" customFormat="1"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</row>
    <row r="93" spans="2:15" s="50" customFormat="1"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</row>
    <row r="94" spans="2:15" s="50" customFormat="1"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</row>
    <row r="95" spans="2:15" s="50" customFormat="1"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</row>
    <row r="96" spans="2:15" s="50" customFormat="1"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</row>
    <row r="97" spans="2:15" s="50" customFormat="1"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</row>
    <row r="98" spans="2:15" s="50" customFormat="1"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</row>
    <row r="99" spans="2:15" s="50" customFormat="1"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</row>
    <row r="100" spans="2:15" s="50" customFormat="1"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</row>
    <row r="101" spans="2:15" s="50" customFormat="1"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</row>
    <row r="102" spans="2:15" s="50" customFormat="1"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</row>
    <row r="103" spans="2:15" s="50" customFormat="1"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</row>
    <row r="104" spans="2:15" s="50" customFormat="1"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</row>
    <row r="105" spans="2:15" s="50" customFormat="1"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</row>
    <row r="106" spans="2:15" s="65" customFormat="1"/>
    <row r="107" spans="2:15" s="65" customFormat="1"/>
    <row r="108" spans="2:1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</row>
    <row r="109" spans="2:15">
      <c r="B109" s="275"/>
      <c r="C109" s="275"/>
      <c r="D109" s="275"/>
      <c r="E109" s="275"/>
      <c r="F109" s="275"/>
      <c r="G109" s="275"/>
      <c r="H109" s="275"/>
      <c r="I109" s="275"/>
      <c r="J109" s="275"/>
      <c r="K109" s="275"/>
      <c r="L109" s="275"/>
      <c r="M109" s="275"/>
      <c r="N109" s="275"/>
    </row>
    <row r="110" spans="2:15">
      <c r="B110" s="275"/>
      <c r="C110" s="275"/>
      <c r="D110" s="275"/>
      <c r="E110" s="275"/>
      <c r="F110" s="275"/>
      <c r="G110" s="275"/>
      <c r="H110" s="275"/>
      <c r="I110" s="275"/>
      <c r="J110" s="275"/>
      <c r="K110" s="275"/>
      <c r="L110" s="275"/>
      <c r="M110" s="275"/>
      <c r="N110" s="275"/>
    </row>
    <row r="111" spans="2:15">
      <c r="B111" s="275"/>
      <c r="C111" s="275"/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</row>
    <row r="112" spans="2:15">
      <c r="B112" s="275"/>
      <c r="C112" s="275"/>
      <c r="D112" s="275"/>
      <c r="E112" s="275"/>
      <c r="F112" s="275"/>
      <c r="G112" s="275"/>
      <c r="H112" s="275"/>
      <c r="I112" s="275"/>
      <c r="J112" s="275"/>
      <c r="K112" s="275"/>
      <c r="L112" s="275"/>
      <c r="M112" s="275"/>
      <c r="N112" s="275"/>
    </row>
    <row r="113" spans="2:15">
      <c r="B113" s="275"/>
      <c r="C113" s="275"/>
      <c r="D113" s="275"/>
      <c r="E113" s="275"/>
      <c r="F113" s="275"/>
      <c r="G113" s="275"/>
      <c r="H113" s="275"/>
      <c r="I113" s="275"/>
      <c r="J113" s="275"/>
      <c r="K113" s="275"/>
      <c r="L113" s="275"/>
      <c r="M113" s="275"/>
      <c r="N113" s="275"/>
    </row>
    <row r="114" spans="2:15"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</row>
    <row r="115" spans="2:15" s="5" customFormat="1"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</row>
    <row r="116" spans="2:15" s="5" customFormat="1"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</row>
    <row r="117" spans="2:15" s="5" customFormat="1"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</row>
    <row r="118" spans="2:15"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</row>
    <row r="119" spans="2:15"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</row>
    <row r="120" spans="2:15"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</row>
    <row r="121" spans="2:15"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</row>
    <row r="122" spans="2:15" s="45" customFormat="1"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5"/>
    </row>
    <row r="123" spans="2:1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2:1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4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4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4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4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4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4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4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4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4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4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4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4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4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4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4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4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</row>
    <row r="226" spans="2:15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</row>
    <row r="227" spans="2:15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</row>
    <row r="228" spans="2:15"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</row>
    <row r="229" spans="2:15"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</row>
    <row r="230" spans="2:15" s="5" customFormat="1"/>
    <row r="231" spans="2:15" ht="50.1" customHeight="1">
      <c r="B231" s="276" t="s">
        <v>124</v>
      </c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</row>
    <row r="232" spans="2:15" ht="15" customHeight="1"/>
    <row r="233" spans="2:15" ht="39.950000000000003" customHeight="1">
      <c r="B233" s="277" t="s">
        <v>125</v>
      </c>
      <c r="C233" s="277"/>
      <c r="D233" s="277"/>
      <c r="E233" s="277"/>
      <c r="F233" s="277"/>
      <c r="G233" s="277"/>
      <c r="H233" s="277"/>
      <c r="I233" s="277"/>
      <c r="J233" s="277"/>
      <c r="K233" s="277"/>
      <c r="L233" s="277"/>
      <c r="M233" s="277"/>
      <c r="N233" s="277"/>
      <c r="O233" s="277"/>
    </row>
    <row r="234" spans="2:15" ht="20.100000000000001" customHeight="1"/>
    <row r="235" spans="2:15" ht="24.95" customHeight="1">
      <c r="B235" s="13" t="s">
        <v>45</v>
      </c>
      <c r="C235" s="13"/>
      <c r="D235" s="109"/>
      <c r="E235" s="280">
        <v>432418</v>
      </c>
      <c r="F235" s="280"/>
    </row>
    <row r="236" spans="2:15" ht="24.95" customHeight="1">
      <c r="B236" s="13" t="s">
        <v>46</v>
      </c>
      <c r="C236" s="13"/>
      <c r="D236" s="109"/>
      <c r="E236" s="280">
        <v>74547</v>
      </c>
      <c r="F236" s="280"/>
    </row>
    <row r="237" spans="2:15" ht="24.95" customHeight="1">
      <c r="B237" s="238" t="s">
        <v>0</v>
      </c>
      <c r="C237" s="238"/>
      <c r="D237" s="124"/>
      <c r="E237" s="281">
        <f>SUM(E235:E236)</f>
        <v>506965</v>
      </c>
      <c r="F237" s="281"/>
    </row>
    <row r="238" spans="2:15" ht="9.9499999999999993" customHeight="1">
      <c r="B238" s="14"/>
      <c r="C238" s="14"/>
      <c r="D238" s="279"/>
      <c r="E238" s="279"/>
      <c r="F238" s="111"/>
    </row>
    <row r="239" spans="2:15" ht="24.95" customHeight="1">
      <c r="B239" s="13" t="s">
        <v>68</v>
      </c>
      <c r="C239" s="13"/>
      <c r="D239" s="109"/>
      <c r="E239" s="280">
        <v>764669</v>
      </c>
      <c r="F239" s="280"/>
    </row>
    <row r="240" spans="2:15" ht="24.95" customHeight="1">
      <c r="B240" s="13" t="s">
        <v>69</v>
      </c>
      <c r="C240" s="13"/>
      <c r="D240" s="109"/>
      <c r="E240" s="280">
        <v>116533</v>
      </c>
      <c r="F240" s="280"/>
      <c r="J240" s="5"/>
    </row>
    <row r="241" spans="2:12" ht="24.95" customHeight="1">
      <c r="B241" s="238" t="s">
        <v>1</v>
      </c>
      <c r="C241" s="238"/>
      <c r="D241" s="124"/>
      <c r="E241" s="281">
        <f>SUM(E239:E240)</f>
        <v>881202</v>
      </c>
      <c r="F241" s="281"/>
    </row>
    <row r="242" spans="2:12" ht="9.9499999999999993" customHeight="1">
      <c r="B242" s="14"/>
      <c r="C242" s="14"/>
      <c r="D242" s="279"/>
      <c r="E242" s="279"/>
      <c r="F242" s="109"/>
    </row>
    <row r="243" spans="2:12" ht="24.95" customHeight="1">
      <c r="B243" s="278" t="s">
        <v>2</v>
      </c>
      <c r="C243" s="278"/>
      <c r="D243" s="187"/>
      <c r="E243" s="187"/>
      <c r="F243" s="191">
        <v>0.23469999999999999</v>
      </c>
    </row>
    <row r="244" spans="2:12" ht="24.95" customHeight="1">
      <c r="B244" s="188" t="s">
        <v>3</v>
      </c>
      <c r="C244" s="188"/>
      <c r="D244" s="189"/>
      <c r="E244" s="189"/>
      <c r="F244" s="190">
        <v>1.74</v>
      </c>
    </row>
    <row r="245" spans="2:12" ht="24.95" customHeight="1"/>
    <row r="246" spans="2:12" ht="24.95" customHeight="1">
      <c r="B246" s="238" t="s">
        <v>102</v>
      </c>
      <c r="C246" s="238"/>
      <c r="D246" s="238"/>
      <c r="E246" s="238"/>
      <c r="F246" s="238"/>
      <c r="G246" s="238"/>
      <c r="H246" s="238"/>
      <c r="I246" s="238"/>
      <c r="J246" s="238"/>
      <c r="K246" s="238"/>
      <c r="L246" s="186"/>
    </row>
    <row r="247" spans="2:12" ht="24.95" customHeight="1">
      <c r="D247" s="19"/>
      <c r="E247" s="19"/>
      <c r="F247" s="1"/>
    </row>
    <row r="248" spans="2:12" ht="24.95" customHeight="1">
      <c r="D248" s="19"/>
      <c r="E248" s="19"/>
      <c r="F248" s="1"/>
    </row>
    <row r="249" spans="2:12" ht="24.95" customHeight="1" thickBot="1">
      <c r="D249" s="19"/>
      <c r="E249" s="19"/>
      <c r="F249" s="1"/>
    </row>
    <row r="250" spans="2:12" ht="24.95" customHeight="1" thickTop="1">
      <c r="B250" s="282" t="s">
        <v>45</v>
      </c>
      <c r="C250" s="283"/>
      <c r="D250" s="19"/>
      <c r="E250" s="53"/>
      <c r="F250" s="54"/>
      <c r="G250" s="12"/>
    </row>
    <row r="251" spans="2:12" ht="24.95" customHeight="1">
      <c r="B251" s="284" t="s">
        <v>178</v>
      </c>
      <c r="C251" s="285"/>
      <c r="D251" s="19"/>
      <c r="E251" s="53"/>
      <c r="F251" s="54"/>
    </row>
    <row r="252" spans="2:12" ht="24.95" customHeight="1">
      <c r="B252" s="99" t="s">
        <v>144</v>
      </c>
      <c r="C252" s="97">
        <v>8.7647618457642072E-4</v>
      </c>
      <c r="D252" s="19"/>
      <c r="F252" s="55"/>
      <c r="G252" s="12"/>
    </row>
    <row r="253" spans="2:12" ht="24.95" customHeight="1">
      <c r="B253" s="99" t="s">
        <v>145</v>
      </c>
      <c r="C253" s="97">
        <v>1.2502893056052127E-3</v>
      </c>
      <c r="D253" s="19"/>
      <c r="E253" s="64"/>
      <c r="F253" s="55"/>
    </row>
    <row r="254" spans="2:12" ht="24.95" customHeight="1">
      <c r="B254" s="99" t="s">
        <v>148</v>
      </c>
      <c r="C254" s="97">
        <v>1.0272379387363618E-2</v>
      </c>
      <c r="D254" s="19"/>
      <c r="F254" s="55"/>
    </row>
    <row r="255" spans="2:12" ht="24.95" customHeight="1">
      <c r="B255" s="99" t="s">
        <v>146</v>
      </c>
      <c r="C255" s="97">
        <v>1.2507226369654753E-2</v>
      </c>
      <c r="D255" s="19"/>
      <c r="E255" s="53"/>
      <c r="F255" s="55"/>
    </row>
    <row r="256" spans="2:12" ht="24.95" customHeight="1">
      <c r="B256" s="99" t="s">
        <v>147</v>
      </c>
      <c r="C256" s="97">
        <v>1.2757131150300314E-2</v>
      </c>
      <c r="D256" s="19"/>
      <c r="F256" s="55"/>
      <c r="G256" s="12"/>
    </row>
    <row r="257" spans="2:7" ht="24.95" customHeight="1">
      <c r="B257" s="99" t="s">
        <v>149</v>
      </c>
      <c r="C257" s="97">
        <v>1.3632166682809472E-2</v>
      </c>
      <c r="D257" s="19"/>
      <c r="E257" s="53"/>
      <c r="F257" s="55"/>
      <c r="G257" s="12"/>
    </row>
    <row r="258" spans="2:7" ht="24.95" customHeight="1">
      <c r="B258" s="99" t="s">
        <v>150</v>
      </c>
      <c r="C258" s="97">
        <v>1.6794711949483922E-2</v>
      </c>
      <c r="D258" s="19"/>
      <c r="F258" s="55"/>
      <c r="G258" s="12"/>
    </row>
    <row r="259" spans="2:7" ht="24.95" customHeight="1">
      <c r="B259" s="99" t="s">
        <v>151</v>
      </c>
      <c r="C259" s="97">
        <v>2.1528950255054618E-2</v>
      </c>
      <c r="D259" s="19"/>
      <c r="E259" s="53"/>
      <c r="F259" s="55"/>
      <c r="G259" s="12"/>
    </row>
    <row r="260" spans="2:7" ht="24.95" customHeight="1">
      <c r="B260" s="99" t="s">
        <v>152</v>
      </c>
      <c r="C260" s="97">
        <v>2.3763705391990429E-2</v>
      </c>
      <c r="D260" s="19"/>
      <c r="E260" s="53"/>
      <c r="F260" s="55"/>
      <c r="G260" s="12"/>
    </row>
    <row r="261" spans="2:7" ht="24.95" customHeight="1">
      <c r="B261" s="99" t="s">
        <v>153</v>
      </c>
      <c r="C261" s="97">
        <v>2.8664730919119013E-2</v>
      </c>
      <c r="D261" s="19"/>
      <c r="E261" s="53"/>
      <c r="F261" s="55"/>
      <c r="G261" s="12"/>
    </row>
    <row r="262" spans="2:7" ht="24.95" customHeight="1">
      <c r="B262" s="99" t="s">
        <v>155</v>
      </c>
      <c r="C262" s="97">
        <v>3.783779330457638E-2</v>
      </c>
      <c r="D262" s="19"/>
      <c r="E262" s="53"/>
      <c r="F262" s="55"/>
      <c r="G262" s="12"/>
    </row>
    <row r="263" spans="2:7" ht="24.95" customHeight="1">
      <c r="B263" s="99" t="s">
        <v>154</v>
      </c>
      <c r="C263" s="97">
        <v>4.2689551296584097E-2</v>
      </c>
      <c r="D263" s="19"/>
      <c r="E263" s="53"/>
      <c r="F263" s="55"/>
      <c r="G263" s="12"/>
    </row>
    <row r="264" spans="2:7" ht="24.95" customHeight="1">
      <c r="B264" s="99" t="s">
        <v>156</v>
      </c>
      <c r="C264" s="97">
        <v>5.7358778314663773E-2</v>
      </c>
      <c r="D264" s="19"/>
      <c r="E264" s="53"/>
      <c r="F264" s="55"/>
      <c r="G264" s="80"/>
    </row>
    <row r="265" spans="2:7" ht="24.95" customHeight="1">
      <c r="B265" s="99" t="s">
        <v>159</v>
      </c>
      <c r="C265" s="97">
        <v>6.0578166210333115E-2</v>
      </c>
      <c r="D265" s="19"/>
      <c r="E265" s="53"/>
      <c r="F265" s="55"/>
      <c r="G265" s="12"/>
    </row>
    <row r="266" spans="2:7" ht="24.95" customHeight="1">
      <c r="B266" s="99" t="s">
        <v>157</v>
      </c>
      <c r="C266" s="97">
        <v>6.2942464638280349E-2</v>
      </c>
      <c r="D266" s="19"/>
      <c r="E266" s="53"/>
      <c r="F266" s="55"/>
      <c r="G266" s="12"/>
    </row>
    <row r="267" spans="2:7" ht="24.95" customHeight="1">
      <c r="B267" s="99" t="s">
        <v>158</v>
      </c>
      <c r="C267" s="97">
        <v>6.5911873875268756E-2</v>
      </c>
      <c r="D267" s="19"/>
      <c r="E267" s="53"/>
      <c r="F267" s="55"/>
    </row>
    <row r="268" spans="2:7" ht="24.95" customHeight="1">
      <c r="B268" s="99" t="s">
        <v>160</v>
      </c>
      <c r="C268" s="97">
        <v>8.5592181829926853E-2</v>
      </c>
      <c r="D268" s="19"/>
      <c r="E268" s="53"/>
      <c r="F268" s="55"/>
    </row>
    <row r="269" spans="2:7" ht="24.95" customHeight="1">
      <c r="B269" s="99" t="s">
        <v>161</v>
      </c>
      <c r="C269" s="97">
        <v>0.14857750710240472</v>
      </c>
      <c r="D269" s="19"/>
      <c r="E269" s="53"/>
      <c r="F269" s="55"/>
    </row>
    <row r="270" spans="2:7" ht="24.95" customHeight="1" thickBot="1">
      <c r="B270" s="100" t="s">
        <v>162</v>
      </c>
      <c r="C270" s="98">
        <v>0.29646391583200415</v>
      </c>
      <c r="D270" s="19"/>
      <c r="E270" s="53"/>
      <c r="F270" s="55"/>
      <c r="G270" s="12"/>
    </row>
    <row r="271" spans="2:7" ht="24.95" customHeight="1" thickTop="1">
      <c r="C271" s="52"/>
      <c r="D271" s="19"/>
      <c r="E271" s="19"/>
      <c r="F271" s="1"/>
    </row>
    <row r="272" spans="2:7" ht="24.95" customHeight="1" thickBot="1">
      <c r="C272" s="52"/>
      <c r="D272" s="19"/>
      <c r="E272" s="19"/>
      <c r="F272" s="1"/>
    </row>
    <row r="273" spans="2:6" ht="24.95" customHeight="1" thickTop="1">
      <c r="B273" s="286" t="s">
        <v>45</v>
      </c>
      <c r="C273" s="287"/>
      <c r="D273" s="19"/>
      <c r="E273" s="19"/>
      <c r="F273" s="1"/>
    </row>
    <row r="274" spans="2:6" ht="24.95" customHeight="1">
      <c r="B274" s="268" t="s">
        <v>179</v>
      </c>
      <c r="C274" s="269"/>
      <c r="D274" s="19"/>
      <c r="E274" s="19"/>
      <c r="F274" s="1"/>
    </row>
    <row r="275" spans="2:6" ht="24.95" customHeight="1">
      <c r="B275" s="99" t="s">
        <v>144</v>
      </c>
      <c r="C275" s="97">
        <v>8.0286932643502951E-4</v>
      </c>
      <c r="D275" s="19"/>
      <c r="E275" s="19"/>
      <c r="F275" s="1"/>
    </row>
    <row r="276" spans="2:6" ht="24.95" customHeight="1">
      <c r="B276" s="99" t="s">
        <v>145</v>
      </c>
      <c r="C276" s="97">
        <v>1.1179266730323434E-3</v>
      </c>
      <c r="D276" s="19"/>
      <c r="E276" s="19"/>
      <c r="F276" s="1"/>
    </row>
    <row r="277" spans="2:6" ht="24.95" customHeight="1">
      <c r="B277" s="99" t="s">
        <v>147</v>
      </c>
      <c r="C277" s="97">
        <v>9.9328337237238884E-3</v>
      </c>
      <c r="D277" s="19"/>
      <c r="E277" s="19"/>
      <c r="F277" s="1"/>
    </row>
    <row r="278" spans="2:6" ht="24.95" customHeight="1">
      <c r="B278" s="99" t="s">
        <v>146</v>
      </c>
      <c r="C278" s="97">
        <v>1.1951682157814503E-2</v>
      </c>
      <c r="D278" s="19"/>
      <c r="E278" s="19"/>
      <c r="F278" s="1"/>
    </row>
    <row r="279" spans="2:6" ht="24.95" customHeight="1">
      <c r="B279" s="99" t="s">
        <v>148</v>
      </c>
      <c r="C279" s="97">
        <v>1.2096279300749302E-2</v>
      </c>
      <c r="D279" s="19"/>
      <c r="E279" s="19"/>
      <c r="F279" s="1"/>
    </row>
    <row r="280" spans="2:6" ht="24.95" customHeight="1">
      <c r="B280" s="99" t="s">
        <v>149</v>
      </c>
      <c r="C280" s="97">
        <v>1.5689622610807419E-2</v>
      </c>
      <c r="D280" s="19"/>
      <c r="E280" s="19"/>
      <c r="F280" s="1"/>
    </row>
    <row r="281" spans="2:6" ht="24.95" customHeight="1">
      <c r="B281" s="99" t="s">
        <v>150</v>
      </c>
      <c r="C281" s="97">
        <v>1.8104679882526398E-2</v>
      </c>
      <c r="D281" s="19"/>
      <c r="E281" s="19"/>
      <c r="F281" s="1"/>
    </row>
    <row r="282" spans="2:6" ht="24.95" customHeight="1">
      <c r="B282" s="99" t="s">
        <v>151</v>
      </c>
      <c r="C282" s="97">
        <v>2.2346360608935356E-2</v>
      </c>
      <c r="D282" s="19"/>
      <c r="E282" s="19"/>
      <c r="F282" s="1"/>
    </row>
    <row r="283" spans="2:6" ht="24.95" customHeight="1">
      <c r="B283" s="99" t="s">
        <v>152</v>
      </c>
      <c r="C283" s="97">
        <v>2.3792121559381485E-2</v>
      </c>
      <c r="D283" s="19"/>
      <c r="E283" s="19"/>
      <c r="F283" s="1"/>
    </row>
    <row r="284" spans="2:6" ht="24.95" customHeight="1">
      <c r="B284" s="99" t="s">
        <v>153</v>
      </c>
      <c r="C284" s="97">
        <v>3.015553392469883E-2</v>
      </c>
      <c r="D284" s="19"/>
      <c r="E284" s="19"/>
      <c r="F284" s="1"/>
    </row>
    <row r="285" spans="2:6" ht="24.95" customHeight="1">
      <c r="B285" s="99" t="s">
        <v>154</v>
      </c>
      <c r="C285" s="97">
        <v>4.2281914502382278E-2</v>
      </c>
      <c r="D285" s="19"/>
      <c r="E285" s="19"/>
      <c r="F285" s="1"/>
    </row>
    <row r="286" spans="2:6" ht="24.95" customHeight="1">
      <c r="B286" s="99" t="s">
        <v>155</v>
      </c>
      <c r="C286" s="97">
        <v>5.0170399248600006E-2</v>
      </c>
      <c r="D286" s="19"/>
      <c r="E286" s="19"/>
      <c r="F286" s="1"/>
    </row>
    <row r="287" spans="2:6" ht="24.95" customHeight="1">
      <c r="B287" s="99" t="s">
        <v>156</v>
      </c>
      <c r="C287" s="97">
        <v>5.4680317640304565E-2</v>
      </c>
      <c r="D287" s="19"/>
      <c r="E287" s="19"/>
      <c r="F287" s="1"/>
    </row>
    <row r="288" spans="2:6" ht="24.95" customHeight="1">
      <c r="B288" s="99" t="s">
        <v>158</v>
      </c>
      <c r="C288" s="97">
        <v>6.2791004776954651E-2</v>
      </c>
      <c r="D288" s="19"/>
      <c r="E288" s="19"/>
      <c r="F288" s="1"/>
    </row>
    <row r="289" spans="2:15" ht="24.95" customHeight="1">
      <c r="B289" s="99" t="s">
        <v>157</v>
      </c>
      <c r="C289" s="97">
        <v>6.4802944660186768E-2</v>
      </c>
      <c r="D289" s="19"/>
      <c r="E289" s="19"/>
      <c r="F289" s="1"/>
    </row>
    <row r="290" spans="2:15" ht="24.95" customHeight="1">
      <c r="B290" s="99" t="s">
        <v>159</v>
      </c>
      <c r="C290" s="97">
        <v>7.189139723777771E-2</v>
      </c>
      <c r="D290" s="19"/>
      <c r="E290" s="19"/>
      <c r="F290" s="1"/>
    </row>
    <row r="291" spans="2:15" ht="24.95" customHeight="1">
      <c r="B291" s="99" t="s">
        <v>160</v>
      </c>
      <c r="C291" s="97">
        <v>8.1697516143321991E-2</v>
      </c>
      <c r="D291" s="19"/>
      <c r="E291" s="19"/>
      <c r="F291" s="1"/>
    </row>
    <row r="292" spans="2:15" ht="24.95" customHeight="1">
      <c r="B292" s="99" t="s">
        <v>161</v>
      </c>
      <c r="C292" s="97">
        <v>0.14672370254993439</v>
      </c>
      <c r="D292" s="19"/>
      <c r="E292" s="19"/>
      <c r="F292" s="1"/>
    </row>
    <row r="293" spans="2:15" ht="24.95" customHeight="1" thickBot="1">
      <c r="B293" s="100" t="s">
        <v>162</v>
      </c>
      <c r="C293" s="98">
        <v>0.278970867395401</v>
      </c>
      <c r="D293" s="19"/>
      <c r="E293" s="19"/>
      <c r="F293" s="1"/>
      <c r="O293" s="49">
        <v>1</v>
      </c>
    </row>
    <row r="294" spans="2:15" ht="24.95" customHeight="1" thickTop="1">
      <c r="B294" s="266" t="s">
        <v>46</v>
      </c>
      <c r="C294" s="267"/>
      <c r="D294" s="19"/>
      <c r="E294" s="53"/>
      <c r="F294" s="54"/>
      <c r="G294" s="12"/>
    </row>
    <row r="295" spans="2:15" ht="24.95" customHeight="1">
      <c r="B295" s="268" t="s">
        <v>178</v>
      </c>
      <c r="C295" s="269"/>
      <c r="D295" s="19"/>
      <c r="E295" s="53"/>
      <c r="F295" s="54"/>
      <c r="G295" s="12"/>
    </row>
    <row r="296" spans="2:15" ht="24.95" customHeight="1">
      <c r="B296" s="99" t="s">
        <v>163</v>
      </c>
      <c r="C296" s="97">
        <v>4.5295935350156601E-2</v>
      </c>
      <c r="D296" s="19"/>
      <c r="F296" s="46"/>
    </row>
    <row r="297" spans="2:15" ht="24.95" customHeight="1">
      <c r="B297" s="99" t="s">
        <v>164</v>
      </c>
      <c r="C297" s="97">
        <v>8.5386193925395579E-2</v>
      </c>
      <c r="D297" s="19"/>
      <c r="E297" s="53"/>
      <c r="F297" s="46"/>
    </row>
    <row r="298" spans="2:15" ht="24.95" customHeight="1">
      <c r="B298" s="99" t="s">
        <v>165</v>
      </c>
      <c r="C298" s="97">
        <v>9.0114751478667876E-2</v>
      </c>
      <c r="D298" s="19"/>
      <c r="F298" s="46"/>
    </row>
    <row r="299" spans="2:15" ht="24.95" customHeight="1">
      <c r="B299" s="99" t="s">
        <v>166</v>
      </c>
      <c r="C299" s="97">
        <v>6.728159131612732E-3</v>
      </c>
      <c r="D299" s="19"/>
      <c r="E299" s="53"/>
      <c r="F299" s="46"/>
      <c r="G299" s="12"/>
    </row>
    <row r="300" spans="2:15" ht="24.95" customHeight="1">
      <c r="B300" s="99" t="s">
        <v>169</v>
      </c>
      <c r="C300" s="97">
        <v>1.295645714399171E-2</v>
      </c>
      <c r="D300" s="19"/>
      <c r="E300" s="53"/>
      <c r="F300" s="46"/>
      <c r="G300" s="12"/>
    </row>
    <row r="301" spans="2:15" ht="24.95" customHeight="1">
      <c r="B301" s="99" t="s">
        <v>167</v>
      </c>
      <c r="C301" s="97">
        <v>1.7958231467002102E-2</v>
      </c>
      <c r="D301" s="19"/>
      <c r="E301" s="53"/>
      <c r="F301" s="46"/>
      <c r="G301" s="12"/>
    </row>
    <row r="302" spans="2:15" ht="24.95" customHeight="1">
      <c r="B302" s="99" t="s">
        <v>168</v>
      </c>
      <c r="C302" s="97">
        <v>2.2250535416296287E-2</v>
      </c>
      <c r="D302" s="19"/>
      <c r="E302" s="53"/>
      <c r="F302" s="46"/>
      <c r="G302" s="12"/>
    </row>
    <row r="303" spans="2:15" ht="24.95" customHeight="1">
      <c r="B303" s="99" t="s">
        <v>170</v>
      </c>
      <c r="C303" s="97">
        <v>4.0961388167676437E-2</v>
      </c>
      <c r="D303" s="19"/>
      <c r="E303" s="53"/>
      <c r="F303" s="46"/>
      <c r="G303" s="12"/>
    </row>
    <row r="304" spans="2:15" ht="24.95" customHeight="1">
      <c r="B304" s="99" t="s">
        <v>173</v>
      </c>
      <c r="C304" s="97">
        <v>5.0296850835170027E-2</v>
      </c>
      <c r="D304" s="19"/>
      <c r="E304" s="53"/>
      <c r="F304" s="46"/>
      <c r="G304" s="12"/>
    </row>
    <row r="305" spans="2:16" ht="35.1" customHeight="1">
      <c r="B305" s="99" t="s">
        <v>172</v>
      </c>
      <c r="C305" s="97">
        <v>5.3236446793331296E-2</v>
      </c>
      <c r="D305" s="19"/>
      <c r="E305" s="53"/>
      <c r="F305" s="46"/>
      <c r="G305" s="12"/>
    </row>
    <row r="306" spans="2:16" ht="24.95" customHeight="1">
      <c r="B306" s="99" t="s">
        <v>171</v>
      </c>
      <c r="C306" s="97">
        <v>5.3544078523578557E-2</v>
      </c>
      <c r="D306" s="19"/>
      <c r="E306" s="53"/>
      <c r="F306" s="46"/>
      <c r="G306" s="12"/>
    </row>
    <row r="307" spans="2:16" ht="24.95" customHeight="1">
      <c r="B307" s="99" t="s">
        <v>174</v>
      </c>
      <c r="C307" s="97">
        <v>6.6862271273426435E-2</v>
      </c>
      <c r="D307" s="19"/>
      <c r="E307" s="53"/>
      <c r="F307" s="46"/>
      <c r="G307" s="12"/>
    </row>
    <row r="308" spans="2:16" ht="24.95" customHeight="1">
      <c r="B308" s="99" t="s">
        <v>176</v>
      </c>
      <c r="C308" s="97">
        <v>9.9182143151560195E-2</v>
      </c>
      <c r="D308" s="19"/>
      <c r="E308" s="53"/>
      <c r="F308" s="46"/>
      <c r="G308" s="12"/>
    </row>
    <row r="309" spans="2:16" ht="24.95" customHeight="1">
      <c r="B309" s="206" t="s">
        <v>177</v>
      </c>
      <c r="C309" s="97">
        <v>0.17451471288444084</v>
      </c>
      <c r="D309" s="19"/>
      <c r="E309" s="53"/>
      <c r="F309" s="46"/>
      <c r="G309" s="12"/>
      <c r="P309" s="173"/>
    </row>
    <row r="310" spans="2:16" ht="24.95" customHeight="1" thickBot="1">
      <c r="B310" s="100" t="s">
        <v>175</v>
      </c>
      <c r="C310" s="98">
        <v>0.18071184445769331</v>
      </c>
      <c r="D310" s="19"/>
      <c r="E310" s="53"/>
      <c r="F310" s="46"/>
    </row>
    <row r="311" spans="2:16" ht="24.95" customHeight="1" thickTop="1">
      <c r="C311" s="47"/>
      <c r="D311" s="19"/>
      <c r="E311" s="19"/>
      <c r="F311" s="1"/>
    </row>
    <row r="312" spans="2:16" ht="24.95" customHeight="1" thickBot="1">
      <c r="B312" s="46"/>
      <c r="C312" s="47"/>
      <c r="D312" s="19"/>
      <c r="E312" s="19"/>
      <c r="F312" s="1"/>
    </row>
    <row r="313" spans="2:16" ht="24.95" customHeight="1" thickTop="1">
      <c r="B313" s="266" t="s">
        <v>46</v>
      </c>
      <c r="C313" s="267"/>
      <c r="D313" s="19"/>
      <c r="E313" s="19"/>
      <c r="F313" s="1"/>
      <c r="M313" s="173"/>
    </row>
    <row r="314" spans="2:16" ht="24.95" customHeight="1">
      <c r="B314" s="268" t="s">
        <v>179</v>
      </c>
      <c r="C314" s="269"/>
      <c r="D314" s="19"/>
      <c r="E314" s="19"/>
      <c r="F314" s="1"/>
    </row>
    <row r="315" spans="2:16" ht="24.95" customHeight="1">
      <c r="B315" s="99" t="s">
        <v>163</v>
      </c>
      <c r="C315" s="97">
        <v>3.6364138126373291E-2</v>
      </c>
      <c r="D315" s="19"/>
      <c r="E315" s="19"/>
      <c r="F315" s="1"/>
    </row>
    <row r="316" spans="2:16" ht="24.95" customHeight="1">
      <c r="B316" s="99" t="s">
        <v>164</v>
      </c>
      <c r="C316" s="97">
        <v>7.3949098587036133E-2</v>
      </c>
      <c r="D316" s="19"/>
      <c r="E316" s="19"/>
      <c r="F316" s="1"/>
    </row>
    <row r="317" spans="2:16" ht="24.95" customHeight="1">
      <c r="B317" s="99" t="s">
        <v>165</v>
      </c>
      <c r="C317" s="97">
        <v>9.4288505613803864E-2</v>
      </c>
      <c r="D317" s="19"/>
      <c r="E317" s="19"/>
      <c r="F317" s="1"/>
    </row>
    <row r="318" spans="2:16" ht="24.95" customHeight="1">
      <c r="B318" s="99" t="s">
        <v>169</v>
      </c>
      <c r="C318" s="97">
        <v>1.1779346503317356E-2</v>
      </c>
      <c r="D318" s="19"/>
      <c r="E318" s="19"/>
      <c r="F318" s="1"/>
    </row>
    <row r="319" spans="2:16" ht="24.95" customHeight="1">
      <c r="B319" s="99" t="s">
        <v>167</v>
      </c>
      <c r="C319" s="97">
        <v>1.4594796113669872E-2</v>
      </c>
      <c r="D319" s="19"/>
      <c r="E319" s="19"/>
      <c r="F319" s="1"/>
    </row>
    <row r="320" spans="2:16" ht="24.95" customHeight="1">
      <c r="B320" s="99" t="s">
        <v>166</v>
      </c>
      <c r="C320" s="97">
        <v>1.7732016742229462E-2</v>
      </c>
      <c r="D320" s="19"/>
      <c r="E320" s="19"/>
      <c r="F320" s="1"/>
    </row>
    <row r="321" spans="2:15" ht="24.95" customHeight="1">
      <c r="B321" s="99" t="s">
        <v>168</v>
      </c>
      <c r="C321" s="97">
        <v>1.8434209749102592E-2</v>
      </c>
      <c r="D321" s="19"/>
      <c r="E321" s="19"/>
      <c r="F321" s="1"/>
    </row>
    <row r="322" spans="2:15" ht="24.95" customHeight="1">
      <c r="B322" s="99" t="s">
        <v>170</v>
      </c>
      <c r="C322" s="97">
        <v>2.4731118232011795E-2</v>
      </c>
      <c r="D322" s="19"/>
      <c r="E322" s="19"/>
      <c r="F322" s="1"/>
    </row>
    <row r="323" spans="2:15" ht="24.95" customHeight="1">
      <c r="B323" s="99" t="s">
        <v>171</v>
      </c>
      <c r="C323" s="97">
        <v>5.6140851229429245E-2</v>
      </c>
      <c r="D323" s="19"/>
      <c r="E323" s="19"/>
      <c r="F323" s="1"/>
    </row>
    <row r="324" spans="2:15" ht="24.95" customHeight="1">
      <c r="B324" s="99" t="s">
        <v>173</v>
      </c>
      <c r="C324" s="97">
        <v>7.5157515704631805E-2</v>
      </c>
      <c r="D324" s="19"/>
      <c r="E324" s="19"/>
      <c r="F324" s="1"/>
    </row>
    <row r="325" spans="2:15" ht="35.1" customHeight="1">
      <c r="B325" s="99" t="s">
        <v>172</v>
      </c>
      <c r="C325" s="97">
        <v>8.484283834695816E-2</v>
      </c>
      <c r="D325" s="19"/>
      <c r="E325" s="19"/>
      <c r="F325" s="1"/>
    </row>
    <row r="326" spans="2:15" ht="24.95" customHeight="1">
      <c r="B326" s="99" t="s">
        <v>174</v>
      </c>
      <c r="C326" s="97">
        <v>9.392954409122467E-2</v>
      </c>
      <c r="D326" s="19"/>
      <c r="E326" s="19"/>
      <c r="F326" s="1"/>
    </row>
    <row r="327" spans="2:15" ht="24.95" customHeight="1">
      <c r="B327" s="99" t="s">
        <v>175</v>
      </c>
      <c r="C327" s="97">
        <v>9.5790818333625793E-2</v>
      </c>
      <c r="D327" s="19"/>
      <c r="E327" s="19"/>
      <c r="F327" s="1"/>
    </row>
    <row r="328" spans="2:15" ht="24.95" customHeight="1">
      <c r="B328" s="99" t="s">
        <v>176</v>
      </c>
      <c r="C328" s="97">
        <v>0.11672123521566391</v>
      </c>
      <c r="D328" s="19"/>
      <c r="E328" s="19"/>
      <c r="F328" s="1"/>
    </row>
    <row r="329" spans="2:15" ht="24.95" customHeight="1" thickBot="1">
      <c r="B329" s="100" t="s">
        <v>177</v>
      </c>
      <c r="C329" s="98">
        <v>0.18554398417472839</v>
      </c>
      <c r="D329" s="19"/>
      <c r="E329" s="19"/>
      <c r="F329" s="1"/>
    </row>
    <row r="330" spans="2:15" ht="24.95" customHeight="1" thickTop="1"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2:15" ht="24.95" customHeight="1"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5"/>
    </row>
    <row r="332" spans="2:15" ht="24.95" customHeight="1">
      <c r="B332" s="38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5"/>
    </row>
    <row r="333" spans="2:15" ht="30" customHeight="1">
      <c r="B333" s="270" t="s">
        <v>126</v>
      </c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</row>
    <row r="334" spans="2:15" ht="15" customHeight="1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</row>
    <row r="335" spans="2:15" ht="24.95" customHeight="1">
      <c r="B335" s="15"/>
      <c r="C335" s="125" t="s">
        <v>5</v>
      </c>
      <c r="D335" s="125" t="s">
        <v>6</v>
      </c>
      <c r="E335" s="125" t="s">
        <v>7</v>
      </c>
      <c r="F335" s="125" t="s">
        <v>8</v>
      </c>
      <c r="G335" s="125" t="s">
        <v>9</v>
      </c>
      <c r="H335" s="125" t="s">
        <v>10</v>
      </c>
      <c r="I335" s="125" t="s">
        <v>11</v>
      </c>
      <c r="J335" s="125" t="s">
        <v>12</v>
      </c>
      <c r="K335" s="125" t="s">
        <v>13</v>
      </c>
      <c r="L335" s="125" t="s">
        <v>16</v>
      </c>
    </row>
    <row r="336" spans="2:15" ht="24.95" customHeight="1">
      <c r="B336" s="126" t="s">
        <v>4</v>
      </c>
      <c r="C336" s="127">
        <f t="shared" ref="C336:K336" si="0">C337+C338</f>
        <v>52926</v>
      </c>
      <c r="D336" s="127">
        <f t="shared" si="0"/>
        <v>79039</v>
      </c>
      <c r="E336" s="127">
        <f t="shared" si="0"/>
        <v>74660</v>
      </c>
      <c r="F336" s="127">
        <f t="shared" si="0"/>
        <v>22221</v>
      </c>
      <c r="G336" s="127">
        <f t="shared" si="0"/>
        <v>95632</v>
      </c>
      <c r="H336" s="127">
        <f t="shared" si="0"/>
        <v>60120</v>
      </c>
      <c r="I336" s="127">
        <f t="shared" si="0"/>
        <v>24601</v>
      </c>
      <c r="J336" s="127">
        <f t="shared" si="0"/>
        <v>70828</v>
      </c>
      <c r="K336" s="127">
        <f t="shared" si="0"/>
        <v>26938</v>
      </c>
      <c r="L336" s="127">
        <f t="shared" ref="L336:L341" si="1">SUM(C336:K336)</f>
        <v>506965</v>
      </c>
      <c r="M336" s="12"/>
    </row>
    <row r="337" spans="2:14" ht="24.95" customHeight="1">
      <c r="B337" s="15" t="s">
        <v>45</v>
      </c>
      <c r="C337" s="101">
        <v>49296</v>
      </c>
      <c r="D337" s="101">
        <v>57096</v>
      </c>
      <c r="E337" s="101">
        <v>67358</v>
      </c>
      <c r="F337" s="101">
        <v>19792</v>
      </c>
      <c r="G337" s="101">
        <v>72768</v>
      </c>
      <c r="H337" s="101">
        <v>55475</v>
      </c>
      <c r="I337" s="101">
        <v>23565</v>
      </c>
      <c r="J337" s="101">
        <v>62927</v>
      </c>
      <c r="K337" s="101">
        <v>24141</v>
      </c>
      <c r="L337" s="81">
        <f>SUM(C337:K337)</f>
        <v>432418</v>
      </c>
      <c r="M337" s="12"/>
    </row>
    <row r="338" spans="2:14" ht="24.95" customHeight="1">
      <c r="B338" s="15" t="s">
        <v>46</v>
      </c>
      <c r="C338" s="101">
        <v>3630</v>
      </c>
      <c r="D338" s="101">
        <v>21943</v>
      </c>
      <c r="E338" s="101">
        <v>7302</v>
      </c>
      <c r="F338" s="101">
        <v>2429</v>
      </c>
      <c r="G338" s="101">
        <v>22864</v>
      </c>
      <c r="H338" s="101">
        <v>4645</v>
      </c>
      <c r="I338" s="101">
        <v>1036</v>
      </c>
      <c r="J338" s="101">
        <v>7901</v>
      </c>
      <c r="K338" s="101">
        <v>2797</v>
      </c>
      <c r="L338" s="81">
        <f>SUM(C338:K338)</f>
        <v>74547</v>
      </c>
      <c r="M338" s="12"/>
    </row>
    <row r="339" spans="2:14" ht="24.95" customHeight="1">
      <c r="B339" s="126" t="s">
        <v>118</v>
      </c>
      <c r="C339" s="127">
        <f t="shared" ref="C339:K339" si="2">C340+C341</f>
        <v>95703</v>
      </c>
      <c r="D339" s="127">
        <f t="shared" si="2"/>
        <v>134544</v>
      </c>
      <c r="E339" s="127">
        <f t="shared" si="2"/>
        <v>131856</v>
      </c>
      <c r="F339" s="127">
        <f t="shared" si="2"/>
        <v>42294</v>
      </c>
      <c r="G339" s="127">
        <f t="shared" si="2"/>
        <v>162652</v>
      </c>
      <c r="H339" s="127">
        <f t="shared" si="2"/>
        <v>99100</v>
      </c>
      <c r="I339" s="127">
        <f t="shared" si="2"/>
        <v>48787</v>
      </c>
      <c r="J339" s="127">
        <f t="shared" si="2"/>
        <v>121455</v>
      </c>
      <c r="K339" s="127">
        <f t="shared" si="2"/>
        <v>44811</v>
      </c>
      <c r="L339" s="127">
        <f t="shared" si="1"/>
        <v>881202</v>
      </c>
      <c r="M339" s="12"/>
    </row>
    <row r="340" spans="2:14" ht="24.95" customHeight="1">
      <c r="B340" s="15" t="s">
        <v>79</v>
      </c>
      <c r="C340" s="101">
        <v>89273</v>
      </c>
      <c r="D340" s="101">
        <v>103311</v>
      </c>
      <c r="E340" s="101">
        <v>118832</v>
      </c>
      <c r="F340" s="101">
        <v>38834</v>
      </c>
      <c r="G340" s="101">
        <v>129360</v>
      </c>
      <c r="H340" s="101">
        <v>92373</v>
      </c>
      <c r="I340" s="101">
        <v>46960</v>
      </c>
      <c r="J340" s="101">
        <v>105279</v>
      </c>
      <c r="K340" s="101">
        <v>40447</v>
      </c>
      <c r="L340" s="81">
        <f t="shared" si="1"/>
        <v>764669</v>
      </c>
      <c r="M340" s="12"/>
    </row>
    <row r="341" spans="2:14" ht="24.95" customHeight="1">
      <c r="B341" s="15" t="s">
        <v>80</v>
      </c>
      <c r="C341" s="101">
        <v>6430</v>
      </c>
      <c r="D341" s="101">
        <v>31233</v>
      </c>
      <c r="E341" s="101">
        <v>13024</v>
      </c>
      <c r="F341" s="101">
        <v>3460</v>
      </c>
      <c r="G341" s="101">
        <v>33292</v>
      </c>
      <c r="H341" s="101">
        <v>6727</v>
      </c>
      <c r="I341" s="101">
        <v>1827</v>
      </c>
      <c r="J341" s="101">
        <v>16176</v>
      </c>
      <c r="K341" s="101">
        <v>4364</v>
      </c>
      <c r="L341" s="81">
        <f t="shared" si="1"/>
        <v>116533</v>
      </c>
      <c r="M341" s="12"/>
    </row>
    <row r="342" spans="2:14" ht="24.95" customHeight="1">
      <c r="B342" s="205" t="s">
        <v>14</v>
      </c>
      <c r="C342" s="196">
        <v>0.19388069316759113</v>
      </c>
      <c r="D342" s="196">
        <v>0.21823808882710652</v>
      </c>
      <c r="E342" s="196">
        <v>0.2092945736680201</v>
      </c>
      <c r="F342" s="196">
        <v>0.1922122542469937</v>
      </c>
      <c r="G342" s="196">
        <v>0.28769633507853398</v>
      </c>
      <c r="H342" s="196">
        <v>0.25646002354981046</v>
      </c>
      <c r="I342" s="196">
        <v>0.19037492000561909</v>
      </c>
      <c r="J342" s="196">
        <v>0.31707597240025376</v>
      </c>
      <c r="K342" s="196">
        <v>0.22069274601446956</v>
      </c>
      <c r="L342" s="195">
        <v>0.23469999999999999</v>
      </c>
      <c r="M342" s="12"/>
    </row>
    <row r="343" spans="2:14" ht="24.95" customHeight="1">
      <c r="B343" s="205" t="s">
        <v>3</v>
      </c>
      <c r="C343" s="197">
        <v>1.8082416959528398</v>
      </c>
      <c r="D343" s="197">
        <v>1.7022482571894888</v>
      </c>
      <c r="E343" s="197">
        <v>1.7660862577015806</v>
      </c>
      <c r="F343" s="197">
        <v>1.9033346834075875</v>
      </c>
      <c r="G343" s="197">
        <v>1.7008114438681612</v>
      </c>
      <c r="H343" s="197">
        <v>1.6483699268130405</v>
      </c>
      <c r="I343" s="197">
        <v>1.9831307670419902</v>
      </c>
      <c r="J343" s="197">
        <v>1.7147879369740779</v>
      </c>
      <c r="K343" s="197">
        <v>1.6634865246120722</v>
      </c>
      <c r="L343" s="194">
        <f>L339/L336</f>
        <v>1.7381909993786553</v>
      </c>
      <c r="M343" s="12"/>
    </row>
    <row r="344" spans="2:14" ht="24.95" customHeight="1">
      <c r="B344" s="15" t="s">
        <v>81</v>
      </c>
      <c r="C344" s="201">
        <v>1.8109582927620902</v>
      </c>
      <c r="D344" s="201">
        <v>1.8094262295081966</v>
      </c>
      <c r="E344" s="201">
        <v>1.7641853974286648</v>
      </c>
      <c r="F344" s="201">
        <v>1.9621059013742927</v>
      </c>
      <c r="G344" s="201">
        <v>1.7777044854881265</v>
      </c>
      <c r="H344" s="201">
        <v>1.6651284362325371</v>
      </c>
      <c r="I344" s="201">
        <v>1.9927859113091448</v>
      </c>
      <c r="J344" s="201">
        <v>1.6730338328539418</v>
      </c>
      <c r="K344" s="201">
        <v>1.6754484072739324</v>
      </c>
      <c r="L344" s="63">
        <f>L340/L337</f>
        <v>1.7683560813842163</v>
      </c>
      <c r="M344" s="12"/>
    </row>
    <row r="345" spans="2:14" ht="24.95" customHeight="1">
      <c r="B345" s="15" t="s">
        <v>143</v>
      </c>
      <c r="C345" s="201">
        <v>1.7713498622589532</v>
      </c>
      <c r="D345" s="201">
        <v>1.4233696395205759</v>
      </c>
      <c r="E345" s="201">
        <v>1.7836209257737605</v>
      </c>
      <c r="F345" s="201">
        <v>1.4244545080279951</v>
      </c>
      <c r="G345" s="201">
        <v>1.4560881735479356</v>
      </c>
      <c r="H345" s="201">
        <v>1.4482238966630785</v>
      </c>
      <c r="I345" s="201">
        <v>1.7635135135135136</v>
      </c>
      <c r="J345" s="201">
        <v>2.0473357802809771</v>
      </c>
      <c r="K345" s="201">
        <v>1.5602431176260279</v>
      </c>
      <c r="L345" s="63">
        <f>L341/L338</f>
        <v>1.5632151528565872</v>
      </c>
      <c r="M345" s="12"/>
    </row>
    <row r="346" spans="2:14" ht="24.95" customHeight="1">
      <c r="B346" s="15"/>
      <c r="C346" s="44"/>
      <c r="D346" s="44"/>
      <c r="E346" s="44"/>
      <c r="F346" s="44"/>
      <c r="G346" s="44"/>
      <c r="H346" s="44"/>
      <c r="I346" s="44"/>
      <c r="J346" s="44"/>
      <c r="K346" s="44"/>
      <c r="L346" s="40"/>
      <c r="M346" s="12"/>
    </row>
    <row r="347" spans="2:14" ht="24.95" customHeight="1">
      <c r="B347" s="15"/>
      <c r="C347" s="44"/>
      <c r="D347" s="44"/>
      <c r="E347" s="44"/>
      <c r="F347" s="44"/>
      <c r="G347" s="44"/>
      <c r="H347" s="44"/>
      <c r="I347" s="44"/>
      <c r="J347" s="44"/>
      <c r="K347" s="44"/>
      <c r="L347" s="40"/>
      <c r="M347" s="12"/>
    </row>
    <row r="348" spans="2:14" ht="24.95" customHeight="1">
      <c r="B348" s="15"/>
      <c r="C348" s="44"/>
      <c r="D348" s="44"/>
      <c r="E348" s="44"/>
      <c r="F348" s="44"/>
      <c r="G348" s="44"/>
      <c r="H348" s="44"/>
      <c r="I348" s="44"/>
      <c r="J348" s="44"/>
      <c r="K348" s="44"/>
      <c r="L348" s="40"/>
      <c r="M348" s="12"/>
    </row>
    <row r="349" spans="2:14" ht="24.95" customHeight="1">
      <c r="B349" s="15"/>
      <c r="C349" s="44"/>
      <c r="D349" s="44"/>
      <c r="E349" s="44"/>
      <c r="F349" s="44"/>
      <c r="G349" s="44"/>
      <c r="H349" s="44"/>
      <c r="I349" s="44"/>
      <c r="J349" s="44"/>
      <c r="K349" s="44"/>
      <c r="L349" s="40"/>
      <c r="M349" s="12"/>
    </row>
    <row r="350" spans="2:14" ht="24.95" customHeight="1">
      <c r="B350" s="15"/>
      <c r="C350" s="44"/>
      <c r="D350" s="44"/>
      <c r="E350" s="44"/>
      <c r="F350" s="44"/>
      <c r="G350" s="44"/>
      <c r="H350" s="44"/>
      <c r="I350" s="44"/>
      <c r="J350" s="44"/>
      <c r="K350" s="44"/>
      <c r="L350" s="40"/>
      <c r="M350" s="12"/>
    </row>
    <row r="351" spans="2:14" ht="24.95" customHeight="1">
      <c r="B351" s="15"/>
      <c r="C351" s="44"/>
      <c r="D351" s="44"/>
      <c r="E351" s="44"/>
      <c r="F351" s="44"/>
      <c r="G351" s="44"/>
      <c r="H351" s="44"/>
      <c r="I351" s="44"/>
      <c r="J351" s="44"/>
      <c r="K351" s="44"/>
      <c r="L351" s="40"/>
      <c r="M351" s="12"/>
      <c r="N351" s="5"/>
    </row>
    <row r="352" spans="2:14" ht="24.95" customHeight="1">
      <c r="B352" s="15"/>
      <c r="C352" s="44"/>
      <c r="D352" s="44"/>
      <c r="E352" s="44"/>
      <c r="F352" s="44"/>
      <c r="G352" s="44"/>
      <c r="H352" s="44"/>
      <c r="I352" s="44"/>
      <c r="J352" s="44"/>
      <c r="K352" s="44"/>
      <c r="L352" s="40"/>
      <c r="M352" s="12"/>
    </row>
    <row r="353" spans="2:15" ht="24.95" customHeight="1">
      <c r="B353" s="15"/>
      <c r="C353" s="44"/>
      <c r="D353" s="44"/>
      <c r="E353" s="44"/>
      <c r="F353" s="44"/>
      <c r="G353" s="44"/>
      <c r="H353" s="44"/>
      <c r="I353" s="44"/>
      <c r="J353" s="44"/>
      <c r="K353" s="44"/>
      <c r="L353" s="40"/>
      <c r="M353" s="12"/>
    </row>
    <row r="354" spans="2:15" ht="24.95" customHeight="1">
      <c r="B354" s="15"/>
      <c r="C354" s="44"/>
      <c r="D354" s="44"/>
      <c r="E354" s="44"/>
      <c r="F354" s="44"/>
      <c r="G354" s="44"/>
      <c r="H354" s="44"/>
      <c r="I354" s="44"/>
      <c r="J354" s="44"/>
      <c r="K354" s="44"/>
      <c r="L354" s="40"/>
      <c r="M354" s="12"/>
    </row>
    <row r="355" spans="2:15" ht="24.95" customHeight="1">
      <c r="B355" s="15"/>
      <c r="C355" s="44"/>
      <c r="D355" s="44"/>
      <c r="E355" s="44"/>
      <c r="F355" s="44"/>
      <c r="G355" s="44"/>
      <c r="H355" s="44"/>
      <c r="I355" s="44"/>
      <c r="J355" s="44"/>
      <c r="K355" s="44"/>
      <c r="L355" s="40"/>
      <c r="M355" s="12"/>
    </row>
    <row r="356" spans="2:15" ht="24.95" customHeight="1">
      <c r="B356" s="15"/>
      <c r="C356" s="44"/>
      <c r="D356" s="44"/>
      <c r="E356" s="44"/>
      <c r="F356" s="44"/>
      <c r="G356" s="44"/>
      <c r="H356" s="44"/>
      <c r="I356" s="44"/>
      <c r="J356" s="44"/>
      <c r="K356" s="44"/>
      <c r="L356" s="40"/>
      <c r="M356" s="12"/>
    </row>
    <row r="357" spans="2:15" ht="24.95" customHeight="1">
      <c r="B357" s="15"/>
      <c r="C357" s="44"/>
      <c r="D357" s="44"/>
      <c r="E357" s="44"/>
      <c r="F357" s="44"/>
      <c r="G357" s="44"/>
      <c r="H357" s="44"/>
      <c r="I357" s="44"/>
      <c r="J357" s="44"/>
      <c r="K357" s="44"/>
      <c r="L357" s="40"/>
      <c r="M357" s="12"/>
      <c r="O357" s="49">
        <v>2</v>
      </c>
    </row>
    <row r="358" spans="2:15" ht="30" customHeight="1">
      <c r="B358" s="270" t="s">
        <v>180</v>
      </c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</row>
    <row r="359" spans="2:15" ht="15" customHeight="1">
      <c r="B359" s="38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</row>
    <row r="360" spans="2:15" ht="24.95" customHeight="1">
      <c r="B360" s="259" t="s">
        <v>15</v>
      </c>
      <c r="C360" s="264"/>
      <c r="D360" s="264"/>
      <c r="E360" s="264"/>
      <c r="F360" s="264"/>
      <c r="G360" s="264"/>
      <c r="H360" s="264"/>
      <c r="I360" s="288"/>
      <c r="J360" s="288"/>
      <c r="K360" s="288"/>
      <c r="L360" s="288"/>
      <c r="M360" s="288"/>
      <c r="N360" s="288"/>
    </row>
    <row r="361" spans="2:15" ht="24.95" customHeight="1">
      <c r="B361" s="130" t="s">
        <v>47</v>
      </c>
      <c r="C361" s="289" t="s">
        <v>74</v>
      </c>
      <c r="D361" s="289"/>
      <c r="E361" s="289" t="s">
        <v>73</v>
      </c>
      <c r="F361" s="289"/>
      <c r="G361" s="290" t="s">
        <v>0</v>
      </c>
      <c r="H361" s="290"/>
    </row>
    <row r="362" spans="2:15" ht="24.95" customHeight="1">
      <c r="B362" s="43" t="s">
        <v>181</v>
      </c>
      <c r="C362" s="260">
        <v>420386</v>
      </c>
      <c r="D362" s="260"/>
      <c r="E362" s="260">
        <v>61287</v>
      </c>
      <c r="F362" s="260"/>
      <c r="G362" s="232">
        <f>C362+E362</f>
        <v>481673</v>
      </c>
      <c r="H362" s="232"/>
    </row>
    <row r="363" spans="2:15" ht="24.95" customHeight="1">
      <c r="B363" s="43" t="s">
        <v>178</v>
      </c>
      <c r="C363" s="260">
        <v>432418</v>
      </c>
      <c r="D363" s="260"/>
      <c r="E363" s="260">
        <v>74547</v>
      </c>
      <c r="F363" s="260"/>
      <c r="G363" s="232">
        <f>C363+E363</f>
        <v>506965</v>
      </c>
      <c r="H363" s="232"/>
    </row>
    <row r="364" spans="2:15" ht="24.95" customHeight="1">
      <c r="B364" s="131" t="s">
        <v>57</v>
      </c>
      <c r="C364" s="245">
        <f>(C363-C362)/C362</f>
        <v>2.8621314696493223E-2</v>
      </c>
      <c r="D364" s="245"/>
      <c r="E364" s="245">
        <f>(E363-E362)/E362</f>
        <v>0.21635909736159381</v>
      </c>
      <c r="F364" s="245"/>
      <c r="G364" s="245">
        <f>(G363-G362)/G362</f>
        <v>5.2508652135369843E-2</v>
      </c>
      <c r="H364" s="245"/>
    </row>
    <row r="365" spans="2:15" s="5" customFormat="1" ht="24.95" customHeight="1">
      <c r="B365" s="3"/>
      <c r="C365" s="4"/>
      <c r="D365" s="4"/>
      <c r="E365" s="4"/>
      <c r="F365" s="4"/>
      <c r="G365" s="4"/>
      <c r="H365" s="4"/>
    </row>
    <row r="366" spans="2:15" s="5" customFormat="1" ht="24.95" customHeight="1">
      <c r="B366" s="3"/>
      <c r="C366" s="4"/>
      <c r="D366" s="4"/>
      <c r="E366" s="4"/>
      <c r="F366" s="4"/>
      <c r="G366" s="4"/>
      <c r="H366" s="4"/>
    </row>
    <row r="367" spans="2:15" s="5" customFormat="1" ht="24.95" customHeight="1">
      <c r="B367" s="3"/>
      <c r="C367" s="4"/>
      <c r="D367" s="4"/>
      <c r="E367" s="4"/>
      <c r="F367" s="4"/>
      <c r="G367" s="4"/>
      <c r="H367" s="4"/>
    </row>
    <row r="368" spans="2:15" s="5" customFormat="1" ht="24.95" customHeight="1">
      <c r="B368" s="3"/>
      <c r="C368" s="4"/>
      <c r="D368" s="4"/>
      <c r="E368" s="4"/>
      <c r="F368" s="4"/>
      <c r="G368" s="4"/>
      <c r="H368" s="4"/>
    </row>
    <row r="369" spans="2:12" s="5" customFormat="1" ht="24.95" customHeight="1">
      <c r="B369" s="3"/>
      <c r="C369" s="4"/>
      <c r="D369" s="4"/>
      <c r="E369" s="4"/>
      <c r="F369" s="4"/>
      <c r="G369" s="4"/>
      <c r="H369" s="4"/>
    </row>
    <row r="370" spans="2:12" s="5" customFormat="1" ht="24.95" customHeight="1">
      <c r="B370" s="3"/>
      <c r="C370" s="4"/>
      <c r="D370" s="4"/>
      <c r="E370" s="4"/>
      <c r="F370" s="4"/>
      <c r="G370" s="4"/>
      <c r="H370" s="4"/>
    </row>
    <row r="371" spans="2:12" s="5" customFormat="1" ht="24.95" customHeight="1">
      <c r="B371" s="3"/>
      <c r="C371" s="4"/>
      <c r="D371" s="4"/>
      <c r="E371" s="4"/>
      <c r="F371" s="4"/>
      <c r="G371" s="4"/>
      <c r="H371" s="4"/>
    </row>
    <row r="372" spans="2:12" s="5" customFormat="1" ht="24.95" customHeight="1">
      <c r="B372" s="3"/>
      <c r="C372" s="4"/>
      <c r="D372" s="4"/>
      <c r="E372" s="4"/>
      <c r="F372" s="4"/>
      <c r="G372" s="4"/>
      <c r="H372" s="4"/>
    </row>
    <row r="373" spans="2:12" s="5" customFormat="1" ht="24.95" customHeight="1">
      <c r="B373" s="3"/>
      <c r="C373" s="4"/>
      <c r="D373" s="4"/>
      <c r="E373" s="4"/>
      <c r="F373" s="4"/>
      <c r="G373" s="4"/>
      <c r="H373" s="4"/>
    </row>
    <row r="374" spans="2:12" ht="24.95" customHeight="1"/>
    <row r="375" spans="2:12" ht="24.95" customHeight="1">
      <c r="B375" s="271" t="s">
        <v>49</v>
      </c>
      <c r="C375" s="271"/>
      <c r="D375" s="271"/>
      <c r="E375" s="271"/>
      <c r="F375" s="271"/>
      <c r="G375" s="271"/>
      <c r="H375" s="271"/>
      <c r="I375" s="271"/>
      <c r="J375" s="271"/>
      <c r="K375" s="271"/>
      <c r="L375" s="271"/>
    </row>
    <row r="376" spans="2:12" ht="24.95" customHeight="1">
      <c r="B376" s="132" t="s">
        <v>47</v>
      </c>
      <c r="C376" s="125" t="s">
        <v>5</v>
      </c>
      <c r="D376" s="125" t="s">
        <v>6</v>
      </c>
      <c r="E376" s="125" t="s">
        <v>7</v>
      </c>
      <c r="F376" s="125" t="s">
        <v>8</v>
      </c>
      <c r="G376" s="125" t="s">
        <v>9</v>
      </c>
      <c r="H376" s="125" t="s">
        <v>10</v>
      </c>
      <c r="I376" s="125" t="s">
        <v>11</v>
      </c>
      <c r="J376" s="125" t="s">
        <v>12</v>
      </c>
      <c r="K376" s="125" t="s">
        <v>13</v>
      </c>
      <c r="L376" s="125" t="s">
        <v>16</v>
      </c>
    </row>
    <row r="377" spans="2:12" ht="24.95" customHeight="1">
      <c r="B377" s="43" t="s">
        <v>181</v>
      </c>
      <c r="C377" s="210">
        <v>48623</v>
      </c>
      <c r="D377" s="210">
        <v>75320</v>
      </c>
      <c r="E377" s="210">
        <v>68080</v>
      </c>
      <c r="F377" s="210">
        <v>23604</v>
      </c>
      <c r="G377" s="210">
        <v>92101</v>
      </c>
      <c r="H377" s="210">
        <v>56136</v>
      </c>
      <c r="I377" s="210">
        <v>25583</v>
      </c>
      <c r="J377" s="210">
        <v>67122</v>
      </c>
      <c r="K377" s="210">
        <v>25104</v>
      </c>
      <c r="L377" s="207">
        <f>SUM(C377:K377)</f>
        <v>481673</v>
      </c>
    </row>
    <row r="378" spans="2:12" ht="24.95" customHeight="1">
      <c r="B378" s="43" t="s">
        <v>178</v>
      </c>
      <c r="C378" s="210">
        <v>52926</v>
      </c>
      <c r="D378" s="210">
        <v>79039</v>
      </c>
      <c r="E378" s="210">
        <v>74660</v>
      </c>
      <c r="F378" s="210">
        <v>22221</v>
      </c>
      <c r="G378" s="210">
        <v>95632</v>
      </c>
      <c r="H378" s="210">
        <v>60120</v>
      </c>
      <c r="I378" s="210">
        <v>24601</v>
      </c>
      <c r="J378" s="210">
        <v>70828</v>
      </c>
      <c r="K378" s="210">
        <v>26938</v>
      </c>
      <c r="L378" s="207">
        <f>SUM(C378:K378)</f>
        <v>506965</v>
      </c>
    </row>
    <row r="379" spans="2:12" ht="24.95" customHeight="1">
      <c r="B379" s="131" t="s">
        <v>57</v>
      </c>
      <c r="C379" s="208">
        <f t="shared" ref="C379:L379" si="3">(C378-C377)/C377</f>
        <v>8.8497213252987275E-2</v>
      </c>
      <c r="D379" s="208">
        <f t="shared" si="3"/>
        <v>4.9375995751460434E-2</v>
      </c>
      <c r="E379" s="208">
        <f t="shared" si="3"/>
        <v>9.6650998824911863E-2</v>
      </c>
      <c r="F379" s="208">
        <f t="shared" si="3"/>
        <v>-5.8591764107778339E-2</v>
      </c>
      <c r="G379" s="208">
        <f t="shared" si="3"/>
        <v>3.8338345946298084E-2</v>
      </c>
      <c r="H379" s="208">
        <f t="shared" si="3"/>
        <v>7.0970500213766566E-2</v>
      </c>
      <c r="I379" s="208">
        <f t="shared" si="3"/>
        <v>-3.8384864949380447E-2</v>
      </c>
      <c r="J379" s="208">
        <f t="shared" si="3"/>
        <v>5.5212895920860525E-2</v>
      </c>
      <c r="K379" s="208">
        <f t="shared" si="3"/>
        <v>7.3056086679413643E-2</v>
      </c>
      <c r="L379" s="208">
        <f t="shared" si="3"/>
        <v>5.2508652135369843E-2</v>
      </c>
    </row>
    <row r="380" spans="2:12" ht="24.95" customHeight="1">
      <c r="B380" s="22"/>
      <c r="C380" s="27"/>
      <c r="D380" s="27"/>
      <c r="E380" s="27"/>
      <c r="F380" s="27"/>
      <c r="G380" s="27"/>
      <c r="H380" s="27"/>
      <c r="I380" s="27"/>
      <c r="J380" s="27"/>
      <c r="K380" s="27"/>
      <c r="L380" s="27"/>
    </row>
    <row r="381" spans="2:12" ht="24.95" customHeight="1">
      <c r="B381" s="22"/>
      <c r="C381" s="27"/>
      <c r="D381" s="27"/>
      <c r="E381" s="27"/>
      <c r="F381" s="27"/>
      <c r="G381" s="27"/>
      <c r="H381" s="27"/>
      <c r="I381" s="27"/>
      <c r="J381" s="27"/>
      <c r="K381" s="27"/>
      <c r="L381" s="27"/>
    </row>
    <row r="382" spans="2:12" ht="24.95" customHeight="1">
      <c r="B382" s="22"/>
      <c r="C382" s="27"/>
      <c r="D382" s="27"/>
      <c r="E382" s="27"/>
      <c r="F382" s="27"/>
      <c r="G382" s="27"/>
      <c r="H382" s="27"/>
      <c r="I382" s="27"/>
      <c r="J382" s="27"/>
      <c r="K382" s="27"/>
      <c r="L382" s="27"/>
    </row>
    <row r="383" spans="2:12" ht="24.95" customHeight="1"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</row>
    <row r="384" spans="2:12" ht="24.95" customHeight="1">
      <c r="B384" s="22"/>
      <c r="C384" s="27"/>
      <c r="D384" s="27"/>
      <c r="E384" s="27"/>
      <c r="F384" s="27"/>
      <c r="G384" s="27"/>
      <c r="H384" s="27"/>
      <c r="I384" s="27"/>
      <c r="J384" s="27"/>
      <c r="K384" s="27"/>
      <c r="L384" s="27"/>
    </row>
    <row r="385" spans="2:12" ht="24.95" customHeight="1">
      <c r="B385" s="22"/>
      <c r="C385" s="27"/>
      <c r="D385" s="27"/>
      <c r="E385" s="27"/>
      <c r="F385" s="27"/>
      <c r="G385" s="27"/>
      <c r="H385" s="27"/>
      <c r="I385" s="27"/>
      <c r="J385" s="27"/>
      <c r="K385" s="27"/>
      <c r="L385" s="27"/>
    </row>
    <row r="386" spans="2:12" ht="24.95" customHeight="1">
      <c r="B386" s="22"/>
      <c r="C386" s="27"/>
      <c r="D386" s="27"/>
      <c r="E386" s="27"/>
      <c r="F386" s="27"/>
      <c r="G386" s="27"/>
      <c r="H386" s="27"/>
      <c r="I386" s="27"/>
      <c r="J386" s="27"/>
      <c r="K386" s="27"/>
      <c r="L386" s="27"/>
    </row>
    <row r="387" spans="2:12" ht="24.95" customHeight="1">
      <c r="B387" s="22"/>
      <c r="C387" s="27"/>
      <c r="D387" s="27"/>
      <c r="E387" s="27"/>
      <c r="F387" s="27"/>
      <c r="G387" s="27"/>
      <c r="H387" s="27"/>
      <c r="I387" s="27"/>
      <c r="J387" s="27"/>
      <c r="K387" s="27"/>
      <c r="L387" s="27"/>
    </row>
    <row r="388" spans="2:12" ht="24.95" customHeight="1">
      <c r="B388" s="22"/>
      <c r="C388" s="27"/>
      <c r="D388" s="27"/>
      <c r="E388" s="27"/>
      <c r="F388" s="27"/>
      <c r="G388" s="27"/>
      <c r="H388" s="27"/>
      <c r="I388" s="27"/>
      <c r="J388" s="27"/>
      <c r="K388" s="27"/>
      <c r="L388" s="27"/>
    </row>
    <row r="389" spans="2:12" ht="24.95" customHeight="1">
      <c r="B389" s="22"/>
      <c r="C389" s="27"/>
      <c r="D389" s="27"/>
      <c r="E389" s="27"/>
      <c r="F389" s="27"/>
      <c r="G389" s="27"/>
      <c r="H389" s="27"/>
      <c r="I389" s="27"/>
      <c r="J389" s="27"/>
      <c r="K389" s="27"/>
      <c r="L389" s="27"/>
    </row>
    <row r="390" spans="2:12" ht="24.95" customHeight="1">
      <c r="B390" s="22"/>
      <c r="C390" s="27"/>
      <c r="D390" s="27"/>
      <c r="E390" s="27"/>
      <c r="F390" s="27"/>
      <c r="G390" s="27"/>
      <c r="H390" s="27"/>
      <c r="I390" s="27"/>
      <c r="J390" s="27"/>
      <c r="K390" s="27"/>
      <c r="L390" s="27"/>
    </row>
    <row r="391" spans="2:12" ht="24.95" customHeight="1">
      <c r="B391" s="259" t="s">
        <v>17</v>
      </c>
      <c r="C391" s="259"/>
      <c r="D391" s="259"/>
      <c r="E391" s="259"/>
      <c r="F391" s="259"/>
      <c r="G391" s="259"/>
      <c r="H391" s="259"/>
      <c r="I391" s="259"/>
      <c r="J391" s="259"/>
    </row>
    <row r="392" spans="2:12" ht="24.95" customHeight="1">
      <c r="B392" s="128" t="s">
        <v>47</v>
      </c>
      <c r="C392" s="236" t="s">
        <v>54</v>
      </c>
      <c r="D392" s="236"/>
      <c r="E392" s="236" t="s">
        <v>55</v>
      </c>
      <c r="F392" s="236"/>
      <c r="G392" s="237" t="s">
        <v>56</v>
      </c>
      <c r="H392" s="237"/>
      <c r="I392" s="237" t="s">
        <v>20</v>
      </c>
      <c r="J392" s="237"/>
      <c r="L392" s="66"/>
    </row>
    <row r="393" spans="2:12" ht="24.95" customHeight="1">
      <c r="B393" s="43" t="s">
        <v>181</v>
      </c>
      <c r="C393" s="260">
        <v>730749</v>
      </c>
      <c r="D393" s="260"/>
      <c r="E393" s="260">
        <v>98258</v>
      </c>
      <c r="F393" s="260"/>
      <c r="G393" s="232">
        <f>C393+E393</f>
        <v>829007</v>
      </c>
      <c r="H393" s="232"/>
      <c r="I393" s="262">
        <v>0.23169999999999999</v>
      </c>
      <c r="J393" s="263"/>
    </row>
    <row r="394" spans="2:12" ht="24.95" customHeight="1">
      <c r="B394" s="43" t="s">
        <v>178</v>
      </c>
      <c r="C394" s="260">
        <v>764669</v>
      </c>
      <c r="D394" s="260"/>
      <c r="E394" s="260">
        <v>116533</v>
      </c>
      <c r="F394" s="260"/>
      <c r="G394" s="232">
        <f>C394+E394</f>
        <v>881202</v>
      </c>
      <c r="H394" s="232"/>
      <c r="I394" s="262">
        <v>0.23469999999999999</v>
      </c>
      <c r="J394" s="263"/>
    </row>
    <row r="395" spans="2:12" ht="24.95" customHeight="1">
      <c r="B395" s="131" t="s">
        <v>57</v>
      </c>
      <c r="C395" s="245">
        <f>(C394-C393)/C393</f>
        <v>4.6418127154467539E-2</v>
      </c>
      <c r="D395" s="245"/>
      <c r="E395" s="245">
        <f>(E394-E393)/E393</f>
        <v>0.18598994483909706</v>
      </c>
      <c r="F395" s="245"/>
      <c r="G395" s="258">
        <f>(G394-G393)/G393</f>
        <v>6.296086764044212E-2</v>
      </c>
      <c r="H395" s="258"/>
      <c r="I395" s="258">
        <f>(I394-I393)/I393</f>
        <v>1.2947777298230483E-2</v>
      </c>
      <c r="J395" s="258"/>
    </row>
    <row r="396" spans="2:12" ht="24.95" customHeight="1">
      <c r="B396" s="22"/>
      <c r="C396" s="27"/>
      <c r="D396" s="27"/>
      <c r="E396" s="27"/>
      <c r="F396" s="27"/>
      <c r="G396" s="28"/>
      <c r="H396" s="28"/>
      <c r="I396" s="28"/>
      <c r="J396" s="28"/>
      <c r="K396" s="5"/>
    </row>
    <row r="397" spans="2:12" ht="24.95" customHeight="1"/>
    <row r="398" spans="2:12" ht="24.95" customHeight="1"/>
    <row r="399" spans="2:12" ht="24.95" customHeight="1"/>
    <row r="400" spans="2:12" ht="24.95" customHeight="1">
      <c r="L400" s="61"/>
    </row>
    <row r="401" spans="2:13" ht="24.95" customHeight="1"/>
    <row r="402" spans="2:13" ht="24.95" customHeight="1"/>
    <row r="403" spans="2:13" ht="24.95" customHeight="1">
      <c r="L403" s="173"/>
    </row>
    <row r="404" spans="2:13" ht="24.95" customHeight="1"/>
    <row r="405" spans="2:13" ht="24.95" customHeight="1"/>
    <row r="406" spans="2:13" ht="24.95" customHeight="1">
      <c r="B406" s="259" t="s">
        <v>50</v>
      </c>
      <c r="C406" s="259"/>
      <c r="D406" s="259"/>
      <c r="E406" s="259"/>
      <c r="F406" s="259"/>
      <c r="G406" s="259"/>
      <c r="H406" s="259"/>
      <c r="I406" s="259"/>
      <c r="J406" s="259"/>
      <c r="K406" s="259"/>
      <c r="L406" s="259"/>
    </row>
    <row r="407" spans="2:13" ht="24.95" customHeight="1">
      <c r="B407" s="132" t="s">
        <v>47</v>
      </c>
      <c r="C407" s="125" t="s">
        <v>5</v>
      </c>
      <c r="D407" s="125" t="s">
        <v>6</v>
      </c>
      <c r="E407" s="125" t="s">
        <v>7</v>
      </c>
      <c r="F407" s="125" t="s">
        <v>8</v>
      </c>
      <c r="G407" s="125" t="s">
        <v>9</v>
      </c>
      <c r="H407" s="125" t="s">
        <v>10</v>
      </c>
      <c r="I407" s="125" t="s">
        <v>11</v>
      </c>
      <c r="J407" s="125" t="s">
        <v>12</v>
      </c>
      <c r="K407" s="125" t="s">
        <v>13</v>
      </c>
      <c r="L407" s="125" t="s">
        <v>16</v>
      </c>
    </row>
    <row r="408" spans="2:13" ht="24.95" customHeight="1">
      <c r="B408" s="43" t="s">
        <v>181</v>
      </c>
      <c r="C408" s="210">
        <v>86737</v>
      </c>
      <c r="D408" s="210">
        <v>128656</v>
      </c>
      <c r="E408" s="210">
        <v>125071</v>
      </c>
      <c r="F408" s="210">
        <v>41408</v>
      </c>
      <c r="G408" s="210">
        <v>155969</v>
      </c>
      <c r="H408" s="210">
        <v>90326</v>
      </c>
      <c r="I408" s="210">
        <v>47181</v>
      </c>
      <c r="J408" s="210">
        <v>111342</v>
      </c>
      <c r="K408" s="210">
        <v>42317</v>
      </c>
      <c r="L408" s="207">
        <f>SUM(C408:K408)</f>
        <v>829007</v>
      </c>
    </row>
    <row r="409" spans="2:13" ht="24.95" customHeight="1">
      <c r="B409" s="43" t="s">
        <v>178</v>
      </c>
      <c r="C409" s="210">
        <v>95703</v>
      </c>
      <c r="D409" s="210">
        <v>134544</v>
      </c>
      <c r="E409" s="210">
        <v>131856</v>
      </c>
      <c r="F409" s="210">
        <v>42294</v>
      </c>
      <c r="G409" s="210">
        <v>162652</v>
      </c>
      <c r="H409" s="210">
        <v>99100</v>
      </c>
      <c r="I409" s="210">
        <v>48787</v>
      </c>
      <c r="J409" s="210">
        <v>121455</v>
      </c>
      <c r="K409" s="210">
        <v>44811</v>
      </c>
      <c r="L409" s="207">
        <f>SUM(C409:K409)</f>
        <v>881202</v>
      </c>
    </row>
    <row r="410" spans="2:13" ht="24.95" customHeight="1">
      <c r="B410" s="198" t="s">
        <v>57</v>
      </c>
      <c r="C410" s="208">
        <f t="shared" ref="C410:L410" si="4">(C409-C408)/C408</f>
        <v>0.10336995745760172</v>
      </c>
      <c r="D410" s="208">
        <f t="shared" si="4"/>
        <v>4.5765452058201719E-2</v>
      </c>
      <c r="E410" s="208">
        <f t="shared" si="4"/>
        <v>5.4249186462089531E-2</v>
      </c>
      <c r="F410" s="208">
        <f t="shared" si="4"/>
        <v>2.1396831530139104E-2</v>
      </c>
      <c r="G410" s="208">
        <f t="shared" si="4"/>
        <v>4.2848258307740639E-2</v>
      </c>
      <c r="H410" s="208">
        <f t="shared" si="4"/>
        <v>9.7137036955029565E-2</v>
      </c>
      <c r="I410" s="208">
        <f t="shared" si="4"/>
        <v>3.4039125919331933E-2</v>
      </c>
      <c r="J410" s="208">
        <f t="shared" si="4"/>
        <v>9.0828258878051404E-2</v>
      </c>
      <c r="K410" s="208">
        <f t="shared" si="4"/>
        <v>5.8936124961599355E-2</v>
      </c>
      <c r="L410" s="208">
        <f t="shared" si="4"/>
        <v>6.296086764044212E-2</v>
      </c>
    </row>
    <row r="411" spans="2:13" ht="24.95" customHeight="1">
      <c r="B411" s="22"/>
      <c r="C411" s="27"/>
      <c r="D411" s="27"/>
      <c r="E411" s="27"/>
      <c r="F411" s="27"/>
      <c r="G411" s="27"/>
      <c r="H411" s="27"/>
      <c r="I411" s="27"/>
      <c r="J411" s="27"/>
      <c r="K411" s="27"/>
      <c r="L411" s="27"/>
    </row>
    <row r="412" spans="2:13" ht="24.95" customHeight="1">
      <c r="B412" s="22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5"/>
    </row>
    <row r="413" spans="2:13" ht="24.95" customHeight="1"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5"/>
    </row>
    <row r="414" spans="2:13" ht="24.95" customHeight="1"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5"/>
    </row>
    <row r="415" spans="2:13" ht="24.95" customHeight="1">
      <c r="B415" s="22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5"/>
    </row>
    <row r="416" spans="2:13" ht="24.95" customHeight="1">
      <c r="B416" s="22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5"/>
    </row>
    <row r="417" spans="2:15" ht="24.95" customHeight="1">
      <c r="B417" s="22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5"/>
    </row>
    <row r="418" spans="2:15" ht="24.95" customHeight="1">
      <c r="B418" s="22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5"/>
    </row>
    <row r="419" spans="2:15" ht="24.95" customHeight="1">
      <c r="B419" s="22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5"/>
    </row>
    <row r="420" spans="2:15" ht="24.95" customHeight="1">
      <c r="B420" s="22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5"/>
    </row>
    <row r="421" spans="2:15" ht="24.95" customHeight="1">
      <c r="B421" s="22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5"/>
      <c r="O421" s="49">
        <v>3</v>
      </c>
    </row>
    <row r="422" spans="2:15" ht="30" customHeight="1">
      <c r="B422" s="265" t="s">
        <v>182</v>
      </c>
      <c r="C422" s="265"/>
      <c r="D422" s="265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</row>
    <row r="423" spans="2:15" ht="15" customHeight="1"/>
    <row r="424" spans="2:15" ht="24.95" customHeight="1">
      <c r="B424" s="259" t="s">
        <v>15</v>
      </c>
      <c r="C424" s="259"/>
      <c r="D424" s="259"/>
      <c r="E424" s="259"/>
      <c r="F424" s="259"/>
      <c r="G424" s="259"/>
      <c r="H424" s="259"/>
    </row>
    <row r="425" spans="2:15" ht="24.95" customHeight="1">
      <c r="B425" s="128" t="s">
        <v>47</v>
      </c>
      <c r="C425" s="236" t="s">
        <v>100</v>
      </c>
      <c r="D425" s="236"/>
      <c r="E425" s="236" t="s">
        <v>101</v>
      </c>
      <c r="F425" s="236"/>
      <c r="G425" s="237" t="s">
        <v>0</v>
      </c>
      <c r="H425" s="237"/>
    </row>
    <row r="426" spans="2:15" ht="24.95" customHeight="1">
      <c r="B426" s="43" t="s">
        <v>183</v>
      </c>
      <c r="C426" s="260">
        <v>5661700</v>
      </c>
      <c r="D426" s="260"/>
      <c r="E426" s="260">
        <v>1576135</v>
      </c>
      <c r="F426" s="260"/>
      <c r="G426" s="261">
        <f>C426+E426</f>
        <v>7237835</v>
      </c>
      <c r="H426" s="261"/>
    </row>
    <row r="427" spans="2:15" ht="24.95" customHeight="1">
      <c r="B427" s="43" t="s">
        <v>184</v>
      </c>
      <c r="C427" s="260">
        <v>6259626</v>
      </c>
      <c r="D427" s="260"/>
      <c r="E427" s="260">
        <v>1894892</v>
      </c>
      <c r="F427" s="260"/>
      <c r="G427" s="261">
        <f>C427+E427</f>
        <v>8154518</v>
      </c>
      <c r="H427" s="261"/>
    </row>
    <row r="428" spans="2:15" ht="24.95" customHeight="1">
      <c r="B428" s="131" t="s">
        <v>57</v>
      </c>
      <c r="C428" s="245">
        <f>(C427-C426)/C426</f>
        <v>0.10560891604994967</v>
      </c>
      <c r="D428" s="245"/>
      <c r="E428" s="245">
        <f>(E427-E426)/E426</f>
        <v>0.20223965586704185</v>
      </c>
      <c r="F428" s="245"/>
      <c r="G428" s="245">
        <f>(G427-G426)/G426</f>
        <v>0.12665154704410919</v>
      </c>
      <c r="H428" s="245"/>
    </row>
    <row r="429" spans="2:15" ht="24.95" customHeight="1">
      <c r="B429" s="22"/>
      <c r="C429" s="27"/>
      <c r="D429" s="27"/>
      <c r="E429" s="27"/>
      <c r="F429" s="27"/>
      <c r="G429" s="27"/>
      <c r="H429" s="27"/>
      <c r="I429" s="5"/>
    </row>
    <row r="430" spans="2:15" ht="24.95" customHeight="1">
      <c r="B430" s="22"/>
      <c r="C430" s="27"/>
      <c r="D430" s="27"/>
      <c r="E430" s="27"/>
      <c r="F430" s="27"/>
      <c r="G430" s="27"/>
      <c r="H430" s="27"/>
      <c r="I430" s="5"/>
    </row>
    <row r="431" spans="2:15" ht="24.95" customHeight="1">
      <c r="B431" s="22"/>
      <c r="C431" s="27"/>
      <c r="D431" s="27"/>
      <c r="E431" s="27"/>
      <c r="F431" s="27"/>
      <c r="G431" s="27"/>
      <c r="H431" s="27"/>
      <c r="I431" s="5"/>
    </row>
    <row r="432" spans="2:15" ht="24.95" customHeight="1">
      <c r="B432" s="22"/>
      <c r="C432" s="27"/>
      <c r="D432" s="27"/>
      <c r="E432" s="27"/>
      <c r="F432" s="27"/>
      <c r="G432" s="27"/>
      <c r="H432" s="27"/>
      <c r="I432" s="5"/>
    </row>
    <row r="433" spans="2:12" ht="24.95" customHeight="1">
      <c r="B433" s="22"/>
      <c r="C433" s="27"/>
      <c r="D433" s="27"/>
      <c r="E433" s="27"/>
      <c r="F433" s="27"/>
      <c r="G433" s="27"/>
      <c r="H433" s="27"/>
      <c r="I433" s="5"/>
    </row>
    <row r="434" spans="2:12" ht="24.95" customHeight="1">
      <c r="B434" s="22"/>
      <c r="C434" s="27"/>
      <c r="D434" s="27"/>
      <c r="E434" s="27"/>
      <c r="F434" s="27"/>
      <c r="G434" s="27"/>
      <c r="H434" s="27"/>
      <c r="I434" s="5"/>
    </row>
    <row r="435" spans="2:12" ht="24.95" customHeight="1">
      <c r="B435" s="22"/>
      <c r="C435" s="27"/>
      <c r="D435" s="27"/>
      <c r="E435" s="27"/>
      <c r="F435" s="27"/>
      <c r="G435" s="27"/>
      <c r="H435" s="27"/>
      <c r="I435" s="5"/>
      <c r="K435" s="21"/>
    </row>
    <row r="436" spans="2:12" ht="24.95" customHeight="1">
      <c r="B436" s="22"/>
      <c r="C436" s="27"/>
      <c r="D436" s="27"/>
      <c r="E436" s="27"/>
      <c r="F436" s="27"/>
      <c r="G436" s="27"/>
      <c r="H436" s="27"/>
      <c r="I436" s="5"/>
    </row>
    <row r="437" spans="2:12" ht="24.95" customHeight="1">
      <c r="B437" s="22"/>
      <c r="C437" s="27"/>
      <c r="D437" s="27"/>
      <c r="E437" s="27"/>
      <c r="F437" s="27"/>
      <c r="G437" s="27"/>
      <c r="H437" s="27"/>
      <c r="I437" s="5"/>
    </row>
    <row r="438" spans="2:12" ht="24.95" customHeight="1">
      <c r="B438" s="22"/>
      <c r="C438" s="27"/>
      <c r="D438" s="27"/>
      <c r="E438" s="27"/>
      <c r="F438" s="27"/>
      <c r="G438" s="27"/>
      <c r="H438" s="27"/>
      <c r="I438" s="5"/>
    </row>
    <row r="439" spans="2:12" ht="24.95" customHeight="1">
      <c r="B439" s="22"/>
      <c r="C439" s="27"/>
      <c r="D439" s="27"/>
      <c r="E439" s="27"/>
      <c r="F439" s="27"/>
      <c r="G439" s="27"/>
      <c r="H439" s="27"/>
      <c r="I439" s="5"/>
    </row>
    <row r="440" spans="2:12" ht="24.95" customHeight="1">
      <c r="B440" s="22"/>
      <c r="C440" s="27"/>
      <c r="D440" s="27"/>
      <c r="E440" s="27"/>
      <c r="F440" s="27"/>
      <c r="G440" s="27"/>
      <c r="H440" s="27"/>
      <c r="I440" s="5"/>
    </row>
    <row r="441" spans="2:12" ht="24.95" customHeight="1">
      <c r="B441" s="22"/>
      <c r="C441" s="27"/>
      <c r="D441" s="27"/>
      <c r="E441" s="27"/>
      <c r="F441" s="27"/>
      <c r="G441" s="27"/>
      <c r="H441" s="27"/>
      <c r="I441" s="5"/>
    </row>
    <row r="442" spans="2:12" ht="24.95" customHeight="1">
      <c r="B442" s="22"/>
      <c r="C442" s="27"/>
      <c r="D442" s="27"/>
      <c r="E442" s="27"/>
      <c r="F442" s="27"/>
      <c r="G442" s="27"/>
      <c r="H442" s="27"/>
      <c r="I442" s="5"/>
    </row>
    <row r="443" spans="2:12" ht="24.95" customHeight="1">
      <c r="B443" s="22"/>
      <c r="C443" s="27"/>
      <c r="D443" s="27"/>
      <c r="E443" s="27"/>
      <c r="F443" s="27"/>
      <c r="G443" s="27"/>
      <c r="H443" s="27"/>
      <c r="I443" s="5"/>
    </row>
    <row r="444" spans="2:12" ht="24.95" customHeight="1">
      <c r="B444" s="22"/>
      <c r="C444" s="27"/>
      <c r="D444" s="27"/>
      <c r="E444" s="27"/>
      <c r="F444" s="27"/>
      <c r="G444" s="27"/>
      <c r="H444" s="27"/>
      <c r="I444" s="5"/>
    </row>
    <row r="445" spans="2:12" ht="24.95" customHeight="1">
      <c r="B445" s="22"/>
      <c r="C445" s="27"/>
      <c r="D445" s="27"/>
      <c r="E445" s="27"/>
      <c r="F445" s="27"/>
      <c r="G445" s="27"/>
      <c r="H445" s="27"/>
      <c r="I445" s="5"/>
    </row>
    <row r="446" spans="2:12" ht="24.95" customHeight="1">
      <c r="B446" s="22"/>
      <c r="C446" s="27"/>
      <c r="D446" s="27"/>
      <c r="E446" s="27"/>
      <c r="F446" s="27"/>
      <c r="G446" s="27"/>
      <c r="H446" s="27"/>
      <c r="I446" s="5"/>
    </row>
    <row r="447" spans="2:12" ht="24.95" customHeight="1">
      <c r="B447" s="22"/>
      <c r="C447" s="27"/>
      <c r="D447" s="27"/>
      <c r="E447" s="27"/>
      <c r="F447" s="27"/>
      <c r="G447" s="27"/>
      <c r="H447" s="27"/>
      <c r="I447" s="5"/>
    </row>
    <row r="448" spans="2:12" ht="24.95" customHeight="1">
      <c r="B448" s="259" t="s">
        <v>97</v>
      </c>
      <c r="C448" s="259"/>
      <c r="D448" s="259"/>
      <c r="E448" s="259"/>
      <c r="F448" s="259"/>
      <c r="G448" s="259"/>
      <c r="H448" s="259"/>
      <c r="I448" s="259"/>
      <c r="J448" s="259"/>
      <c r="K448" s="259"/>
      <c r="L448" s="259"/>
    </row>
    <row r="449" spans="2:14" ht="24.95" customHeight="1">
      <c r="B449" s="132" t="s">
        <v>47</v>
      </c>
      <c r="C449" s="125" t="s">
        <v>5</v>
      </c>
      <c r="D449" s="125" t="s">
        <v>6</v>
      </c>
      <c r="E449" s="125" t="s">
        <v>7</v>
      </c>
      <c r="F449" s="125" t="s">
        <v>8</v>
      </c>
      <c r="G449" s="125" t="s">
        <v>9</v>
      </c>
      <c r="H449" s="125" t="s">
        <v>10</v>
      </c>
      <c r="I449" s="125" t="s">
        <v>11</v>
      </c>
      <c r="J449" s="125" t="s">
        <v>12</v>
      </c>
      <c r="K449" s="125" t="s">
        <v>13</v>
      </c>
      <c r="L449" s="125" t="s">
        <v>16</v>
      </c>
    </row>
    <row r="450" spans="2:14" ht="24.95" customHeight="1">
      <c r="B450" s="43" t="s">
        <v>183</v>
      </c>
      <c r="C450" s="210">
        <v>698378</v>
      </c>
      <c r="D450" s="210">
        <v>1297378</v>
      </c>
      <c r="E450" s="210">
        <v>1210514</v>
      </c>
      <c r="F450" s="210">
        <v>349030</v>
      </c>
      <c r="G450" s="210">
        <v>1267664</v>
      </c>
      <c r="H450" s="210">
        <v>704600</v>
      </c>
      <c r="I450" s="210">
        <v>406638</v>
      </c>
      <c r="J450" s="210">
        <v>916885</v>
      </c>
      <c r="K450" s="210">
        <v>386748</v>
      </c>
      <c r="L450" s="207">
        <f>SUM(C450:K450)</f>
        <v>7237835</v>
      </c>
      <c r="M450" s="12"/>
    </row>
    <row r="451" spans="2:14" ht="24.95" customHeight="1">
      <c r="B451" s="43" t="s">
        <v>184</v>
      </c>
      <c r="C451" s="210">
        <v>809889</v>
      </c>
      <c r="D451" s="210">
        <v>1502691</v>
      </c>
      <c r="E451" s="210">
        <v>1468658</v>
      </c>
      <c r="F451" s="210">
        <v>412044</v>
      </c>
      <c r="G451" s="210">
        <v>1330204</v>
      </c>
      <c r="H451" s="210">
        <v>796860</v>
      </c>
      <c r="I451" s="210">
        <v>450830</v>
      </c>
      <c r="J451" s="210">
        <v>962081</v>
      </c>
      <c r="K451" s="210">
        <v>421261</v>
      </c>
      <c r="L451" s="207">
        <f>SUM(C451:K451)</f>
        <v>8154518</v>
      </c>
      <c r="M451" s="12"/>
      <c r="N451" s="66"/>
    </row>
    <row r="452" spans="2:14" ht="24.95" customHeight="1">
      <c r="B452" s="131" t="s">
        <v>57</v>
      </c>
      <c r="C452" s="208">
        <f t="shared" ref="C452:L452" si="5">(C451-C450)/C450</f>
        <v>0.15967141003868965</v>
      </c>
      <c r="D452" s="208">
        <f t="shared" si="5"/>
        <v>0.15825225955735336</v>
      </c>
      <c r="E452" s="208">
        <f t="shared" si="5"/>
        <v>0.21325156090718489</v>
      </c>
      <c r="F452" s="208">
        <f t="shared" si="5"/>
        <v>0.18054035469730395</v>
      </c>
      <c r="G452" s="208">
        <f t="shared" si="5"/>
        <v>4.9334839515833846E-2</v>
      </c>
      <c r="H452" s="208">
        <f t="shared" si="5"/>
        <v>0.13093954016463241</v>
      </c>
      <c r="I452" s="208">
        <f t="shared" si="5"/>
        <v>0.1086765132624103</v>
      </c>
      <c r="J452" s="208">
        <f t="shared" si="5"/>
        <v>4.929298657956014E-2</v>
      </c>
      <c r="K452" s="208">
        <f t="shared" si="5"/>
        <v>8.9238987661216088E-2</v>
      </c>
      <c r="L452" s="208">
        <f t="shared" si="5"/>
        <v>0.12665154704410919</v>
      </c>
    </row>
    <row r="453" spans="2:14" ht="24.95" customHeight="1">
      <c r="B453" s="22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5"/>
      <c r="N453" s="5"/>
    </row>
    <row r="454" spans="2:14" ht="24.95" customHeight="1">
      <c r="B454" s="22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5"/>
      <c r="N454" s="5"/>
    </row>
    <row r="455" spans="2:14" ht="24.95" customHeight="1">
      <c r="B455" s="22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5"/>
      <c r="N455" s="5"/>
    </row>
    <row r="456" spans="2:14" ht="24.95" customHeight="1">
      <c r="B456" s="22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5"/>
      <c r="N456" s="5"/>
    </row>
    <row r="457" spans="2:14" ht="24.95" customHeight="1">
      <c r="B457" s="22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5"/>
      <c r="N457" s="5"/>
    </row>
    <row r="458" spans="2:14" ht="24.95" customHeight="1">
      <c r="B458" s="22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5"/>
      <c r="N458" s="5"/>
    </row>
    <row r="459" spans="2:14" ht="24.95" customHeight="1">
      <c r="B459" s="22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5"/>
      <c r="N459" s="5"/>
    </row>
    <row r="460" spans="2:14" ht="24.95" customHeight="1">
      <c r="B460" s="22"/>
      <c r="C460" s="27"/>
      <c r="D460" s="27"/>
      <c r="E460" s="27"/>
      <c r="F460" s="27"/>
      <c r="G460" s="27"/>
      <c r="H460" s="27"/>
      <c r="I460" s="27"/>
      <c r="J460" s="27"/>
      <c r="K460" s="27"/>
      <c r="L460" s="27"/>
    </row>
    <row r="461" spans="2:14" ht="24.95" customHeight="1"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</row>
    <row r="462" spans="2:14" ht="24.95" customHeight="1">
      <c r="B462" s="22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5"/>
    </row>
    <row r="463" spans="2:14" ht="24.95" customHeight="1">
      <c r="B463" s="259" t="s">
        <v>17</v>
      </c>
      <c r="C463" s="264"/>
      <c r="D463" s="264"/>
      <c r="E463" s="264"/>
      <c r="F463" s="264"/>
      <c r="G463" s="264"/>
      <c r="H463" s="264"/>
      <c r="I463" s="264"/>
      <c r="J463" s="264"/>
    </row>
    <row r="464" spans="2:14" ht="24.95" customHeight="1">
      <c r="B464" s="128" t="s">
        <v>47</v>
      </c>
      <c r="C464" s="236" t="s">
        <v>54</v>
      </c>
      <c r="D464" s="236"/>
      <c r="E464" s="236" t="s">
        <v>55</v>
      </c>
      <c r="F464" s="236"/>
      <c r="G464" s="237" t="s">
        <v>56</v>
      </c>
      <c r="H464" s="237"/>
      <c r="I464" s="237" t="s">
        <v>20</v>
      </c>
      <c r="J464" s="237"/>
    </row>
    <row r="465" spans="2:10" ht="24.95" customHeight="1">
      <c r="B465" s="43" t="s">
        <v>183</v>
      </c>
      <c r="C465" s="260">
        <v>9835660</v>
      </c>
      <c r="D465" s="260"/>
      <c r="E465" s="260">
        <v>2300765</v>
      </c>
      <c r="F465" s="260"/>
      <c r="G465" s="261">
        <f>C465+E465</f>
        <v>12136425</v>
      </c>
      <c r="H465" s="261"/>
      <c r="I465" s="262">
        <v>0.25879999999999997</v>
      </c>
      <c r="J465" s="263"/>
    </row>
    <row r="466" spans="2:10" ht="24.95" customHeight="1">
      <c r="B466" s="43" t="s">
        <v>184</v>
      </c>
      <c r="C466" s="260">
        <v>10885684</v>
      </c>
      <c r="D466" s="260"/>
      <c r="E466" s="260">
        <v>2684898</v>
      </c>
      <c r="F466" s="260"/>
      <c r="G466" s="261">
        <f>C466+E466</f>
        <v>13570582</v>
      </c>
      <c r="H466" s="261"/>
      <c r="I466" s="262">
        <v>0.27189999999999998</v>
      </c>
      <c r="J466" s="263"/>
    </row>
    <row r="467" spans="2:10" ht="24.95" customHeight="1">
      <c r="B467" s="131" t="s">
        <v>57</v>
      </c>
      <c r="C467" s="245">
        <f>(C466-C465)/C465</f>
        <v>0.10675684194044935</v>
      </c>
      <c r="D467" s="245"/>
      <c r="E467" s="245">
        <f>(E466-E465)/E465</f>
        <v>0.16695881587211212</v>
      </c>
      <c r="F467" s="245"/>
      <c r="G467" s="258">
        <f>(G466-G465)/G465</f>
        <v>0.11816964221341952</v>
      </c>
      <c r="H467" s="258"/>
      <c r="I467" s="258">
        <f>(I466-I465)/I465</f>
        <v>5.061823802163834E-2</v>
      </c>
      <c r="J467" s="258"/>
    </row>
    <row r="468" spans="2:10" ht="24.95" customHeight="1">
      <c r="B468" s="22"/>
      <c r="C468" s="27"/>
      <c r="D468" s="27"/>
      <c r="E468" s="27"/>
      <c r="F468" s="27"/>
      <c r="G468" s="28"/>
      <c r="H468" s="28"/>
      <c r="I468" s="28"/>
      <c r="J468" s="28"/>
    </row>
    <row r="469" spans="2:10" ht="24.95" customHeight="1">
      <c r="B469" s="22"/>
      <c r="C469" s="27"/>
      <c r="D469" s="27"/>
      <c r="E469" s="27"/>
      <c r="F469" s="27"/>
      <c r="G469" s="28"/>
      <c r="H469" s="28"/>
      <c r="I469" s="28"/>
      <c r="J469" s="28"/>
    </row>
    <row r="470" spans="2:10" ht="24.95" customHeight="1">
      <c r="B470" s="22"/>
      <c r="C470" s="27"/>
      <c r="D470" s="27"/>
      <c r="E470" s="27"/>
      <c r="F470" s="27"/>
      <c r="G470" s="28"/>
      <c r="H470" s="28"/>
      <c r="I470" s="28"/>
      <c r="J470" s="28"/>
    </row>
    <row r="471" spans="2:10" ht="24.95" customHeight="1">
      <c r="B471" s="22"/>
      <c r="C471" s="27"/>
      <c r="D471" s="27"/>
      <c r="E471" s="27"/>
      <c r="F471" s="27"/>
      <c r="G471" s="28"/>
      <c r="H471" s="28"/>
      <c r="I471" s="28"/>
      <c r="J471" s="28"/>
    </row>
    <row r="472" spans="2:10" ht="24.95" customHeight="1">
      <c r="B472" s="22"/>
      <c r="C472" s="27"/>
      <c r="D472" s="27"/>
      <c r="E472" s="27"/>
      <c r="F472" s="27"/>
      <c r="G472" s="28"/>
      <c r="H472" s="28"/>
      <c r="I472" s="28"/>
      <c r="J472" s="28"/>
    </row>
    <row r="473" spans="2:10" ht="24.95" customHeight="1">
      <c r="B473" s="22"/>
      <c r="C473" s="27"/>
      <c r="D473" s="27"/>
      <c r="E473" s="27"/>
      <c r="F473" s="27"/>
      <c r="G473" s="28"/>
      <c r="H473" s="28"/>
      <c r="I473" s="28"/>
      <c r="J473" s="28"/>
    </row>
    <row r="474" spans="2:10" ht="24.95" customHeight="1">
      <c r="B474" s="22"/>
      <c r="C474" s="27"/>
      <c r="D474" s="27"/>
      <c r="E474" s="27"/>
      <c r="F474" s="27"/>
      <c r="G474" s="28"/>
      <c r="H474" s="28"/>
      <c r="I474" s="28"/>
      <c r="J474" s="28"/>
    </row>
    <row r="475" spans="2:10" ht="24.95" customHeight="1">
      <c r="B475" s="22"/>
      <c r="C475" s="27"/>
      <c r="D475" s="27"/>
      <c r="E475" s="27"/>
      <c r="F475" s="27"/>
      <c r="G475" s="28"/>
      <c r="H475" s="28"/>
      <c r="I475" s="28"/>
      <c r="J475" s="28"/>
    </row>
    <row r="476" spans="2:10" ht="24.95" customHeight="1">
      <c r="B476" s="22"/>
      <c r="C476" s="27"/>
      <c r="D476" s="27"/>
      <c r="E476" s="27"/>
      <c r="F476" s="27"/>
      <c r="G476" s="28"/>
      <c r="H476" s="28"/>
      <c r="I476" s="28"/>
      <c r="J476" s="28"/>
    </row>
    <row r="477" spans="2:10" ht="24.95" customHeight="1">
      <c r="B477" s="22"/>
      <c r="C477" s="27"/>
      <c r="D477" s="27"/>
      <c r="E477" s="27"/>
      <c r="F477" s="27"/>
      <c r="G477" s="28"/>
      <c r="H477" s="28"/>
      <c r="I477" s="28"/>
      <c r="J477" s="28"/>
    </row>
    <row r="478" spans="2:10" ht="24.95" customHeight="1">
      <c r="B478" s="22"/>
      <c r="C478" s="27"/>
      <c r="D478" s="27"/>
      <c r="E478" s="27"/>
      <c r="F478" s="27"/>
      <c r="G478" s="28"/>
      <c r="H478" s="28"/>
      <c r="I478" s="28"/>
      <c r="J478" s="28"/>
    </row>
    <row r="479" spans="2:10" ht="24.95" customHeight="1">
      <c r="B479" s="22"/>
      <c r="C479" s="27"/>
      <c r="D479" s="27"/>
      <c r="E479" s="27"/>
      <c r="F479" s="27"/>
      <c r="G479" s="28"/>
      <c r="H479" s="28"/>
      <c r="I479" s="28"/>
      <c r="J479" s="28"/>
    </row>
    <row r="480" spans="2:10" ht="24.95" customHeight="1">
      <c r="B480" s="22"/>
      <c r="C480" s="27"/>
      <c r="D480" s="27"/>
      <c r="E480" s="27"/>
      <c r="F480" s="27"/>
      <c r="G480" s="28"/>
      <c r="H480" s="28"/>
      <c r="I480" s="28"/>
      <c r="J480" s="28"/>
    </row>
    <row r="481" spans="2:15" ht="24.95" customHeight="1">
      <c r="B481" s="22"/>
      <c r="C481" s="27"/>
      <c r="D481" s="27"/>
      <c r="E481" s="27"/>
      <c r="F481" s="27"/>
      <c r="G481" s="28"/>
      <c r="H481" s="28"/>
      <c r="I481" s="28"/>
      <c r="J481" s="28"/>
    </row>
    <row r="482" spans="2:15" ht="24.95" customHeight="1">
      <c r="B482" s="22"/>
      <c r="C482" s="27"/>
      <c r="D482" s="27"/>
      <c r="E482" s="27"/>
      <c r="F482" s="27"/>
      <c r="G482" s="28"/>
      <c r="H482" s="28"/>
      <c r="I482" s="28"/>
      <c r="J482" s="28"/>
    </row>
    <row r="483" spans="2:15" ht="24.95" customHeight="1">
      <c r="B483" s="22"/>
      <c r="C483" s="27"/>
      <c r="D483" s="27"/>
      <c r="E483" s="27"/>
      <c r="F483" s="27"/>
      <c r="G483" s="28"/>
      <c r="H483" s="28"/>
      <c r="I483" s="28"/>
      <c r="J483" s="28"/>
    </row>
    <row r="484" spans="2:15" ht="24.95" customHeight="1">
      <c r="B484" s="22"/>
      <c r="C484" s="27"/>
      <c r="D484" s="27"/>
      <c r="E484" s="27"/>
      <c r="F484" s="27"/>
      <c r="G484" s="28"/>
      <c r="H484" s="28"/>
      <c r="I484" s="28"/>
      <c r="J484" s="28"/>
    </row>
    <row r="485" spans="2:15" ht="24.95" customHeight="1">
      <c r="B485" s="22"/>
      <c r="C485" s="27"/>
      <c r="D485" s="27"/>
      <c r="E485" s="27"/>
      <c r="F485" s="27"/>
      <c r="G485" s="28"/>
      <c r="H485" s="28"/>
      <c r="I485" s="28"/>
      <c r="J485" s="28"/>
      <c r="O485" s="49">
        <v>4</v>
      </c>
    </row>
    <row r="486" spans="2:15" ht="24.95" customHeight="1">
      <c r="B486" s="259" t="s">
        <v>98</v>
      </c>
      <c r="C486" s="259"/>
      <c r="D486" s="259"/>
      <c r="E486" s="259"/>
      <c r="F486" s="259"/>
      <c r="G486" s="259"/>
      <c r="H486" s="259"/>
      <c r="I486" s="259"/>
      <c r="J486" s="259"/>
      <c r="K486" s="259"/>
      <c r="L486" s="259"/>
    </row>
    <row r="487" spans="2:15" ht="24.95" customHeight="1">
      <c r="B487" s="125" t="s">
        <v>47</v>
      </c>
      <c r="C487" s="125" t="s">
        <v>5</v>
      </c>
      <c r="D487" s="125" t="s">
        <v>6</v>
      </c>
      <c r="E487" s="125" t="s">
        <v>7</v>
      </c>
      <c r="F487" s="125" t="s">
        <v>8</v>
      </c>
      <c r="G487" s="125" t="s">
        <v>9</v>
      </c>
      <c r="H487" s="125" t="s">
        <v>10</v>
      </c>
      <c r="I487" s="125" t="s">
        <v>11</v>
      </c>
      <c r="J487" s="125" t="s">
        <v>12</v>
      </c>
      <c r="K487" s="125" t="s">
        <v>13</v>
      </c>
      <c r="L487" s="125" t="s">
        <v>16</v>
      </c>
    </row>
    <row r="488" spans="2:15" ht="24.95" customHeight="1">
      <c r="B488" s="43" t="s">
        <v>183</v>
      </c>
      <c r="C488" s="210">
        <v>1201313</v>
      </c>
      <c r="D488" s="210">
        <v>2010669</v>
      </c>
      <c r="E488" s="210">
        <v>2003311</v>
      </c>
      <c r="F488" s="210">
        <v>617206</v>
      </c>
      <c r="G488" s="210">
        <v>2302993</v>
      </c>
      <c r="H488" s="210">
        <v>1113309</v>
      </c>
      <c r="I488" s="210">
        <v>786991</v>
      </c>
      <c r="J488" s="210">
        <v>1502871</v>
      </c>
      <c r="K488" s="210">
        <v>597762</v>
      </c>
      <c r="L488" s="209">
        <f>SUM(C488:K488)</f>
        <v>12136425</v>
      </c>
    </row>
    <row r="489" spans="2:15" ht="24.95" customHeight="1">
      <c r="B489" s="43" t="s">
        <v>184</v>
      </c>
      <c r="C489" s="210">
        <v>1381584</v>
      </c>
      <c r="D489" s="210">
        <v>2304616</v>
      </c>
      <c r="E489" s="210">
        <v>2334701</v>
      </c>
      <c r="F489" s="210">
        <v>686134</v>
      </c>
      <c r="G489" s="210">
        <v>2429025</v>
      </c>
      <c r="H489" s="210">
        <v>1252894</v>
      </c>
      <c r="I489" s="210">
        <v>887100</v>
      </c>
      <c r="J489" s="210">
        <v>1629042</v>
      </c>
      <c r="K489" s="210">
        <v>665486</v>
      </c>
      <c r="L489" s="209">
        <f>SUM(C489:K489)</f>
        <v>13570582</v>
      </c>
    </row>
    <row r="490" spans="2:15" ht="24.95" customHeight="1">
      <c r="B490" s="90" t="s">
        <v>57</v>
      </c>
      <c r="C490" s="82">
        <f t="shared" ref="C490:L490" si="6">(C489-C488)/C488</f>
        <v>0.15006164088792845</v>
      </c>
      <c r="D490" s="82">
        <f t="shared" si="6"/>
        <v>0.14619363008033645</v>
      </c>
      <c r="E490" s="82">
        <f t="shared" si="6"/>
        <v>0.16542114529396584</v>
      </c>
      <c r="F490" s="82">
        <f t="shared" si="6"/>
        <v>0.11167746262998092</v>
      </c>
      <c r="G490" s="82">
        <f t="shared" si="6"/>
        <v>5.4725307458598438E-2</v>
      </c>
      <c r="H490" s="82">
        <f t="shared" si="6"/>
        <v>0.12537848881128241</v>
      </c>
      <c r="I490" s="82">
        <f t="shared" si="6"/>
        <v>0.12720475837716061</v>
      </c>
      <c r="J490" s="82">
        <f t="shared" si="6"/>
        <v>8.3953313358232348E-2</v>
      </c>
      <c r="K490" s="82">
        <f t="shared" si="6"/>
        <v>0.1132959271415714</v>
      </c>
      <c r="L490" s="82">
        <f t="shared" si="6"/>
        <v>0.11816964221341952</v>
      </c>
    </row>
    <row r="491" spans="2:15" ht="24.95" customHeight="1">
      <c r="B491" s="22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5"/>
    </row>
    <row r="492" spans="2:15" ht="24.95" customHeight="1">
      <c r="B492" s="22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5"/>
    </row>
    <row r="493" spans="2:15" ht="24.95" customHeight="1"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5"/>
      <c r="N493" s="1"/>
    </row>
    <row r="494" spans="2:15" ht="24.95" customHeight="1"/>
    <row r="495" spans="2:15" ht="24.95" customHeight="1"/>
    <row r="496" spans="2:15" ht="24.95" customHeight="1"/>
    <row r="497" ht="24.95" customHeight="1"/>
    <row r="498" ht="24.95" customHeight="1"/>
    <row r="499" ht="24.95" customHeight="1"/>
    <row r="500" ht="24.95" customHeight="1"/>
    <row r="501" ht="24.95" customHeight="1"/>
    <row r="502" ht="24.95" customHeight="1"/>
    <row r="503" ht="24.95" customHeight="1"/>
    <row r="504" ht="24.95" customHeight="1"/>
    <row r="505" ht="24.95" customHeight="1"/>
    <row r="506" ht="24.95" customHeight="1"/>
    <row r="507" ht="24.95" customHeight="1"/>
    <row r="508" ht="24.95" customHeight="1"/>
    <row r="509" ht="24.95" customHeight="1"/>
    <row r="510" ht="24.95" customHeight="1"/>
    <row r="511" ht="24.95" customHeight="1"/>
    <row r="512" ht="24.95" customHeight="1"/>
    <row r="513" ht="24.95" customHeight="1"/>
    <row r="514" ht="24.95" customHeight="1"/>
    <row r="515" ht="24.95" customHeight="1"/>
    <row r="516" ht="24.95" customHeight="1"/>
    <row r="517" ht="24.95" customHeight="1"/>
    <row r="518" ht="24.95" customHeight="1"/>
    <row r="519" ht="24.95" customHeight="1"/>
    <row r="520" ht="24.95" customHeight="1"/>
    <row r="521" ht="24.95" customHeight="1"/>
    <row r="522" ht="24.95" customHeight="1"/>
    <row r="523" ht="24.95" customHeight="1"/>
    <row r="524" ht="24.95" customHeight="1"/>
    <row r="525" ht="24.95" customHeight="1"/>
    <row r="526" ht="24.95" customHeight="1"/>
    <row r="527" ht="24.95" customHeight="1"/>
    <row r="528" ht="24.95" customHeight="1"/>
    <row r="529" ht="24.95" customHeight="1"/>
    <row r="530" ht="24.95" customHeight="1"/>
    <row r="531" ht="24.95" customHeight="1"/>
    <row r="532" ht="24.95" customHeight="1"/>
    <row r="533" ht="24.95" customHeight="1"/>
    <row r="534" ht="24.95" customHeight="1"/>
    <row r="535" ht="24.95" customHeight="1"/>
    <row r="536" ht="24.95" customHeight="1"/>
    <row r="537" ht="24.95" customHeight="1"/>
    <row r="538" ht="24.95" customHeight="1"/>
    <row r="539" ht="24.95" customHeight="1"/>
    <row r="540" ht="24.95" customHeight="1"/>
    <row r="541" ht="24.95" customHeight="1"/>
    <row r="542" ht="24.95" customHeight="1"/>
    <row r="543" ht="24.95" customHeight="1"/>
    <row r="544" ht="24.95" customHeight="1"/>
    <row r="545" spans="2:15" ht="24.95" customHeight="1"/>
    <row r="546" spans="2:15" ht="24.95" customHeight="1">
      <c r="B546" s="22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5"/>
    </row>
    <row r="547" spans="2:15" ht="24.95" customHeight="1">
      <c r="B547" s="22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5"/>
      <c r="O547" s="49"/>
    </row>
    <row r="548" spans="2:15" ht="24.95" customHeight="1">
      <c r="B548" s="22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5"/>
      <c r="O548" s="49"/>
    </row>
    <row r="549" spans="2:15" ht="24.95" customHeight="1">
      <c r="B549" s="22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5"/>
      <c r="O549" s="49">
        <v>5</v>
      </c>
    </row>
    <row r="550" spans="2:15" ht="39.950000000000003" customHeight="1">
      <c r="B550" s="243" t="s">
        <v>135</v>
      </c>
      <c r="C550" s="243"/>
      <c r="D550" s="243"/>
      <c r="E550" s="243"/>
      <c r="F550" s="243"/>
      <c r="G550" s="243"/>
      <c r="H550" s="243"/>
      <c r="I550" s="243"/>
      <c r="J550" s="243"/>
      <c r="K550" s="243"/>
      <c r="L550" s="243"/>
      <c r="M550" s="243"/>
      <c r="N550" s="243"/>
      <c r="O550" s="243"/>
    </row>
    <row r="551" spans="2:15" ht="15" customHeight="1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70"/>
    </row>
    <row r="552" spans="2:15" ht="30" customHeight="1">
      <c r="B552" s="244" t="s">
        <v>136</v>
      </c>
      <c r="C552" s="244"/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244"/>
    </row>
    <row r="553" spans="2:15" ht="15" customHeight="1">
      <c r="B553" s="257"/>
      <c r="C553" s="257"/>
      <c r="D553" s="257"/>
      <c r="E553" s="257"/>
      <c r="F553" s="257"/>
      <c r="G553" s="257"/>
    </row>
    <row r="554" spans="2:15" ht="24.95" customHeight="1">
      <c r="B554" s="255" t="s">
        <v>18</v>
      </c>
      <c r="C554" s="255"/>
      <c r="D554" s="255"/>
      <c r="E554" s="255"/>
      <c r="F554" s="255"/>
      <c r="G554" s="255"/>
      <c r="H554" s="255"/>
      <c r="I554" s="255"/>
      <c r="J554" s="255"/>
    </row>
    <row r="555" spans="2:15" ht="24.95" customHeight="1">
      <c r="B555" s="227" t="s">
        <v>48</v>
      </c>
      <c r="C555" s="227" t="s">
        <v>70</v>
      </c>
      <c r="D555" s="227"/>
      <c r="E555" s="227"/>
      <c r="F555" s="227" t="s">
        <v>71</v>
      </c>
      <c r="G555" s="227"/>
      <c r="H555" s="227"/>
      <c r="I555" s="192" t="s">
        <v>76</v>
      </c>
      <c r="J555" s="192" t="s">
        <v>77</v>
      </c>
      <c r="M555" s="96"/>
    </row>
    <row r="556" spans="2:15" ht="24.95" customHeight="1">
      <c r="B556" s="227"/>
      <c r="C556" s="175" t="s">
        <v>103</v>
      </c>
      <c r="D556" s="175" t="s">
        <v>104</v>
      </c>
      <c r="E556" s="129" t="s">
        <v>110</v>
      </c>
      <c r="F556" s="175" t="s">
        <v>106</v>
      </c>
      <c r="G556" s="175" t="s">
        <v>107</v>
      </c>
      <c r="H556" s="129" t="s">
        <v>108</v>
      </c>
      <c r="I556" s="185" t="s">
        <v>140</v>
      </c>
      <c r="J556" s="185" t="s">
        <v>141</v>
      </c>
      <c r="K556" s="12"/>
      <c r="M556" s="96"/>
    </row>
    <row r="557" spans="2:15" ht="24.95" customHeight="1">
      <c r="B557" s="102" t="s">
        <v>5</v>
      </c>
      <c r="C557" s="210">
        <v>32192</v>
      </c>
      <c r="D557" s="210">
        <v>2872</v>
      </c>
      <c r="E557" s="207">
        <f t="shared" ref="E557:E565" si="7">C557+D557</f>
        <v>35064</v>
      </c>
      <c r="F557" s="210">
        <v>48923</v>
      </c>
      <c r="G557" s="210">
        <v>4056</v>
      </c>
      <c r="H557" s="207">
        <f t="shared" ref="H557:H565" si="8">F557+G557</f>
        <v>52979</v>
      </c>
      <c r="I557" s="149">
        <v>0.30943327901502804</v>
      </c>
      <c r="J557" s="152">
        <v>1.5109228838694957</v>
      </c>
      <c r="M557" s="96"/>
    </row>
    <row r="558" spans="2:15" ht="24.95" customHeight="1">
      <c r="B558" s="102" t="s">
        <v>6</v>
      </c>
      <c r="C558" s="210">
        <v>44430</v>
      </c>
      <c r="D558" s="210">
        <v>19956</v>
      </c>
      <c r="E558" s="207">
        <f t="shared" si="7"/>
        <v>64386</v>
      </c>
      <c r="F558" s="210">
        <v>70856</v>
      </c>
      <c r="G558" s="210">
        <v>27481</v>
      </c>
      <c r="H558" s="207">
        <f t="shared" si="8"/>
        <v>98337</v>
      </c>
      <c r="I558" s="149">
        <v>0.3009640692905674</v>
      </c>
      <c r="J558" s="152">
        <v>1.5273040723138571</v>
      </c>
      <c r="M558" s="96"/>
    </row>
    <row r="559" spans="2:15" ht="24.95" customHeight="1">
      <c r="B559" s="102" t="s">
        <v>27</v>
      </c>
      <c r="C559" s="210">
        <v>54753</v>
      </c>
      <c r="D559" s="210">
        <v>6049</v>
      </c>
      <c r="E559" s="207">
        <f t="shared" si="7"/>
        <v>60802</v>
      </c>
      <c r="F559" s="210">
        <v>91187</v>
      </c>
      <c r="G559" s="210">
        <v>10156</v>
      </c>
      <c r="H559" s="207">
        <f t="shared" si="8"/>
        <v>101343</v>
      </c>
      <c r="I559" s="149">
        <v>0.26623739980927313</v>
      </c>
      <c r="J559" s="152">
        <v>1.6667708299069111</v>
      </c>
      <c r="M559" s="96"/>
    </row>
    <row r="560" spans="2:15" ht="24.95" customHeight="1">
      <c r="B560" s="102" t="s">
        <v>8</v>
      </c>
      <c r="C560" s="210">
        <v>14788</v>
      </c>
      <c r="D560" s="210">
        <v>2218</v>
      </c>
      <c r="E560" s="207">
        <f t="shared" si="7"/>
        <v>17006</v>
      </c>
      <c r="F560" s="210">
        <v>26600</v>
      </c>
      <c r="G560" s="210">
        <v>3091</v>
      </c>
      <c r="H560" s="207">
        <f t="shared" si="8"/>
        <v>29691</v>
      </c>
      <c r="I560" s="149">
        <v>0.27617479629422925</v>
      </c>
      <c r="J560" s="152">
        <v>1.7459132071033754</v>
      </c>
      <c r="M560" s="96"/>
    </row>
    <row r="561" spans="2:15" ht="24.95" customHeight="1">
      <c r="B561" s="102" t="s">
        <v>9</v>
      </c>
      <c r="C561" s="210">
        <v>61446</v>
      </c>
      <c r="D561" s="210">
        <v>21044</v>
      </c>
      <c r="E561" s="207">
        <f t="shared" si="7"/>
        <v>82490</v>
      </c>
      <c r="F561" s="210">
        <v>102666</v>
      </c>
      <c r="G561" s="210">
        <v>30777</v>
      </c>
      <c r="H561" s="207">
        <f t="shared" si="8"/>
        <v>133443</v>
      </c>
      <c r="I561" s="149">
        <v>0.37211384018203719</v>
      </c>
      <c r="J561" s="152">
        <v>1.6176869923627106</v>
      </c>
      <c r="M561" s="96"/>
    </row>
    <row r="562" spans="2:15" ht="24.95" customHeight="1">
      <c r="B562" s="102" t="s">
        <v>10</v>
      </c>
      <c r="C562" s="210">
        <v>37383</v>
      </c>
      <c r="D562" s="210">
        <v>4209</v>
      </c>
      <c r="E562" s="207">
        <f t="shared" si="7"/>
        <v>41592</v>
      </c>
      <c r="F562" s="210">
        <v>53545</v>
      </c>
      <c r="G562" s="210">
        <v>5962</v>
      </c>
      <c r="H562" s="207">
        <f t="shared" si="8"/>
        <v>59507</v>
      </c>
      <c r="I562" s="149">
        <v>0.30659329901953208</v>
      </c>
      <c r="J562" s="152">
        <v>1.4307318715137527</v>
      </c>
      <c r="M562" s="96"/>
    </row>
    <row r="563" spans="2:15" ht="24.95" customHeight="1">
      <c r="B563" s="102" t="s">
        <v>11</v>
      </c>
      <c r="C563" s="210">
        <v>15922</v>
      </c>
      <c r="D563" s="210">
        <v>740</v>
      </c>
      <c r="E563" s="207">
        <f t="shared" si="7"/>
        <v>16662</v>
      </c>
      <c r="F563" s="210">
        <v>26291</v>
      </c>
      <c r="G563" s="210">
        <v>1239</v>
      </c>
      <c r="H563" s="207">
        <f t="shared" si="8"/>
        <v>27530</v>
      </c>
      <c r="I563" s="149">
        <v>0.21809050003168767</v>
      </c>
      <c r="J563" s="152">
        <v>1.6522626335373904</v>
      </c>
      <c r="M563" s="96"/>
    </row>
    <row r="564" spans="2:15" ht="24.95" customHeight="1">
      <c r="B564" s="102" t="s">
        <v>12</v>
      </c>
      <c r="C564" s="210">
        <v>55468</v>
      </c>
      <c r="D564" s="210">
        <v>7315</v>
      </c>
      <c r="E564" s="207">
        <f t="shared" si="7"/>
        <v>62783</v>
      </c>
      <c r="F564" s="210">
        <v>91120</v>
      </c>
      <c r="G564" s="210">
        <v>14529</v>
      </c>
      <c r="H564" s="207">
        <f t="shared" si="8"/>
        <v>105649</v>
      </c>
      <c r="I564" s="149">
        <v>0.37917581865426303</v>
      </c>
      <c r="J564" s="152">
        <v>1.6827644426038897</v>
      </c>
      <c r="M564" s="67"/>
    </row>
    <row r="565" spans="2:15" ht="24.95" customHeight="1">
      <c r="B565" s="102" t="s">
        <v>13</v>
      </c>
      <c r="C565" s="210">
        <v>17244</v>
      </c>
      <c r="D565" s="210">
        <v>2495</v>
      </c>
      <c r="E565" s="207">
        <f t="shared" si="7"/>
        <v>19739</v>
      </c>
      <c r="F565" s="210">
        <v>26592</v>
      </c>
      <c r="G565" s="210">
        <v>3890</v>
      </c>
      <c r="H565" s="207">
        <f t="shared" si="8"/>
        <v>30482</v>
      </c>
      <c r="I565" s="149">
        <v>0.26061233039508219</v>
      </c>
      <c r="J565" s="152">
        <v>1.5442524950605401</v>
      </c>
      <c r="M565" s="67"/>
    </row>
    <row r="566" spans="2:15" ht="24.95" customHeight="1">
      <c r="B566" s="140" t="s">
        <v>16</v>
      </c>
      <c r="C566" s="202">
        <f t="shared" ref="C566:H566" si="9">SUM(C557:C565)</f>
        <v>333626</v>
      </c>
      <c r="D566" s="202">
        <f t="shared" si="9"/>
        <v>66898</v>
      </c>
      <c r="E566" s="199">
        <f t="shared" si="9"/>
        <v>400524</v>
      </c>
      <c r="F566" s="202">
        <f t="shared" si="9"/>
        <v>537780</v>
      </c>
      <c r="G566" s="202">
        <f t="shared" si="9"/>
        <v>101181</v>
      </c>
      <c r="H566" s="199">
        <f t="shared" si="9"/>
        <v>638961</v>
      </c>
      <c r="I566" s="181">
        <v>0.31008011134448071</v>
      </c>
      <c r="J566" s="180">
        <v>1.5953126404410223</v>
      </c>
      <c r="M566" s="67"/>
    </row>
    <row r="567" spans="2:15" ht="24.95" customHeight="1">
      <c r="B567" s="24"/>
      <c r="C567" s="81"/>
      <c r="D567" s="81"/>
      <c r="E567" s="83"/>
      <c r="F567" s="81"/>
      <c r="G567" s="81"/>
      <c r="H567" s="83"/>
      <c r="I567" s="62"/>
      <c r="J567" s="63"/>
      <c r="K567" s="5"/>
      <c r="L567" s="5"/>
      <c r="M567" s="84"/>
      <c r="N567" s="5"/>
      <c r="O567" s="5"/>
    </row>
    <row r="568" spans="2:15" ht="24.95" customHeight="1">
      <c r="B568" s="24"/>
      <c r="C568" s="37"/>
      <c r="D568" s="37"/>
      <c r="E568" s="41"/>
      <c r="F568" s="37"/>
      <c r="G568" s="37"/>
      <c r="H568" s="41"/>
      <c r="I568" s="42"/>
      <c r="J568" s="51"/>
    </row>
    <row r="569" spans="2:15" ht="24.95" customHeight="1">
      <c r="B569" s="5"/>
      <c r="C569" s="5"/>
      <c r="D569" s="5"/>
      <c r="E569" s="5"/>
      <c r="F569" s="5"/>
      <c r="G569" s="5"/>
      <c r="H569" s="5"/>
      <c r="I569" s="5"/>
      <c r="J569" s="5"/>
    </row>
    <row r="570" spans="2:15" ht="24.95" customHeight="1"/>
    <row r="571" spans="2:15" ht="24.95" customHeight="1"/>
    <row r="572" spans="2:15" ht="24.95" customHeight="1"/>
    <row r="573" spans="2:15" ht="24.95" customHeight="1"/>
    <row r="574" spans="2:15" ht="24.95" customHeight="1"/>
    <row r="575" spans="2:15" ht="24.95" customHeight="1"/>
    <row r="576" spans="2:15" ht="24.95" customHeight="1"/>
    <row r="577" spans="2:12" ht="24.95" customHeight="1">
      <c r="L577" s="183"/>
    </row>
    <row r="578" spans="2:12" ht="24.95" customHeight="1"/>
    <row r="579" spans="2:12" ht="24.95" customHeight="1">
      <c r="B579" s="255" t="s">
        <v>19</v>
      </c>
      <c r="C579" s="255"/>
      <c r="D579" s="255"/>
      <c r="E579" s="255"/>
      <c r="F579" s="255"/>
      <c r="G579" s="255"/>
      <c r="H579" s="255"/>
      <c r="I579" s="255"/>
      <c r="J579" s="255"/>
    </row>
    <row r="580" spans="2:12" ht="24.95" customHeight="1">
      <c r="B580" s="227" t="s">
        <v>48</v>
      </c>
      <c r="C580" s="227" t="s">
        <v>70</v>
      </c>
      <c r="D580" s="227"/>
      <c r="E580" s="227"/>
      <c r="F580" s="227" t="s">
        <v>71</v>
      </c>
      <c r="G580" s="227"/>
      <c r="H580" s="227"/>
      <c r="I580" s="192" t="s">
        <v>76</v>
      </c>
      <c r="J580" s="192" t="s">
        <v>77</v>
      </c>
      <c r="L580">
        <v>1</v>
      </c>
    </row>
    <row r="581" spans="2:12" ht="24.95" customHeight="1">
      <c r="B581" s="227"/>
      <c r="C581" s="175" t="s">
        <v>103</v>
      </c>
      <c r="D581" s="175" t="s">
        <v>104</v>
      </c>
      <c r="E581" s="129" t="s">
        <v>110</v>
      </c>
      <c r="F581" s="175" t="s">
        <v>106</v>
      </c>
      <c r="G581" s="175" t="s">
        <v>107</v>
      </c>
      <c r="H581" s="129" t="s">
        <v>108</v>
      </c>
      <c r="I581" s="185" t="s">
        <v>140</v>
      </c>
      <c r="J581" s="185" t="s">
        <v>141</v>
      </c>
    </row>
    <row r="582" spans="2:12" ht="24.95" customHeight="1">
      <c r="B582" s="102" t="s">
        <v>5</v>
      </c>
      <c r="C582" s="210">
        <v>49</v>
      </c>
      <c r="D582" s="210">
        <v>0</v>
      </c>
      <c r="E582" s="207">
        <f t="shared" ref="E582:E590" si="10">C582+D582</f>
        <v>49</v>
      </c>
      <c r="F582" s="210">
        <v>131</v>
      </c>
      <c r="G582" s="210">
        <v>0</v>
      </c>
      <c r="H582" s="207">
        <f t="shared" ref="H582:H590" si="11">F582+G582</f>
        <v>131</v>
      </c>
      <c r="I582" s="149">
        <v>2.4010263929618768E-2</v>
      </c>
      <c r="J582" s="152">
        <v>2.6734693877551021</v>
      </c>
    </row>
    <row r="583" spans="2:12" ht="24.95" customHeight="1">
      <c r="B583" s="102" t="s">
        <v>6</v>
      </c>
      <c r="C583" s="210">
        <v>1809</v>
      </c>
      <c r="D583" s="210">
        <v>792</v>
      </c>
      <c r="E583" s="207">
        <f t="shared" si="10"/>
        <v>2601</v>
      </c>
      <c r="F583" s="210">
        <v>4783</v>
      </c>
      <c r="G583" s="210">
        <v>1054</v>
      </c>
      <c r="H583" s="207">
        <f t="shared" si="11"/>
        <v>5837</v>
      </c>
      <c r="I583" s="149">
        <v>0.16736917562724013</v>
      </c>
      <c r="J583" s="152">
        <v>2.2441368704344482</v>
      </c>
    </row>
    <row r="584" spans="2:12" ht="24.95" customHeight="1">
      <c r="B584" s="102" t="s">
        <v>27</v>
      </c>
      <c r="C584" s="210">
        <v>2415</v>
      </c>
      <c r="D584" s="210">
        <v>293</v>
      </c>
      <c r="E584" s="207">
        <f t="shared" si="10"/>
        <v>2708</v>
      </c>
      <c r="F584" s="210">
        <v>5236</v>
      </c>
      <c r="G584" s="210">
        <v>619</v>
      </c>
      <c r="H584" s="207">
        <f t="shared" si="11"/>
        <v>5855</v>
      </c>
      <c r="I584" s="149">
        <v>0.13897790120819389</v>
      </c>
      <c r="J584" s="152">
        <v>2.1621122599704581</v>
      </c>
    </row>
    <row r="585" spans="2:12" ht="24.95" customHeight="1">
      <c r="B585" s="102" t="s">
        <v>8</v>
      </c>
      <c r="C585" s="210">
        <v>292</v>
      </c>
      <c r="D585" s="210">
        <v>43</v>
      </c>
      <c r="E585" s="207">
        <f t="shared" si="10"/>
        <v>335</v>
      </c>
      <c r="F585" s="210">
        <v>913</v>
      </c>
      <c r="G585" s="210">
        <v>43</v>
      </c>
      <c r="H585" s="207">
        <f t="shared" si="11"/>
        <v>956</v>
      </c>
      <c r="I585" s="149">
        <v>0.1121407624633431</v>
      </c>
      <c r="J585" s="152">
        <v>2.8537313432835822</v>
      </c>
    </row>
    <row r="586" spans="2:12" ht="24.95" customHeight="1">
      <c r="B586" s="102" t="s">
        <v>9</v>
      </c>
      <c r="C586" s="210">
        <v>955</v>
      </c>
      <c r="D586" s="210">
        <v>279</v>
      </c>
      <c r="E586" s="207">
        <f t="shared" si="10"/>
        <v>1234</v>
      </c>
      <c r="F586" s="210">
        <v>2293</v>
      </c>
      <c r="G586" s="210">
        <v>527</v>
      </c>
      <c r="H586" s="207">
        <f t="shared" si="11"/>
        <v>2820</v>
      </c>
      <c r="I586" s="149">
        <v>0.14888337468982629</v>
      </c>
      <c r="J586" s="152">
        <v>2.2852512155591573</v>
      </c>
    </row>
    <row r="587" spans="2:12" ht="24.95" customHeight="1">
      <c r="B587" s="102" t="s">
        <v>10</v>
      </c>
      <c r="C587" s="210">
        <v>1460</v>
      </c>
      <c r="D587" s="210">
        <v>42</v>
      </c>
      <c r="E587" s="207">
        <f t="shared" si="10"/>
        <v>1502</v>
      </c>
      <c r="F587" s="210">
        <v>2515</v>
      </c>
      <c r="G587" s="210">
        <v>42</v>
      </c>
      <c r="H587" s="207">
        <f t="shared" si="11"/>
        <v>2557</v>
      </c>
      <c r="I587" s="149">
        <v>0.25536802157195648</v>
      </c>
      <c r="J587" s="152">
        <v>1.7023968042609854</v>
      </c>
    </row>
    <row r="588" spans="2:12" ht="24.95" customHeight="1">
      <c r="B588" s="102" t="s">
        <v>11</v>
      </c>
      <c r="C588" s="210">
        <v>123</v>
      </c>
      <c r="D588" s="210">
        <v>12</v>
      </c>
      <c r="E588" s="207">
        <f t="shared" si="10"/>
        <v>135</v>
      </c>
      <c r="F588" s="210">
        <v>478</v>
      </c>
      <c r="G588" s="210">
        <v>25</v>
      </c>
      <c r="H588" s="207">
        <f t="shared" si="11"/>
        <v>503</v>
      </c>
      <c r="I588" s="149">
        <v>6.5691524095598794E-2</v>
      </c>
      <c r="J588" s="152">
        <v>3.7259259259259259</v>
      </c>
    </row>
    <row r="589" spans="2:12" ht="24.95" customHeight="1">
      <c r="B589" s="102" t="s">
        <v>12</v>
      </c>
      <c r="C589" s="210">
        <v>1825</v>
      </c>
      <c r="D589" s="210">
        <v>354</v>
      </c>
      <c r="E589" s="207">
        <f t="shared" si="10"/>
        <v>2179</v>
      </c>
      <c r="F589" s="210">
        <v>3068</v>
      </c>
      <c r="G589" s="210">
        <v>1311</v>
      </c>
      <c r="H589" s="207">
        <f t="shared" si="11"/>
        <v>4379</v>
      </c>
      <c r="I589" s="149">
        <v>0.20501896156187088</v>
      </c>
      <c r="J589" s="152">
        <v>2.0096374483708122</v>
      </c>
    </row>
    <row r="590" spans="2:12" ht="24.95" customHeight="1">
      <c r="B590" s="102" t="s">
        <v>13</v>
      </c>
      <c r="C590" s="210">
        <v>460</v>
      </c>
      <c r="D590" s="210">
        <v>25</v>
      </c>
      <c r="E590" s="207">
        <f t="shared" si="10"/>
        <v>485</v>
      </c>
      <c r="F590" s="210">
        <v>1219</v>
      </c>
      <c r="G590" s="210">
        <v>52</v>
      </c>
      <c r="H590" s="207">
        <f t="shared" si="11"/>
        <v>1271</v>
      </c>
      <c r="I590" s="149">
        <v>0.23163841807909605</v>
      </c>
      <c r="J590" s="152">
        <v>2.6206185567010309</v>
      </c>
    </row>
    <row r="591" spans="2:12" ht="24.95" customHeight="1">
      <c r="B591" s="140" t="s">
        <v>16</v>
      </c>
      <c r="C591" s="211">
        <f t="shared" ref="C591:H591" si="12">SUM(C582:C590)</f>
        <v>9388</v>
      </c>
      <c r="D591" s="211">
        <f t="shared" si="12"/>
        <v>1840</v>
      </c>
      <c r="E591" s="212">
        <f t="shared" si="12"/>
        <v>11228</v>
      </c>
      <c r="F591" s="202">
        <f t="shared" si="12"/>
        <v>20636</v>
      </c>
      <c r="G591" s="202">
        <f t="shared" si="12"/>
        <v>3673</v>
      </c>
      <c r="H591" s="199">
        <f t="shared" si="12"/>
        <v>24309</v>
      </c>
      <c r="I591" s="181">
        <v>0.1573988940832157</v>
      </c>
      <c r="J591" s="180">
        <v>2.1650338439615249</v>
      </c>
    </row>
    <row r="592" spans="2:12" ht="24.95" customHeight="1">
      <c r="B592" s="24"/>
      <c r="C592" s="37"/>
      <c r="D592" s="37"/>
      <c r="E592" s="41"/>
      <c r="F592" s="37"/>
      <c r="G592" s="37"/>
      <c r="H592" s="41"/>
      <c r="I592" s="42"/>
      <c r="J592" s="59"/>
      <c r="K592" s="5"/>
    </row>
    <row r="593" spans="2:15" ht="24.95" customHeight="1">
      <c r="B593" s="24"/>
      <c r="C593" s="37"/>
      <c r="D593" s="37"/>
      <c r="E593" s="41"/>
      <c r="F593" s="37"/>
      <c r="G593" s="37"/>
      <c r="H593" s="41"/>
      <c r="I593" s="42"/>
      <c r="J593" s="59"/>
      <c r="K593" s="5"/>
    </row>
    <row r="594" spans="2:15" ht="24.95" customHeight="1"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5"/>
      <c r="N594" s="215"/>
      <c r="O594" s="215"/>
    </row>
    <row r="595" spans="2:15" ht="24.95" customHeight="1">
      <c r="B595" s="24"/>
      <c r="C595" s="37"/>
      <c r="D595" s="37"/>
      <c r="E595" s="41"/>
      <c r="F595" s="37"/>
      <c r="G595" s="37"/>
      <c r="H595" s="41"/>
      <c r="I595" s="42"/>
      <c r="J595" s="59"/>
      <c r="K595" s="5"/>
    </row>
    <row r="596" spans="2:15" ht="24.95" customHeight="1">
      <c r="B596" s="24"/>
      <c r="C596" s="37"/>
      <c r="D596" s="37"/>
      <c r="E596" s="41"/>
      <c r="F596" s="37"/>
      <c r="G596" s="37"/>
      <c r="H596" s="41"/>
      <c r="I596" s="42"/>
      <c r="J596" s="59"/>
      <c r="K596" s="5"/>
    </row>
    <row r="597" spans="2:15" ht="24.95" customHeight="1">
      <c r="B597" s="24"/>
      <c r="C597" s="37"/>
      <c r="D597" s="37"/>
      <c r="E597" s="41"/>
      <c r="F597" s="37"/>
      <c r="G597" s="37"/>
      <c r="H597" s="41"/>
      <c r="I597" s="42"/>
      <c r="J597" s="59"/>
      <c r="K597" s="5"/>
    </row>
    <row r="598" spans="2:15" ht="24.95" customHeight="1">
      <c r="B598" s="24"/>
      <c r="C598" s="37"/>
      <c r="D598" s="37"/>
      <c r="E598" s="41"/>
      <c r="F598" s="37"/>
      <c r="G598" s="37"/>
      <c r="H598" s="41"/>
      <c r="I598" s="42"/>
      <c r="J598" s="59"/>
      <c r="K598" s="5"/>
    </row>
    <row r="599" spans="2:15" ht="24.95" customHeight="1">
      <c r="B599" s="24"/>
      <c r="C599" s="37"/>
      <c r="D599" s="37"/>
      <c r="E599" s="41"/>
      <c r="F599" s="37"/>
      <c r="G599" s="37"/>
      <c r="H599" s="41"/>
      <c r="I599" s="42"/>
      <c r="J599" s="59"/>
      <c r="K599" s="5"/>
    </row>
    <row r="600" spans="2:15" ht="24.95" customHeight="1">
      <c r="B600" s="24"/>
      <c r="C600" s="37"/>
      <c r="D600" s="37"/>
      <c r="E600" s="41"/>
      <c r="F600" s="37"/>
      <c r="G600" s="37"/>
      <c r="H600" s="41"/>
      <c r="I600" s="42"/>
      <c r="J600" s="59"/>
      <c r="K600" s="5"/>
    </row>
    <row r="601" spans="2:15" ht="24.95" customHeight="1">
      <c r="B601" s="24"/>
      <c r="C601" s="37"/>
      <c r="D601" s="37"/>
      <c r="E601" s="41"/>
      <c r="F601" s="37"/>
      <c r="G601" s="37"/>
      <c r="H601" s="41"/>
      <c r="I601" s="42"/>
      <c r="J601" s="59"/>
      <c r="K601" s="5"/>
    </row>
    <row r="602" spans="2:15" ht="24.95" customHeight="1">
      <c r="B602" s="24"/>
      <c r="C602" s="37"/>
      <c r="D602" s="37"/>
      <c r="E602" s="41"/>
      <c r="F602" s="37"/>
      <c r="G602" s="37"/>
      <c r="H602" s="41"/>
      <c r="I602" s="42"/>
      <c r="J602" s="59"/>
      <c r="K602" s="5"/>
    </row>
    <row r="603" spans="2:15" ht="24.95" customHeight="1">
      <c r="B603" s="24"/>
      <c r="C603" s="37"/>
      <c r="D603" s="37"/>
      <c r="E603" s="41"/>
      <c r="F603" s="37"/>
      <c r="G603" s="37"/>
      <c r="H603" s="41"/>
      <c r="I603" s="41"/>
      <c r="J603" s="118"/>
      <c r="K603" s="5"/>
      <c r="M603" s="117"/>
    </row>
    <row r="604" spans="2:15" ht="24.95" customHeight="1">
      <c r="B604" s="24"/>
      <c r="C604" s="37"/>
      <c r="D604" s="37"/>
      <c r="E604" s="41"/>
      <c r="F604" s="37"/>
      <c r="G604" s="37"/>
      <c r="H604" s="41"/>
      <c r="I604" s="42"/>
      <c r="J604" s="59"/>
      <c r="K604" s="5"/>
    </row>
    <row r="605" spans="2:15" ht="24.95" customHeight="1">
      <c r="B605" s="24"/>
      <c r="C605" s="37"/>
      <c r="D605" s="37"/>
      <c r="E605" s="41"/>
      <c r="F605" s="37"/>
      <c r="G605" s="37"/>
      <c r="H605" s="41"/>
      <c r="I605" s="42"/>
      <c r="J605" s="59"/>
      <c r="K605" s="5"/>
    </row>
    <row r="606" spans="2:15" ht="24.95" customHeight="1">
      <c r="B606" s="24"/>
      <c r="C606" s="37"/>
      <c r="D606" s="37"/>
      <c r="E606" s="41"/>
      <c r="F606" s="37"/>
      <c r="G606" s="37"/>
      <c r="H606" s="41"/>
      <c r="I606" s="42"/>
      <c r="J606" s="59"/>
      <c r="K606" s="5"/>
    </row>
    <row r="607" spans="2:15" ht="24.95" customHeight="1">
      <c r="B607" s="24"/>
      <c r="C607" s="37"/>
      <c r="D607" s="37"/>
      <c r="E607" s="41"/>
      <c r="F607" s="37"/>
      <c r="G607" s="37"/>
      <c r="H607" s="41"/>
      <c r="I607" s="42"/>
      <c r="J607" s="59"/>
      <c r="K607" s="5"/>
    </row>
    <row r="608" spans="2:15" ht="24.95" customHeight="1">
      <c r="B608" s="24"/>
      <c r="C608" s="37"/>
      <c r="D608" s="37"/>
      <c r="E608" s="41"/>
      <c r="F608" s="37"/>
      <c r="G608" s="37"/>
      <c r="H608" s="41"/>
      <c r="I608" s="42"/>
      <c r="J608" s="59"/>
      <c r="K608" s="5"/>
    </row>
    <row r="609" spans="2:15" ht="24.95" customHeight="1">
      <c r="B609" s="24"/>
      <c r="C609" s="37"/>
      <c r="D609" s="37"/>
      <c r="E609" s="41"/>
      <c r="F609" s="37"/>
      <c r="G609" s="37"/>
      <c r="H609" s="41"/>
      <c r="I609" s="42"/>
      <c r="J609" s="59"/>
      <c r="K609" s="5"/>
    </row>
    <row r="610" spans="2:15" ht="24.95" customHeight="1">
      <c r="B610" s="24"/>
      <c r="C610" s="37"/>
      <c r="D610" s="37"/>
      <c r="E610" s="41"/>
      <c r="F610" s="37"/>
      <c r="G610" s="37"/>
      <c r="H610" s="41"/>
      <c r="I610" s="42"/>
      <c r="J610" s="59"/>
      <c r="K610" s="5"/>
    </row>
    <row r="611" spans="2:15" ht="24.95" customHeight="1">
      <c r="B611" s="24"/>
      <c r="C611" s="37"/>
      <c r="D611" s="37"/>
      <c r="E611" s="41"/>
      <c r="F611" s="37"/>
      <c r="G611" s="37"/>
      <c r="H611" s="41"/>
      <c r="I611" s="42"/>
      <c r="J611" s="59"/>
      <c r="K611" s="5"/>
    </row>
    <row r="612" spans="2:15" ht="24.95" customHeight="1">
      <c r="B612" s="24"/>
      <c r="C612" s="37"/>
      <c r="D612" s="37"/>
      <c r="E612" s="41"/>
      <c r="F612" s="37"/>
      <c r="G612" s="37"/>
      <c r="H612" s="41"/>
      <c r="I612" s="42"/>
      <c r="J612" s="59"/>
      <c r="K612" s="5"/>
    </row>
    <row r="613" spans="2:15" ht="24.95" customHeight="1">
      <c r="B613" s="24"/>
      <c r="C613" s="37"/>
      <c r="D613" s="37"/>
      <c r="E613" s="41"/>
      <c r="F613" s="37"/>
      <c r="G613" s="37"/>
      <c r="H613" s="41"/>
      <c r="I613" s="42"/>
      <c r="J613" s="59"/>
      <c r="K613" s="5"/>
      <c r="O613" s="49">
        <v>6</v>
      </c>
    </row>
    <row r="614" spans="2:15" ht="30" customHeight="1">
      <c r="B614" s="256" t="s">
        <v>185</v>
      </c>
      <c r="C614" s="256"/>
      <c r="D614" s="256"/>
      <c r="E614" s="256"/>
      <c r="F614" s="256"/>
      <c r="G614" s="256"/>
      <c r="H614" s="256"/>
      <c r="I614" s="256"/>
      <c r="J614" s="256"/>
      <c r="K614" s="256"/>
      <c r="L614" s="256"/>
      <c r="M614" s="256"/>
      <c r="N614" s="256"/>
      <c r="O614" s="256"/>
    </row>
    <row r="615" spans="2:15" ht="15" customHeight="1"/>
    <row r="616" spans="2:15" ht="24.95" customHeight="1">
      <c r="B616" s="226" t="s">
        <v>15</v>
      </c>
      <c r="C616" s="226"/>
      <c r="D616" s="226"/>
      <c r="E616" s="226"/>
      <c r="F616" s="226"/>
      <c r="G616" s="226"/>
      <c r="H616" s="226"/>
      <c r="I616" s="226"/>
      <c r="J616" s="226"/>
      <c r="K616" s="226"/>
      <c r="L616" s="17"/>
    </row>
    <row r="617" spans="2:15" ht="24.95" customHeight="1">
      <c r="B617" s="241" t="s">
        <v>47</v>
      </c>
      <c r="C617" s="242" t="s">
        <v>18</v>
      </c>
      <c r="D617" s="242"/>
      <c r="E617" s="242"/>
      <c r="F617" s="242" t="s">
        <v>19</v>
      </c>
      <c r="G617" s="242"/>
      <c r="H617" s="242"/>
      <c r="I617" s="242" t="s">
        <v>51</v>
      </c>
      <c r="J617" s="242"/>
      <c r="K617" s="242"/>
      <c r="L617" s="7"/>
    </row>
    <row r="618" spans="2:15" ht="24.95" customHeight="1">
      <c r="B618" s="241"/>
      <c r="C618" s="143" t="s">
        <v>109</v>
      </c>
      <c r="D618" s="143" t="s">
        <v>104</v>
      </c>
      <c r="E618" s="125" t="s">
        <v>110</v>
      </c>
      <c r="F618" s="143" t="s">
        <v>109</v>
      </c>
      <c r="G618" s="143" t="s">
        <v>104</v>
      </c>
      <c r="H618" s="125" t="s">
        <v>110</v>
      </c>
      <c r="I618" s="143" t="s">
        <v>109</v>
      </c>
      <c r="J618" s="143" t="s">
        <v>104</v>
      </c>
      <c r="K618" s="125" t="s">
        <v>110</v>
      </c>
    </row>
    <row r="619" spans="2:15" ht="24.95" customHeight="1">
      <c r="B619" s="43" t="s">
        <v>181</v>
      </c>
      <c r="C619" s="121">
        <v>327339</v>
      </c>
      <c r="D619" s="121">
        <v>55419</v>
      </c>
      <c r="E619" s="81">
        <f>SUM(C619:D619)</f>
        <v>382758</v>
      </c>
      <c r="F619" s="121">
        <v>9975</v>
      </c>
      <c r="G619" s="121">
        <v>1643</v>
      </c>
      <c r="H619" s="81">
        <f>F619+G619</f>
        <v>11618</v>
      </c>
      <c r="I619" s="121">
        <f>SUM(C619,F619)</f>
        <v>337314</v>
      </c>
      <c r="J619" s="121">
        <f>SUM(D619,G619)</f>
        <v>57062</v>
      </c>
      <c r="K619" s="134">
        <f>E619+H619</f>
        <v>394376</v>
      </c>
      <c r="L619" s="8"/>
    </row>
    <row r="620" spans="2:15" ht="24.95" customHeight="1">
      <c r="B620" s="43" t="s">
        <v>178</v>
      </c>
      <c r="C620" s="121">
        <v>333626</v>
      </c>
      <c r="D620" s="121">
        <v>66898</v>
      </c>
      <c r="E620" s="81">
        <f>SUM(C620:D620)</f>
        <v>400524</v>
      </c>
      <c r="F620" s="121">
        <v>9388</v>
      </c>
      <c r="G620" s="121">
        <v>1840</v>
      </c>
      <c r="H620" s="81">
        <f>SUM(F620:G620)</f>
        <v>11228</v>
      </c>
      <c r="I620" s="121">
        <f>SUM(C620,F620)</f>
        <v>343014</v>
      </c>
      <c r="J620" s="121">
        <f>SUM(D620,G620)</f>
        <v>68738</v>
      </c>
      <c r="K620" s="134">
        <f>E620+H620</f>
        <v>411752</v>
      </c>
      <c r="L620" s="8"/>
    </row>
    <row r="621" spans="2:15" ht="24.95" customHeight="1">
      <c r="B621" s="108" t="s">
        <v>57</v>
      </c>
      <c r="C621" s="82">
        <f t="shared" ref="C621:K621" si="13">(C620-C619)/C619</f>
        <v>1.9206388484109747E-2</v>
      </c>
      <c r="D621" s="82">
        <f t="shared" si="13"/>
        <v>0.20713112831339434</v>
      </c>
      <c r="E621" s="82">
        <f t="shared" si="13"/>
        <v>4.6415750944460994E-2</v>
      </c>
      <c r="F621" s="82">
        <f t="shared" si="13"/>
        <v>-5.8847117794486217E-2</v>
      </c>
      <c r="G621" s="82">
        <f t="shared" si="13"/>
        <v>0.1199026171637249</v>
      </c>
      <c r="H621" s="82">
        <f t="shared" si="13"/>
        <v>-3.3568600447581337E-2</v>
      </c>
      <c r="I621" s="82">
        <f t="shared" si="13"/>
        <v>1.6898201675590103E-2</v>
      </c>
      <c r="J621" s="82">
        <f t="shared" si="13"/>
        <v>0.20461953664435176</v>
      </c>
      <c r="K621" s="107">
        <f t="shared" si="13"/>
        <v>4.4059476235876423E-2</v>
      </c>
      <c r="L621" s="9"/>
    </row>
    <row r="622" spans="2:15" ht="24.95" customHeight="1">
      <c r="B622" s="112"/>
      <c r="C622" s="113"/>
      <c r="D622" s="113"/>
      <c r="E622" s="113"/>
      <c r="F622" s="113"/>
      <c r="G622" s="113"/>
      <c r="H622" s="113"/>
      <c r="I622" s="113"/>
      <c r="J622" s="113"/>
      <c r="K622" s="113"/>
      <c r="L622" s="119"/>
    </row>
    <row r="623" spans="2:15" s="5" customFormat="1" ht="24.95" customHeight="1">
      <c r="B623" s="22"/>
      <c r="C623" s="27"/>
      <c r="D623" s="27"/>
      <c r="E623" s="27"/>
      <c r="F623" s="27"/>
      <c r="G623" s="27"/>
      <c r="H623" s="27"/>
      <c r="I623" s="27"/>
      <c r="J623" s="27"/>
      <c r="K623" s="27"/>
      <c r="L623" s="9"/>
    </row>
    <row r="624" spans="2:15" s="5" customFormat="1" ht="24.95" customHeight="1">
      <c r="B624" s="22"/>
      <c r="C624" s="27"/>
      <c r="D624" s="27"/>
      <c r="E624" s="27"/>
      <c r="F624" s="27"/>
      <c r="G624" s="27"/>
      <c r="H624" s="27"/>
      <c r="I624" s="27"/>
      <c r="J624" s="27"/>
      <c r="K624" s="27"/>
      <c r="L624" s="9"/>
    </row>
    <row r="625" spans="2:15" s="5" customFormat="1" ht="24.95" customHeight="1">
      <c r="B625" s="22"/>
      <c r="C625" s="27"/>
      <c r="D625" s="27"/>
      <c r="E625" s="27"/>
      <c r="F625" s="27"/>
      <c r="G625" s="27"/>
      <c r="H625" s="27"/>
      <c r="I625" s="27"/>
      <c r="J625" s="27"/>
      <c r="K625" s="27"/>
      <c r="L625" s="9"/>
    </row>
    <row r="626" spans="2:15" s="5" customFormat="1" ht="24.95" customHeight="1">
      <c r="B626" s="22"/>
      <c r="C626" s="27"/>
      <c r="D626" s="27"/>
      <c r="E626" s="27"/>
      <c r="F626" s="27"/>
      <c r="G626" s="27"/>
      <c r="H626" s="27"/>
      <c r="I626" s="27"/>
      <c r="J626" s="27"/>
      <c r="K626" s="27"/>
      <c r="L626" s="9"/>
    </row>
    <row r="627" spans="2:15" s="5" customFormat="1" ht="24.95" customHeight="1">
      <c r="B627" s="22"/>
      <c r="C627" s="27"/>
      <c r="D627" s="27"/>
      <c r="E627" s="27"/>
      <c r="F627" s="27"/>
      <c r="G627" s="27"/>
      <c r="H627" s="27"/>
      <c r="I627" s="27"/>
      <c r="J627" s="27"/>
      <c r="K627" s="27"/>
      <c r="L627" s="9"/>
    </row>
    <row r="628" spans="2:15" s="5" customFormat="1" ht="24.95" customHeight="1">
      <c r="B628" s="22"/>
      <c r="C628" s="27"/>
      <c r="D628" s="27"/>
      <c r="E628" s="27"/>
      <c r="F628" s="27"/>
      <c r="G628" s="27"/>
      <c r="H628" s="27"/>
      <c r="I628" s="27"/>
      <c r="J628" s="27"/>
      <c r="K628" s="27"/>
      <c r="L628" s="9"/>
    </row>
    <row r="629" spans="2:15" s="5" customFormat="1" ht="24.95" customHeight="1">
      <c r="B629" s="22"/>
      <c r="C629" s="27"/>
      <c r="D629" s="27"/>
      <c r="E629" s="27"/>
      <c r="F629" s="27"/>
      <c r="G629" s="27"/>
      <c r="H629" s="27"/>
      <c r="I629" s="27"/>
      <c r="J629" s="27"/>
      <c r="K629" s="27"/>
      <c r="L629" s="9"/>
    </row>
    <row r="630" spans="2:15" ht="24.95" customHeight="1"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</row>
    <row r="631" spans="2:15" ht="24.95" customHeight="1"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</row>
    <row r="632" spans="2:15" ht="24.95" customHeight="1">
      <c r="B632" s="22"/>
      <c r="C632" s="27"/>
      <c r="D632" s="27"/>
      <c r="E632" s="27"/>
      <c r="F632" s="27"/>
      <c r="G632" s="27"/>
      <c r="H632" s="27"/>
      <c r="I632" s="27"/>
      <c r="J632" s="27"/>
      <c r="K632" s="27"/>
      <c r="L632" s="9"/>
    </row>
    <row r="633" spans="2:15" ht="24.95" customHeight="1">
      <c r="B633" s="226" t="s">
        <v>17</v>
      </c>
      <c r="C633" s="226"/>
      <c r="D633" s="226"/>
      <c r="E633" s="226"/>
      <c r="F633" s="226"/>
      <c r="G633" s="226"/>
      <c r="H633" s="226"/>
      <c r="I633" s="226"/>
      <c r="J633" s="226"/>
      <c r="K633" s="226"/>
      <c r="L633" s="226"/>
      <c r="M633" s="226"/>
      <c r="N633" s="226"/>
    </row>
    <row r="634" spans="2:15" ht="24.95" customHeight="1">
      <c r="B634" s="227" t="s">
        <v>47</v>
      </c>
      <c r="C634" s="228" t="s">
        <v>18</v>
      </c>
      <c r="D634" s="228"/>
      <c r="E634" s="228"/>
      <c r="F634" s="228"/>
      <c r="G634" s="228" t="s">
        <v>19</v>
      </c>
      <c r="H634" s="228"/>
      <c r="I634" s="228"/>
      <c r="J634" s="228"/>
      <c r="K634" s="228" t="s">
        <v>133</v>
      </c>
      <c r="L634" s="228"/>
      <c r="M634" s="228"/>
      <c r="N634" s="228"/>
    </row>
    <row r="635" spans="2:15" ht="24.95" customHeight="1">
      <c r="B635" s="227"/>
      <c r="C635" s="175" t="s">
        <v>111</v>
      </c>
      <c r="D635" s="175" t="s">
        <v>112</v>
      </c>
      <c r="E635" s="129" t="s">
        <v>113</v>
      </c>
      <c r="F635" s="184" t="s">
        <v>76</v>
      </c>
      <c r="G635" s="175" t="s">
        <v>111</v>
      </c>
      <c r="H635" s="175" t="s">
        <v>112</v>
      </c>
      <c r="I635" s="157" t="s">
        <v>113</v>
      </c>
      <c r="J635" s="184" t="s">
        <v>76</v>
      </c>
      <c r="K635" s="175" t="s">
        <v>111</v>
      </c>
      <c r="L635" s="175" t="s">
        <v>112</v>
      </c>
      <c r="M635" s="157" t="s">
        <v>113</v>
      </c>
      <c r="N635" s="184" t="s">
        <v>76</v>
      </c>
    </row>
    <row r="636" spans="2:15" ht="24.95" customHeight="1">
      <c r="B636" s="43" t="s">
        <v>181</v>
      </c>
      <c r="C636" s="121">
        <v>527036</v>
      </c>
      <c r="D636" s="121">
        <v>87257</v>
      </c>
      <c r="E636" s="81">
        <f>SUM(C636:D636)</f>
        <v>614293</v>
      </c>
      <c r="F636" s="150">
        <v>0.29849999999999999</v>
      </c>
      <c r="G636" s="158">
        <v>24214</v>
      </c>
      <c r="H636" s="158">
        <v>3762</v>
      </c>
      <c r="I636" s="81">
        <f>SUM(G636:H636)</f>
        <v>27976</v>
      </c>
      <c r="J636" s="150">
        <v>0.1799</v>
      </c>
      <c r="K636" s="158">
        <f>C636+G636</f>
        <v>551250</v>
      </c>
      <c r="L636" s="161">
        <f>D636+H636</f>
        <v>91019</v>
      </c>
      <c r="M636" s="159">
        <f>K636+L636</f>
        <v>642269</v>
      </c>
      <c r="N636" s="149">
        <v>0.29010000000000002</v>
      </c>
    </row>
    <row r="637" spans="2:15" ht="24.95" customHeight="1">
      <c r="B637" s="43" t="s">
        <v>178</v>
      </c>
      <c r="C637" s="121">
        <v>537780</v>
      </c>
      <c r="D637" s="121">
        <v>101181</v>
      </c>
      <c r="E637" s="81">
        <f>SUM(C637:D637)</f>
        <v>638961</v>
      </c>
      <c r="F637" s="150">
        <v>0.31009999999999999</v>
      </c>
      <c r="G637" s="158">
        <v>20636</v>
      </c>
      <c r="H637" s="158">
        <v>3673</v>
      </c>
      <c r="I637" s="81">
        <f>SUM(G637:H637)</f>
        <v>24309</v>
      </c>
      <c r="J637" s="150">
        <v>0.15740000000000001</v>
      </c>
      <c r="K637" s="161">
        <f>C637+G637</f>
        <v>558416</v>
      </c>
      <c r="L637" s="161">
        <f>D637+H637</f>
        <v>104854</v>
      </c>
      <c r="M637" s="160">
        <f>K637+L637</f>
        <v>663270</v>
      </c>
      <c r="N637" s="149">
        <v>0.2994</v>
      </c>
    </row>
    <row r="638" spans="2:15" ht="24.95" customHeight="1">
      <c r="B638" s="108" t="s">
        <v>57</v>
      </c>
      <c r="C638" s="82">
        <f t="shared" ref="C638:N638" si="14">(C637-C636)/C636</f>
        <v>2.0385704202369476E-2</v>
      </c>
      <c r="D638" s="82">
        <f t="shared" si="14"/>
        <v>0.15957459000424035</v>
      </c>
      <c r="E638" s="82">
        <f t="shared" si="14"/>
        <v>4.0156733024794354E-2</v>
      </c>
      <c r="F638" s="82">
        <f t="shared" si="14"/>
        <v>3.8860971524288107E-2</v>
      </c>
      <c r="G638" s="82">
        <f t="shared" si="14"/>
        <v>-0.14776575534814571</v>
      </c>
      <c r="H638" s="82">
        <f t="shared" si="14"/>
        <v>-2.3657628920786815E-2</v>
      </c>
      <c r="I638" s="82">
        <f t="shared" si="14"/>
        <v>-0.13107663711752932</v>
      </c>
      <c r="J638" s="82">
        <f t="shared" si="14"/>
        <v>-0.12506948304613669</v>
      </c>
      <c r="K638" s="82">
        <f t="shared" si="14"/>
        <v>1.2999546485260772E-2</v>
      </c>
      <c r="L638" s="82">
        <f t="shared" si="14"/>
        <v>0.15200123051231063</v>
      </c>
      <c r="M638" s="82">
        <f t="shared" si="14"/>
        <v>3.2698137384802942E-2</v>
      </c>
      <c r="N638" s="82">
        <f t="shared" si="14"/>
        <v>3.2057911065149859E-2</v>
      </c>
    </row>
    <row r="639" spans="2:15" ht="24.95" customHeight="1">
      <c r="B639" s="112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4"/>
    </row>
    <row r="640" spans="2:15" s="5" customFormat="1" ht="24.95" customHeight="1">
      <c r="B640" s="22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</row>
    <row r="641" spans="2:14" s="5" customFormat="1" ht="24.95" customHeight="1">
      <c r="B641" s="22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</row>
    <row r="642" spans="2:14" s="5" customFormat="1" ht="24.95" customHeight="1">
      <c r="B642" s="22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</row>
    <row r="643" spans="2:14" ht="24.95" customHeight="1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</row>
    <row r="644" spans="2:14" ht="24.95" customHeight="1"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</row>
    <row r="645" spans="2:14" ht="24.95" customHeight="1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2:14" ht="24.95" customHeight="1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2:14" ht="24.95" customHeight="1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2:14" ht="24.95" customHeight="1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2:14" ht="24.95" customHeight="1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2:14" ht="24.95" customHeight="1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2:14" ht="24.95" customHeight="1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2:14" ht="24.95" customHeight="1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2:14" ht="24.95" customHeight="1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2:14" ht="24.95" customHeight="1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2:14" ht="24.95" customHeight="1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2:14" ht="24.95" customHeight="1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2:12" ht="24.95" customHeight="1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2:12" ht="24.95" customHeight="1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2:12" ht="24.95" customHeight="1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2:12" ht="24.95" customHeight="1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2:12" ht="24.95" customHeight="1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2:12" ht="24.95" customHeight="1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2:12" ht="24.95" customHeight="1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2:12" ht="24.95" customHeight="1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2:12" ht="24.95" customHeight="1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2:12" ht="24.95" customHeight="1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2:12" ht="24.95" customHeight="1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</row>
    <row r="668" spans="2:12" ht="24.95" customHeight="1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</row>
    <row r="669" spans="2:12" ht="24.95" customHeight="1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</row>
    <row r="670" spans="2:12" ht="24.95" customHeight="1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</row>
    <row r="671" spans="2:12" ht="24.95" customHeight="1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</row>
    <row r="672" spans="2:12" ht="24.95" customHeight="1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</row>
    <row r="673" spans="2:15" ht="24.95" customHeight="1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</row>
    <row r="674" spans="2:15" ht="24.95" customHeight="1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</row>
    <row r="675" spans="2:15" ht="24.95" customHeight="1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</row>
    <row r="676" spans="2:15" ht="24.95" customHeight="1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</row>
    <row r="677" spans="2:15" ht="24.95" customHeight="1"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O677" s="49">
        <v>7</v>
      </c>
    </row>
    <row r="678" spans="2:15" ht="30" customHeight="1">
      <c r="B678" s="244" t="s">
        <v>186</v>
      </c>
      <c r="C678" s="244"/>
      <c r="D678" s="244"/>
      <c r="E678" s="244"/>
      <c r="F678" s="244"/>
      <c r="G678" s="244"/>
      <c r="H678" s="244"/>
      <c r="I678" s="244"/>
      <c r="J678" s="244"/>
      <c r="K678" s="244"/>
      <c r="L678" s="244"/>
      <c r="M678" s="244"/>
      <c r="N678" s="244"/>
      <c r="O678" s="244"/>
    </row>
    <row r="679" spans="2:15" ht="15" customHeight="1"/>
    <row r="680" spans="2:15" ht="24.95" customHeight="1">
      <c r="B680" s="226" t="s">
        <v>15</v>
      </c>
      <c r="C680" s="226"/>
      <c r="D680" s="226"/>
      <c r="E680" s="226"/>
      <c r="F680" s="226"/>
      <c r="G680" s="226"/>
      <c r="H680" s="226"/>
      <c r="I680" s="226"/>
      <c r="J680" s="226"/>
      <c r="K680" s="226"/>
      <c r="L680" s="91"/>
    </row>
    <row r="681" spans="2:15" ht="24.95" customHeight="1">
      <c r="B681" s="254" t="s">
        <v>47</v>
      </c>
      <c r="C681" s="228" t="s">
        <v>18</v>
      </c>
      <c r="D681" s="228"/>
      <c r="E681" s="228"/>
      <c r="F681" s="228" t="s">
        <v>19</v>
      </c>
      <c r="G681" s="228"/>
      <c r="H681" s="228"/>
      <c r="I681" s="228" t="s">
        <v>99</v>
      </c>
      <c r="J681" s="228"/>
      <c r="K681" s="228"/>
      <c r="L681" s="92"/>
    </row>
    <row r="682" spans="2:15" ht="24.95" customHeight="1">
      <c r="B682" s="254"/>
      <c r="C682" s="175" t="s">
        <v>109</v>
      </c>
      <c r="D682" s="175" t="s">
        <v>104</v>
      </c>
      <c r="E682" s="129" t="s">
        <v>110</v>
      </c>
      <c r="F682" s="175" t="s">
        <v>109</v>
      </c>
      <c r="G682" s="175" t="s">
        <v>104</v>
      </c>
      <c r="H682" s="129" t="s">
        <v>110</v>
      </c>
      <c r="I682" s="175" t="s">
        <v>109</v>
      </c>
      <c r="J682" s="175" t="s">
        <v>104</v>
      </c>
      <c r="K682" s="129" t="s">
        <v>110</v>
      </c>
      <c r="L682" s="18"/>
    </row>
    <row r="683" spans="2:15" ht="24.95" customHeight="1">
      <c r="B683" s="43" t="s">
        <v>183</v>
      </c>
      <c r="C683" s="121">
        <v>4433422</v>
      </c>
      <c r="D683" s="121">
        <v>1343507</v>
      </c>
      <c r="E683" s="81">
        <f>SUM(C683:D683)</f>
        <v>5776929</v>
      </c>
      <c r="F683" s="144">
        <v>146634</v>
      </c>
      <c r="G683" s="144">
        <v>47960</v>
      </c>
      <c r="H683" s="81">
        <f>SUM(F683:G683)</f>
        <v>194594</v>
      </c>
      <c r="I683" s="121">
        <f t="shared" ref="I683:K684" si="15">C683+F683</f>
        <v>4580056</v>
      </c>
      <c r="J683" s="121">
        <f t="shared" si="15"/>
        <v>1391467</v>
      </c>
      <c r="K683" s="134">
        <f t="shared" si="15"/>
        <v>5971523</v>
      </c>
      <c r="L683" s="93"/>
    </row>
    <row r="684" spans="2:15" ht="24.95" customHeight="1">
      <c r="B684" s="43" t="s">
        <v>184</v>
      </c>
      <c r="C684" s="121">
        <v>4726588</v>
      </c>
      <c r="D684" s="121">
        <v>1434042</v>
      </c>
      <c r="E684" s="81">
        <f>SUM(C684:D684)</f>
        <v>6160630</v>
      </c>
      <c r="F684" s="144">
        <v>148265</v>
      </c>
      <c r="G684" s="144">
        <v>55655</v>
      </c>
      <c r="H684" s="81">
        <f>SUM(F684:G684)</f>
        <v>203920</v>
      </c>
      <c r="I684" s="121">
        <f t="shared" si="15"/>
        <v>4874853</v>
      </c>
      <c r="J684" s="121">
        <f t="shared" si="15"/>
        <v>1489697</v>
      </c>
      <c r="K684" s="134">
        <f t="shared" si="15"/>
        <v>6364550</v>
      </c>
      <c r="L684" s="93"/>
    </row>
    <row r="685" spans="2:15" ht="24.95" customHeight="1">
      <c r="B685" s="108" t="s">
        <v>57</v>
      </c>
      <c r="C685" s="82">
        <f t="shared" ref="C685:K685" si="16">(C684-C683)/C683</f>
        <v>6.6126346645999409E-2</v>
      </c>
      <c r="D685" s="82">
        <f t="shared" si="16"/>
        <v>6.7387069810577835E-2</v>
      </c>
      <c r="E685" s="82">
        <f t="shared" si="16"/>
        <v>6.641954574826868E-2</v>
      </c>
      <c r="F685" s="82">
        <f t="shared" si="16"/>
        <v>1.1122931925747098E-2</v>
      </c>
      <c r="G685" s="82">
        <f t="shared" si="16"/>
        <v>0.16044620517097583</v>
      </c>
      <c r="H685" s="82">
        <f t="shared" si="16"/>
        <v>4.7925424216573996E-2</v>
      </c>
      <c r="I685" s="82">
        <f t="shared" si="16"/>
        <v>6.4365370205080458E-2</v>
      </c>
      <c r="J685" s="82">
        <f t="shared" si="16"/>
        <v>7.0594559554772049E-2</v>
      </c>
      <c r="K685" s="82">
        <f t="shared" si="16"/>
        <v>6.5816877871859497E-2</v>
      </c>
      <c r="L685" s="94"/>
    </row>
    <row r="686" spans="2:15" ht="24.95" customHeight="1">
      <c r="B686" s="112"/>
      <c r="C686" s="113"/>
      <c r="D686" s="113"/>
      <c r="E686" s="113"/>
      <c r="F686" s="113"/>
      <c r="G686" s="113"/>
      <c r="H686" s="113"/>
      <c r="I686" s="113"/>
      <c r="J686" s="113"/>
      <c r="K686" s="113"/>
      <c r="L686" s="120"/>
      <c r="M686" s="114"/>
      <c r="N686" s="114"/>
    </row>
    <row r="687" spans="2:15" ht="24.95" customHeight="1"/>
    <row r="688" spans="2:15" ht="24.95" customHeight="1"/>
    <row r="689" spans="2:14" ht="24.95" customHeight="1"/>
    <row r="690" spans="2:14" ht="24.95" customHeight="1"/>
    <row r="691" spans="2:14" ht="24.95" customHeight="1"/>
    <row r="692" spans="2:14" ht="24.95" customHeight="1"/>
    <row r="693" spans="2:14" ht="24.95" customHeight="1"/>
    <row r="694" spans="2:14" ht="24.95" customHeight="1"/>
    <row r="695" spans="2:14" ht="24.95" customHeight="1"/>
    <row r="696" spans="2:14" ht="24.95" customHeight="1"/>
    <row r="697" spans="2:14" ht="24.95" customHeight="1">
      <c r="B697" s="226" t="s">
        <v>17</v>
      </c>
      <c r="C697" s="226"/>
      <c r="D697" s="226"/>
      <c r="E697" s="226"/>
      <c r="F697" s="226"/>
      <c r="G697" s="226"/>
      <c r="H697" s="226"/>
      <c r="I697" s="226"/>
      <c r="J697" s="226"/>
      <c r="K697" s="226"/>
      <c r="L697" s="226"/>
      <c r="M697" s="226"/>
      <c r="N697" s="226"/>
    </row>
    <row r="698" spans="2:14" ht="24.95" customHeight="1">
      <c r="B698" s="254" t="s">
        <v>47</v>
      </c>
      <c r="C698" s="228" t="s">
        <v>18</v>
      </c>
      <c r="D698" s="228"/>
      <c r="E698" s="228"/>
      <c r="F698" s="228"/>
      <c r="G698" s="228" t="s">
        <v>19</v>
      </c>
      <c r="H698" s="228"/>
      <c r="I698" s="228"/>
      <c r="J698" s="228"/>
      <c r="K698" s="228" t="s">
        <v>133</v>
      </c>
      <c r="L698" s="228"/>
      <c r="M698" s="228"/>
      <c r="N698" s="228"/>
    </row>
    <row r="699" spans="2:14" ht="24.95" customHeight="1">
      <c r="B699" s="254"/>
      <c r="C699" s="175" t="s">
        <v>111</v>
      </c>
      <c r="D699" s="175" t="s">
        <v>112</v>
      </c>
      <c r="E699" s="157" t="s">
        <v>113</v>
      </c>
      <c r="F699" s="184" t="s">
        <v>76</v>
      </c>
      <c r="G699" s="175" t="s">
        <v>111</v>
      </c>
      <c r="H699" s="175" t="s">
        <v>112</v>
      </c>
      <c r="I699" s="157" t="s">
        <v>113</v>
      </c>
      <c r="J699" s="184" t="s">
        <v>76</v>
      </c>
      <c r="K699" s="175" t="s">
        <v>111</v>
      </c>
      <c r="L699" s="175" t="s">
        <v>112</v>
      </c>
      <c r="M699" s="157" t="s">
        <v>113</v>
      </c>
      <c r="N699" s="184" t="s">
        <v>76</v>
      </c>
    </row>
    <row r="700" spans="2:14" ht="24.95" customHeight="1">
      <c r="B700" s="43" t="s">
        <v>183</v>
      </c>
      <c r="C700" s="158">
        <v>7167769</v>
      </c>
      <c r="D700" s="158">
        <v>1918534</v>
      </c>
      <c r="E700" s="81">
        <f>SUM(C700:D700)</f>
        <v>9086303</v>
      </c>
      <c r="F700" s="150">
        <v>0.37340000000000001</v>
      </c>
      <c r="G700" s="158">
        <v>306084</v>
      </c>
      <c r="H700" s="158">
        <v>80609</v>
      </c>
      <c r="I700" s="81">
        <f>SUM(G700:H700)</f>
        <v>386693</v>
      </c>
      <c r="J700" s="150">
        <v>0.20910000000000001</v>
      </c>
      <c r="K700" s="158">
        <f>C700+G700</f>
        <v>7473853</v>
      </c>
      <c r="L700" s="161">
        <f>D700+H700</f>
        <v>1999143</v>
      </c>
      <c r="M700" s="159">
        <f>K700+L700</f>
        <v>9472996</v>
      </c>
      <c r="N700" s="149">
        <v>0.36180000000000001</v>
      </c>
    </row>
    <row r="701" spans="2:14" ht="24.95" customHeight="1">
      <c r="B701" s="43" t="s">
        <v>184</v>
      </c>
      <c r="C701" s="158">
        <v>7630155</v>
      </c>
      <c r="D701" s="158">
        <v>2042510</v>
      </c>
      <c r="E701" s="81">
        <f>SUM(C701:D701)</f>
        <v>9672665</v>
      </c>
      <c r="F701" s="150">
        <v>0.39900000000000002</v>
      </c>
      <c r="G701" s="158">
        <v>310759</v>
      </c>
      <c r="H701" s="158">
        <v>82806</v>
      </c>
      <c r="I701" s="81">
        <f>SUM(G701:H701)</f>
        <v>393565</v>
      </c>
      <c r="J701" s="150">
        <v>0.21609999999999999</v>
      </c>
      <c r="K701" s="161">
        <f>C701+G701</f>
        <v>7940914</v>
      </c>
      <c r="L701" s="161">
        <f>D701+H701</f>
        <v>2125316</v>
      </c>
      <c r="M701" s="160">
        <f>K701+L701</f>
        <v>10066230</v>
      </c>
      <c r="N701" s="149">
        <v>0.38619999999999999</v>
      </c>
    </row>
    <row r="702" spans="2:14" ht="24.95" customHeight="1">
      <c r="B702" s="108" t="s">
        <v>57</v>
      </c>
      <c r="C702" s="82">
        <f t="shared" ref="C702:N702" si="17">(C701-C700)/C700</f>
        <v>6.450905435150045E-2</v>
      </c>
      <c r="D702" s="82">
        <f t="shared" si="17"/>
        <v>6.4620173528329439E-2</v>
      </c>
      <c r="E702" s="82">
        <f t="shared" si="17"/>
        <v>6.453251669023144E-2</v>
      </c>
      <c r="F702" s="82">
        <f t="shared" si="17"/>
        <v>6.8559185859667943E-2</v>
      </c>
      <c r="G702" s="82">
        <f t="shared" si="17"/>
        <v>1.5273585028946303E-2</v>
      </c>
      <c r="H702" s="82">
        <f t="shared" si="17"/>
        <v>2.7255021151484326E-2</v>
      </c>
      <c r="I702" s="82">
        <f t="shared" si="17"/>
        <v>1.7771203512864209E-2</v>
      </c>
      <c r="J702" s="82">
        <f t="shared" si="17"/>
        <v>3.3476805356288754E-2</v>
      </c>
      <c r="K702" s="82">
        <f t="shared" si="17"/>
        <v>6.2492666098731137E-2</v>
      </c>
      <c r="L702" s="82">
        <f t="shared" si="17"/>
        <v>6.3113544153669848E-2</v>
      </c>
      <c r="M702" s="82">
        <f t="shared" si="17"/>
        <v>6.2623693707882913E-2</v>
      </c>
      <c r="N702" s="82">
        <f t="shared" si="17"/>
        <v>6.7440574903261399E-2</v>
      </c>
    </row>
    <row r="703" spans="2:14" s="114" customFormat="1" ht="24.95" customHeight="1">
      <c r="B703" s="112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</row>
    <row r="704" spans="2:14" s="114" customFormat="1" ht="24.95" customHeight="1">
      <c r="B704" s="112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</row>
    <row r="705" spans="2:14" s="114" customFormat="1" ht="24.95" customHeight="1">
      <c r="B705" s="112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</row>
    <row r="706" spans="2:14" s="114" customFormat="1" ht="24.95" customHeight="1">
      <c r="B706" s="112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</row>
    <row r="707" spans="2:14" ht="24.95" customHeight="1"/>
    <row r="708" spans="2:14" ht="24.95" customHeight="1"/>
    <row r="709" spans="2:14" ht="24.95" customHeight="1"/>
    <row r="710" spans="2:14" ht="24.95" customHeight="1"/>
    <row r="711" spans="2:14" ht="24.95" customHeight="1"/>
    <row r="712" spans="2:14" ht="24.95" customHeight="1"/>
    <row r="713" spans="2:14" ht="24.95" customHeight="1"/>
    <row r="714" spans="2:14" ht="24.95" customHeight="1"/>
    <row r="715" spans="2:14" ht="24.95" customHeight="1"/>
    <row r="716" spans="2:14" ht="24.95" customHeight="1"/>
    <row r="717" spans="2:14" ht="24.95" customHeight="1"/>
    <row r="718" spans="2:14" ht="24.95" customHeight="1"/>
    <row r="719" spans="2:14" ht="24.95" customHeight="1"/>
    <row r="720" spans="2:14" ht="24.95" customHeight="1"/>
    <row r="721" ht="24.95" customHeight="1"/>
    <row r="722" ht="24.95" customHeight="1"/>
    <row r="723" ht="24.95" customHeight="1"/>
    <row r="724" ht="24.95" customHeight="1"/>
    <row r="725" ht="24.95" customHeight="1"/>
    <row r="726" ht="24.95" customHeight="1"/>
    <row r="727" ht="24.95" customHeight="1"/>
    <row r="728" ht="24.95" customHeight="1"/>
    <row r="729" ht="24.95" customHeight="1"/>
    <row r="730" ht="24.95" customHeight="1"/>
    <row r="731" ht="24.95" customHeight="1"/>
    <row r="732" ht="24.95" customHeight="1"/>
    <row r="733" ht="24.95" customHeight="1"/>
    <row r="734" ht="24.95" customHeight="1"/>
    <row r="735" ht="24.95" customHeight="1"/>
    <row r="736" ht="24.95" customHeight="1"/>
    <row r="737" spans="2:16" ht="24.95" customHeight="1"/>
    <row r="738" spans="2:16" ht="24.95" customHeight="1"/>
    <row r="739" spans="2:16" ht="24.95" customHeight="1"/>
    <row r="740" spans="2:16" ht="24.95" customHeight="1"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</row>
    <row r="741" spans="2:16" ht="24.95" customHeight="1"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O741" s="49">
        <v>8</v>
      </c>
    </row>
    <row r="742" spans="2:16" ht="39.950000000000003" customHeight="1">
      <c r="B742" s="243" t="s">
        <v>127</v>
      </c>
      <c r="C742" s="243"/>
      <c r="D742" s="243"/>
      <c r="E742" s="243"/>
      <c r="F742" s="243"/>
      <c r="G742" s="243"/>
      <c r="H742" s="243"/>
      <c r="I742" s="243"/>
      <c r="J742" s="243"/>
      <c r="K742" s="243"/>
      <c r="L742" s="243"/>
      <c r="M742" s="243"/>
      <c r="N742" s="243"/>
      <c r="O742" s="243"/>
      <c r="P742" s="243"/>
    </row>
    <row r="743" spans="2:16" ht="15" customHeight="1"/>
    <row r="744" spans="2:16" ht="30" customHeight="1">
      <c r="B744" s="246" t="s">
        <v>128</v>
      </c>
      <c r="C744" s="246"/>
      <c r="D744" s="246"/>
      <c r="E744" s="246"/>
      <c r="F744" s="246"/>
      <c r="G744" s="246"/>
      <c r="H744" s="246"/>
      <c r="I744" s="246"/>
      <c r="J744" s="246"/>
      <c r="K744" s="246"/>
      <c r="L744" s="246"/>
      <c r="M744" s="246"/>
      <c r="N744" s="246"/>
      <c r="O744" s="246"/>
    </row>
    <row r="745" spans="2:16" ht="15" customHeight="1">
      <c r="B745" s="110"/>
      <c r="C745" s="110"/>
      <c r="D745" s="110"/>
      <c r="E745" s="110"/>
      <c r="F745" s="110"/>
      <c r="G745" s="110"/>
    </row>
    <row r="746" spans="2:16" ht="24.95" customHeight="1">
      <c r="B746" s="250" t="s">
        <v>23</v>
      </c>
      <c r="C746" s="250"/>
      <c r="D746" s="250"/>
      <c r="E746" s="250"/>
      <c r="F746" s="250"/>
      <c r="G746" s="250"/>
      <c r="H746" s="250"/>
      <c r="I746" s="250"/>
      <c r="J746" s="250"/>
    </row>
    <row r="747" spans="2:16" ht="24.95" customHeight="1">
      <c r="B747" s="227" t="s">
        <v>48</v>
      </c>
      <c r="C747" s="228" t="s">
        <v>70</v>
      </c>
      <c r="D747" s="228"/>
      <c r="E747" s="228"/>
      <c r="F747" s="228" t="s">
        <v>71</v>
      </c>
      <c r="G747" s="228"/>
      <c r="H747" s="228"/>
      <c r="I747" s="172" t="s">
        <v>76</v>
      </c>
      <c r="J747" s="172" t="s">
        <v>77</v>
      </c>
      <c r="M747" s="68"/>
    </row>
    <row r="748" spans="2:16" ht="24.95" customHeight="1">
      <c r="B748" s="227"/>
      <c r="C748" s="175" t="s">
        <v>103</v>
      </c>
      <c r="D748" s="175" t="s">
        <v>104</v>
      </c>
      <c r="E748" s="129" t="s">
        <v>110</v>
      </c>
      <c r="F748" s="175" t="s">
        <v>106</v>
      </c>
      <c r="G748" s="175" t="s">
        <v>107</v>
      </c>
      <c r="H748" s="129" t="s">
        <v>108</v>
      </c>
      <c r="I748" s="185" t="s">
        <v>140</v>
      </c>
      <c r="J748" s="185" t="s">
        <v>141</v>
      </c>
      <c r="M748" s="68"/>
    </row>
    <row r="749" spans="2:16" ht="24.95" customHeight="1">
      <c r="B749" s="102" t="s">
        <v>5</v>
      </c>
      <c r="C749" s="210">
        <v>16236</v>
      </c>
      <c r="D749" s="210">
        <v>755</v>
      </c>
      <c r="E749" s="207">
        <f t="shared" ref="E749:E757" si="18">C749+D749</f>
        <v>16991</v>
      </c>
      <c r="F749" s="210">
        <v>38529</v>
      </c>
      <c r="G749" s="210">
        <v>2371</v>
      </c>
      <c r="H749" s="207">
        <f t="shared" ref="H749:H757" si="19">F749+G749</f>
        <v>40900</v>
      </c>
      <c r="I749" s="149">
        <v>0.18527662388845351</v>
      </c>
      <c r="J749" s="152">
        <v>2.407156730033547</v>
      </c>
      <c r="K749" s="12"/>
      <c r="M749" s="68"/>
    </row>
    <row r="750" spans="2:16" ht="24.95" customHeight="1">
      <c r="B750" s="102" t="s">
        <v>6</v>
      </c>
      <c r="C750" s="210">
        <v>9788</v>
      </c>
      <c r="D750" s="210">
        <v>491</v>
      </c>
      <c r="E750" s="207">
        <f t="shared" si="18"/>
        <v>10279</v>
      </c>
      <c r="F750" s="210">
        <v>24572</v>
      </c>
      <c r="G750" s="210">
        <v>1633</v>
      </c>
      <c r="H750" s="207">
        <f t="shared" si="19"/>
        <v>26205</v>
      </c>
      <c r="I750" s="149">
        <v>0.19120619331489738</v>
      </c>
      <c r="J750" s="152">
        <v>2.5493725070532154</v>
      </c>
      <c r="M750" s="68"/>
    </row>
    <row r="751" spans="2:16" ht="24.95" customHeight="1">
      <c r="B751" s="102" t="s">
        <v>27</v>
      </c>
      <c r="C751" s="210">
        <v>8781</v>
      </c>
      <c r="D751" s="210">
        <v>515</v>
      </c>
      <c r="E751" s="207">
        <f t="shared" si="18"/>
        <v>9296</v>
      </c>
      <c r="F751" s="210">
        <v>20569</v>
      </c>
      <c r="G751" s="210">
        <v>1534</v>
      </c>
      <c r="H751" s="207">
        <f t="shared" si="19"/>
        <v>22103</v>
      </c>
      <c r="I751" s="149">
        <v>0.15121951219512195</v>
      </c>
      <c r="J751" s="152">
        <v>2.3776893287435454</v>
      </c>
      <c r="M751" s="68"/>
    </row>
    <row r="752" spans="2:16" ht="24.95" customHeight="1">
      <c r="B752" s="102" t="s">
        <v>8</v>
      </c>
      <c r="C752" s="210">
        <v>4425</v>
      </c>
      <c r="D752" s="210">
        <v>155</v>
      </c>
      <c r="E752" s="207">
        <f t="shared" si="18"/>
        <v>4580</v>
      </c>
      <c r="F752" s="210">
        <v>10685</v>
      </c>
      <c r="G752" s="210">
        <v>313</v>
      </c>
      <c r="H752" s="207">
        <f t="shared" si="19"/>
        <v>10998</v>
      </c>
      <c r="I752" s="149">
        <v>0.16774193548387098</v>
      </c>
      <c r="J752" s="152">
        <v>2.4013100436681221</v>
      </c>
      <c r="M752" s="68"/>
    </row>
    <row r="753" spans="2:13" ht="24.95" customHeight="1">
      <c r="B753" s="102" t="s">
        <v>9</v>
      </c>
      <c r="C753" s="210">
        <v>10355</v>
      </c>
      <c r="D753" s="210">
        <v>502</v>
      </c>
      <c r="E753" s="207">
        <f t="shared" si="18"/>
        <v>10857</v>
      </c>
      <c r="F753" s="210">
        <v>24384</v>
      </c>
      <c r="G753" s="210">
        <v>949</v>
      </c>
      <c r="H753" s="207">
        <f t="shared" si="19"/>
        <v>25333</v>
      </c>
      <c r="I753" s="149">
        <v>0.18602175014502545</v>
      </c>
      <c r="J753" s="152">
        <v>2.3333333333333335</v>
      </c>
      <c r="M753" s="68"/>
    </row>
    <row r="754" spans="2:13" ht="24.95" customHeight="1">
      <c r="B754" s="102" t="s">
        <v>10</v>
      </c>
      <c r="C754" s="210">
        <v>14798</v>
      </c>
      <c r="D754" s="210">
        <v>173</v>
      </c>
      <c r="E754" s="207">
        <f t="shared" si="18"/>
        <v>14971</v>
      </c>
      <c r="F754" s="210">
        <v>33176</v>
      </c>
      <c r="G754" s="210">
        <v>381</v>
      </c>
      <c r="H754" s="207">
        <f t="shared" si="19"/>
        <v>33557</v>
      </c>
      <c r="I754" s="149">
        <v>0.25724426591438732</v>
      </c>
      <c r="J754" s="152">
        <v>2.2414668358827066</v>
      </c>
      <c r="M754" s="68"/>
    </row>
    <row r="755" spans="2:13" ht="24.95" customHeight="1">
      <c r="B755" s="102" t="s">
        <v>11</v>
      </c>
      <c r="C755" s="210">
        <v>7437</v>
      </c>
      <c r="D755" s="210">
        <v>284</v>
      </c>
      <c r="E755" s="207">
        <f t="shared" si="18"/>
        <v>7721</v>
      </c>
      <c r="F755" s="210">
        <v>19875</v>
      </c>
      <c r="G755" s="210">
        <v>563</v>
      </c>
      <c r="H755" s="207">
        <f t="shared" si="19"/>
        <v>20438</v>
      </c>
      <c r="I755" s="149">
        <v>0.19093261586465252</v>
      </c>
      <c r="J755" s="152">
        <v>2.6470664421707033</v>
      </c>
      <c r="M755" s="68"/>
    </row>
    <row r="756" spans="2:13" ht="24.95" customHeight="1">
      <c r="B756" s="102" t="s">
        <v>12</v>
      </c>
      <c r="C756" s="210">
        <v>5329</v>
      </c>
      <c r="D756" s="210">
        <v>232</v>
      </c>
      <c r="E756" s="207">
        <f t="shared" si="18"/>
        <v>5561</v>
      </c>
      <c r="F756" s="210">
        <v>10376</v>
      </c>
      <c r="G756" s="210">
        <v>336</v>
      </c>
      <c r="H756" s="207">
        <f t="shared" si="19"/>
        <v>10712</v>
      </c>
      <c r="I756" s="149">
        <v>0.17390457327467246</v>
      </c>
      <c r="J756" s="152">
        <v>1.9262722531918719</v>
      </c>
      <c r="M756" s="68"/>
    </row>
    <row r="757" spans="2:13" ht="24.95" customHeight="1">
      <c r="B757" s="102" t="s">
        <v>13</v>
      </c>
      <c r="C757" s="210">
        <v>6375</v>
      </c>
      <c r="D757" s="210">
        <v>251</v>
      </c>
      <c r="E757" s="207">
        <f t="shared" si="18"/>
        <v>6626</v>
      </c>
      <c r="F757" s="210">
        <v>12574</v>
      </c>
      <c r="G757" s="210">
        <v>396</v>
      </c>
      <c r="H757" s="207">
        <f t="shared" si="19"/>
        <v>12970</v>
      </c>
      <c r="I757" s="149">
        <v>0.16668808636422053</v>
      </c>
      <c r="J757" s="152">
        <v>1.9574403863567764</v>
      </c>
      <c r="M757" s="68"/>
    </row>
    <row r="758" spans="2:13" ht="24.95" customHeight="1">
      <c r="B758" s="140" t="s">
        <v>16</v>
      </c>
      <c r="C758" s="211">
        <f t="shared" ref="C758:H758" si="20">SUM(C749:C757)</f>
        <v>83524</v>
      </c>
      <c r="D758" s="211">
        <f t="shared" si="20"/>
        <v>3358</v>
      </c>
      <c r="E758" s="212">
        <f t="shared" si="20"/>
        <v>86882</v>
      </c>
      <c r="F758" s="211">
        <f t="shared" si="20"/>
        <v>194740</v>
      </c>
      <c r="G758" s="202">
        <f t="shared" si="20"/>
        <v>8476</v>
      </c>
      <c r="H758" s="199">
        <f t="shared" si="20"/>
        <v>203216</v>
      </c>
      <c r="I758" s="181">
        <v>0.18770881192078795</v>
      </c>
      <c r="J758" s="180">
        <v>2.3389885131557744</v>
      </c>
      <c r="M758" s="68"/>
    </row>
    <row r="759" spans="2:13" ht="24.95" customHeight="1">
      <c r="B759" s="24"/>
      <c r="C759" s="37"/>
      <c r="D759" s="37"/>
      <c r="E759" s="41"/>
      <c r="F759" s="37"/>
      <c r="G759" s="37"/>
      <c r="H759" s="41"/>
      <c r="I759" s="42"/>
      <c r="J759" s="59"/>
      <c r="K759" s="5"/>
    </row>
    <row r="760" spans="2:13" ht="24.95" customHeight="1">
      <c r="B760" s="24"/>
      <c r="C760" s="30"/>
      <c r="D760" s="30"/>
      <c r="E760" s="31"/>
      <c r="F760" s="30"/>
      <c r="G760" s="30"/>
      <c r="H760" s="31"/>
      <c r="I760" s="25"/>
      <c r="J760" s="26"/>
    </row>
    <row r="761" spans="2:13" ht="24.95" customHeight="1"/>
    <row r="762" spans="2:13" ht="24.95" customHeight="1"/>
    <row r="763" spans="2:13" ht="24.95" customHeight="1"/>
    <row r="764" spans="2:13" ht="24.95" customHeight="1"/>
    <row r="765" spans="2:13" ht="24.95" customHeight="1"/>
    <row r="766" spans="2:13" ht="24.95" customHeight="1"/>
    <row r="767" spans="2:13" ht="24.95" customHeight="1">
      <c r="B767" s="2"/>
      <c r="C767" s="2"/>
      <c r="D767" s="2"/>
      <c r="E767" s="2"/>
      <c r="G767" s="2"/>
      <c r="H767" s="2"/>
      <c r="I767" s="2"/>
      <c r="J767" s="2"/>
    </row>
    <row r="768" spans="2:13" ht="24.95" customHeight="1">
      <c r="B768" s="2"/>
      <c r="C768" s="2"/>
      <c r="D768" s="2"/>
      <c r="E768" s="2"/>
      <c r="G768" s="2"/>
      <c r="H768" s="2"/>
      <c r="I768" s="2"/>
      <c r="J768" s="2"/>
    </row>
    <row r="769" spans="2:15" ht="24.95" customHeight="1">
      <c r="B769" s="2"/>
      <c r="C769" s="2"/>
      <c r="D769" s="2"/>
      <c r="E769" s="2"/>
      <c r="F769" s="2"/>
      <c r="G769" s="2"/>
      <c r="H769" s="2"/>
      <c r="I769" s="2"/>
      <c r="J769" s="2"/>
      <c r="K769" s="88"/>
    </row>
    <row r="770" spans="2:15" ht="30" customHeight="1">
      <c r="B770" s="246" t="s">
        <v>187</v>
      </c>
      <c r="C770" s="246"/>
      <c r="D770" s="246"/>
      <c r="E770" s="246"/>
      <c r="F770" s="246"/>
      <c r="G770" s="246"/>
      <c r="H770" s="246"/>
      <c r="I770" s="246"/>
      <c r="J770" s="246"/>
      <c r="K770" s="246"/>
      <c r="L770" s="246"/>
      <c r="M770" s="246"/>
      <c r="N770" s="246"/>
      <c r="O770" s="246"/>
    </row>
    <row r="771" spans="2:15" ht="15" customHeight="1">
      <c r="B771" s="110"/>
      <c r="C771" s="110"/>
      <c r="D771" s="110"/>
      <c r="E771" s="110"/>
      <c r="F771" s="110"/>
      <c r="G771" s="110"/>
    </row>
    <row r="772" spans="2:15" s="5" customFormat="1" ht="24.95" customHeight="1">
      <c r="B772" s="226" t="s">
        <v>15</v>
      </c>
      <c r="C772" s="226"/>
      <c r="D772" s="226"/>
      <c r="E772" s="226"/>
      <c r="F772" s="226"/>
      <c r="G772" s="226"/>
      <c r="H772" s="226"/>
      <c r="I772" s="27"/>
      <c r="J772" s="27"/>
      <c r="K772" s="27"/>
      <c r="L772" s="27"/>
    </row>
    <row r="773" spans="2:15" s="5" customFormat="1" ht="24.95" customHeight="1">
      <c r="B773" s="133" t="s">
        <v>47</v>
      </c>
      <c r="C773" s="236" t="s">
        <v>116</v>
      </c>
      <c r="D773" s="236"/>
      <c r="E773" s="236" t="s">
        <v>117</v>
      </c>
      <c r="F773" s="236"/>
      <c r="G773" s="237" t="s">
        <v>0</v>
      </c>
      <c r="H773" s="237"/>
      <c r="I773" s="27"/>
      <c r="J773" s="27"/>
      <c r="K773" s="27"/>
      <c r="L773" s="27"/>
    </row>
    <row r="774" spans="2:15" s="5" customFormat="1" ht="24.95" customHeight="1">
      <c r="B774" s="43" t="s">
        <v>181</v>
      </c>
      <c r="C774" s="231">
        <v>81355</v>
      </c>
      <c r="D774" s="231"/>
      <c r="E774" s="231">
        <v>2679</v>
      </c>
      <c r="F774" s="231"/>
      <c r="G774" s="213">
        <f>C774+E774</f>
        <v>84034</v>
      </c>
      <c r="H774" s="214"/>
      <c r="I774" s="27"/>
      <c r="J774" s="27"/>
      <c r="K774" s="27"/>
      <c r="L774" s="27"/>
    </row>
    <row r="775" spans="2:15" s="5" customFormat="1" ht="24.95" customHeight="1">
      <c r="B775" s="43" t="s">
        <v>178</v>
      </c>
      <c r="C775" s="231">
        <v>83524</v>
      </c>
      <c r="D775" s="231"/>
      <c r="E775" s="231">
        <v>3358</v>
      </c>
      <c r="F775" s="231"/>
      <c r="G775" s="213">
        <f>C775+E775</f>
        <v>86882</v>
      </c>
      <c r="H775" s="214"/>
      <c r="I775" s="27"/>
      <c r="J775" s="27"/>
      <c r="K775" s="27"/>
      <c r="L775" s="27"/>
    </row>
    <row r="776" spans="2:15" s="5" customFormat="1" ht="24.95" customHeight="1">
      <c r="B776" s="108" t="s">
        <v>57</v>
      </c>
      <c r="C776" s="245">
        <f>(C775-C774)/C774</f>
        <v>2.6660930489828528E-2</v>
      </c>
      <c r="D776" s="245"/>
      <c r="E776" s="245">
        <f>(E775-E774)/E774</f>
        <v>0.25345278088839118</v>
      </c>
      <c r="F776" s="245"/>
      <c r="G776" s="245">
        <f>(G775-G774)/G774</f>
        <v>3.3891044101197136E-2</v>
      </c>
      <c r="H776" s="245"/>
      <c r="I776" s="27"/>
      <c r="J776" s="27"/>
      <c r="K776" s="27"/>
      <c r="L776" s="27"/>
    </row>
    <row r="777" spans="2:15" s="5" customFormat="1" ht="24.95" customHeight="1">
      <c r="B777" s="22"/>
      <c r="C777" s="27"/>
      <c r="D777" s="27"/>
      <c r="E777" s="27"/>
      <c r="F777" s="23"/>
      <c r="G777" s="22"/>
      <c r="H777" s="22"/>
      <c r="I777" s="27"/>
      <c r="J777" s="27"/>
      <c r="K777" s="27"/>
      <c r="L777" s="27"/>
    </row>
    <row r="778" spans="2:15" s="5" customFormat="1" ht="24.95" customHeight="1">
      <c r="B778" s="22"/>
      <c r="C778" s="27"/>
      <c r="D778" s="27"/>
      <c r="E778" s="27"/>
      <c r="F778" s="23"/>
      <c r="G778" s="22"/>
      <c r="H778" s="22"/>
      <c r="I778" s="27"/>
      <c r="J778" s="27"/>
      <c r="K778" s="27"/>
      <c r="L778" s="27"/>
    </row>
    <row r="779" spans="2:15" s="5" customFormat="1" ht="24.95" customHeight="1">
      <c r="B779" s="22"/>
      <c r="C779" s="27"/>
      <c r="D779" s="27"/>
      <c r="E779" s="27"/>
      <c r="F779" s="23"/>
      <c r="G779" s="22"/>
      <c r="H779" s="22"/>
      <c r="I779" s="27"/>
      <c r="J779" s="27"/>
      <c r="K779" s="27"/>
      <c r="L779" s="27"/>
    </row>
    <row r="780" spans="2:15" s="5" customFormat="1" ht="24.95" customHeight="1">
      <c r="B780" s="22"/>
      <c r="C780" s="27"/>
      <c r="D780" s="27"/>
      <c r="E780" s="27"/>
      <c r="F780" s="23"/>
      <c r="G780" s="22"/>
      <c r="H780" s="22"/>
      <c r="I780" s="27"/>
      <c r="J780" s="27"/>
      <c r="K780" s="27"/>
      <c r="L780" s="27"/>
    </row>
    <row r="781" spans="2:15" s="5" customFormat="1" ht="24.95" customHeight="1">
      <c r="B781" s="22"/>
      <c r="C781" s="27"/>
      <c r="D781" s="27"/>
      <c r="E781" s="27"/>
      <c r="F781" s="23"/>
      <c r="G781" s="22"/>
      <c r="H781" s="22"/>
      <c r="I781" s="27"/>
      <c r="J781" s="27"/>
      <c r="K781" s="27"/>
      <c r="L781" s="27"/>
    </row>
    <row r="782" spans="2:15" s="5" customFormat="1" ht="24.95" customHeight="1">
      <c r="B782" s="22"/>
      <c r="C782" s="27"/>
      <c r="D782" s="27"/>
      <c r="E782" s="27"/>
      <c r="F782" s="23"/>
      <c r="G782" s="22"/>
      <c r="H782" s="22"/>
      <c r="I782" s="27"/>
      <c r="J782" s="27"/>
      <c r="K782" s="27"/>
      <c r="L782" s="27"/>
    </row>
    <row r="783" spans="2:15" s="5" customFormat="1" ht="24.95" customHeight="1">
      <c r="B783" s="22"/>
      <c r="C783" s="27"/>
      <c r="D783" s="27"/>
      <c r="E783" s="27"/>
      <c r="F783" s="23"/>
      <c r="G783" s="22"/>
      <c r="H783" s="22"/>
      <c r="I783" s="27"/>
      <c r="J783" s="27"/>
      <c r="K783" s="27"/>
      <c r="L783" s="27"/>
    </row>
    <row r="784" spans="2:15" s="60" customFormat="1" ht="24.95" customHeight="1"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</row>
    <row r="785" spans="2:12" s="60" customFormat="1" ht="24.95" customHeight="1"/>
    <row r="786" spans="2:12" s="60" customFormat="1" ht="24.95" customHeight="1"/>
    <row r="787" spans="2:12" s="60" customFormat="1" ht="24.95" customHeight="1"/>
    <row r="788" spans="2:12" s="60" customFormat="1" ht="24.95" customHeight="1"/>
    <row r="789" spans="2:12" s="60" customFormat="1" ht="24.95" customHeight="1">
      <c r="B789" s="226" t="s">
        <v>17</v>
      </c>
      <c r="C789" s="226"/>
      <c r="D789" s="226"/>
      <c r="E789" s="226"/>
      <c r="F789" s="226"/>
      <c r="G789" s="226"/>
      <c r="H789" s="226"/>
      <c r="I789" s="226"/>
      <c r="J789" s="226"/>
    </row>
    <row r="790" spans="2:12" s="60" customFormat="1" ht="24.95" customHeight="1">
      <c r="B790" s="133" t="s">
        <v>47</v>
      </c>
      <c r="C790" s="236" t="s">
        <v>114</v>
      </c>
      <c r="D790" s="236"/>
      <c r="E790" s="236" t="s">
        <v>115</v>
      </c>
      <c r="F790" s="236"/>
      <c r="G790" s="237" t="s">
        <v>56</v>
      </c>
      <c r="H790" s="237"/>
      <c r="I790" s="237" t="s">
        <v>20</v>
      </c>
      <c r="J790" s="237"/>
    </row>
    <row r="791" spans="2:12" s="60" customFormat="1" ht="24.95" customHeight="1">
      <c r="B791" s="43" t="s">
        <v>181</v>
      </c>
      <c r="C791" s="231">
        <v>176862</v>
      </c>
      <c r="D791" s="231"/>
      <c r="E791" s="231">
        <v>5273</v>
      </c>
      <c r="F791" s="231"/>
      <c r="G791" s="213">
        <f>C791+E791</f>
        <v>182135</v>
      </c>
      <c r="H791" s="214"/>
      <c r="I791" s="247">
        <v>0.17319999999999999</v>
      </c>
      <c r="J791" s="248"/>
    </row>
    <row r="792" spans="2:12" s="60" customFormat="1" ht="24.95" customHeight="1">
      <c r="B792" s="43" t="s">
        <v>178</v>
      </c>
      <c r="C792" s="231">
        <v>194740</v>
      </c>
      <c r="D792" s="231"/>
      <c r="E792" s="231">
        <v>8476</v>
      </c>
      <c r="F792" s="231"/>
      <c r="G792" s="213">
        <f>C792+E792</f>
        <v>203216</v>
      </c>
      <c r="H792" s="214"/>
      <c r="I792" s="247">
        <v>0.18770000000000001</v>
      </c>
      <c r="J792" s="248"/>
    </row>
    <row r="793" spans="2:12" s="60" customFormat="1" ht="24.95" customHeight="1">
      <c r="B793" s="108" t="s">
        <v>57</v>
      </c>
      <c r="C793" s="245">
        <f>(C792-C791)/C791</f>
        <v>0.10108446133143355</v>
      </c>
      <c r="D793" s="245"/>
      <c r="E793" s="245">
        <f>(E792-E791)/E791</f>
        <v>0.60743409823629813</v>
      </c>
      <c r="F793" s="245"/>
      <c r="G793" s="245">
        <f>(G792-G791)/G791</f>
        <v>0.11574381639992314</v>
      </c>
      <c r="H793" s="245"/>
      <c r="I793" s="245">
        <f>(I792-I791)/I791</f>
        <v>8.3718244803695233E-2</v>
      </c>
      <c r="J793" s="245"/>
    </row>
    <row r="794" spans="2:12" s="60" customFormat="1" ht="24.95" customHeight="1"/>
    <row r="795" spans="2:12" s="60" customFormat="1" ht="24.95" customHeight="1"/>
    <row r="796" spans="2:12" s="60" customFormat="1" ht="24.95" customHeight="1"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</row>
    <row r="797" spans="2:12" s="60" customFormat="1" ht="24.95" customHeight="1"/>
    <row r="798" spans="2:12" s="60" customFormat="1" ht="24.95" customHeight="1"/>
    <row r="799" spans="2:12" s="60" customFormat="1" ht="24.95" customHeight="1"/>
    <row r="800" spans="2:12" s="60" customFormat="1" ht="24.95" customHeight="1"/>
    <row r="801" spans="2:15" s="60" customFormat="1" ht="24.95" customHeight="1"/>
    <row r="802" spans="2:15" s="60" customFormat="1" ht="24.95" customHeight="1"/>
    <row r="803" spans="2:15" s="60" customFormat="1" ht="24.95" customHeight="1"/>
    <row r="804" spans="2:15" s="60" customFormat="1" ht="24.95" customHeight="1"/>
    <row r="805" spans="2:15" s="60" customFormat="1" ht="24.95" customHeight="1">
      <c r="O805" s="49">
        <v>9</v>
      </c>
    </row>
    <row r="806" spans="2:15" s="60" customFormat="1" ht="30" customHeight="1">
      <c r="B806" s="246" t="s">
        <v>188</v>
      </c>
      <c r="C806" s="246"/>
      <c r="D806" s="246"/>
      <c r="E806" s="246"/>
      <c r="F806" s="246"/>
      <c r="G806" s="246"/>
      <c r="H806" s="246"/>
      <c r="I806" s="246"/>
      <c r="J806" s="246"/>
      <c r="K806" s="246"/>
      <c r="L806" s="246"/>
      <c r="M806" s="246"/>
      <c r="N806" s="246"/>
      <c r="O806" s="246"/>
    </row>
    <row r="807" spans="2:15" s="60" customFormat="1" ht="15" customHeight="1"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/>
    </row>
    <row r="808" spans="2:15" s="60" customFormat="1" ht="24.95" customHeight="1">
      <c r="B808" s="226" t="s">
        <v>15</v>
      </c>
      <c r="C808" s="226"/>
      <c r="D808" s="226"/>
      <c r="E808" s="226"/>
      <c r="F808" s="226"/>
      <c r="G808" s="226"/>
      <c r="H808" s="226"/>
      <c r="M808" s="21"/>
      <c r="N808" s="21"/>
      <c r="O808"/>
    </row>
    <row r="809" spans="2:15" s="60" customFormat="1" ht="24.95" customHeight="1">
      <c r="B809" s="132" t="s">
        <v>47</v>
      </c>
      <c r="C809" s="236" t="s">
        <v>116</v>
      </c>
      <c r="D809" s="236"/>
      <c r="E809" s="236" t="s">
        <v>117</v>
      </c>
      <c r="F809" s="236"/>
      <c r="G809" s="253" t="s">
        <v>0</v>
      </c>
      <c r="H809" s="253"/>
      <c r="M809" s="21"/>
      <c r="N809" s="21"/>
      <c r="O809"/>
    </row>
    <row r="810" spans="2:15" s="60" customFormat="1" ht="24.95" customHeight="1">
      <c r="B810" s="43" t="s">
        <v>183</v>
      </c>
      <c r="C810" s="231">
        <v>904370</v>
      </c>
      <c r="D810" s="231"/>
      <c r="E810" s="231">
        <v>85036</v>
      </c>
      <c r="F810" s="231"/>
      <c r="G810" s="213">
        <f>C810+E810</f>
        <v>989406</v>
      </c>
      <c r="H810" s="214"/>
      <c r="M810" s="21"/>
      <c r="N810" s="21"/>
      <c r="O810"/>
    </row>
    <row r="811" spans="2:15" s="60" customFormat="1" ht="24.95" customHeight="1">
      <c r="B811" s="43" t="s">
        <v>184</v>
      </c>
      <c r="C811" s="231">
        <v>973103</v>
      </c>
      <c r="D811" s="231"/>
      <c r="E811" s="231">
        <v>99041</v>
      </c>
      <c r="F811" s="231"/>
      <c r="G811" s="213">
        <f>C811+E811</f>
        <v>1072144</v>
      </c>
      <c r="H811" s="214"/>
      <c r="M811" s="21"/>
      <c r="N811" s="21"/>
      <c r="O811"/>
    </row>
    <row r="812" spans="2:15" s="60" customFormat="1" ht="24.95" customHeight="1">
      <c r="B812" s="116" t="s">
        <v>57</v>
      </c>
      <c r="C812" s="245">
        <f>(C811-C810)/C810</f>
        <v>7.6000973053064566E-2</v>
      </c>
      <c r="D812" s="245"/>
      <c r="E812" s="245">
        <f>(E811-E810)/E810</f>
        <v>0.16469495272590431</v>
      </c>
      <c r="F812" s="245"/>
      <c r="G812" s="245">
        <f>(G811-G810)/G810</f>
        <v>8.3623911720769842E-2</v>
      </c>
      <c r="H812" s="245"/>
      <c r="M812" s="21"/>
      <c r="N812"/>
      <c r="O812" s="48"/>
    </row>
    <row r="813" spans="2:15" s="60" customFormat="1" ht="24.95" customHeight="1"/>
    <row r="814" spans="2:15" s="60" customFormat="1" ht="24.95" customHeight="1"/>
    <row r="815" spans="2:15" s="60" customFormat="1" ht="24.95" customHeight="1"/>
    <row r="816" spans="2:15" s="60" customFormat="1" ht="24.95" customHeight="1"/>
    <row r="817" spans="2:10" s="60" customFormat="1" ht="24.95" customHeight="1"/>
    <row r="818" spans="2:10" s="60" customFormat="1" ht="24.95" customHeight="1"/>
    <row r="819" spans="2:10" s="60" customFormat="1" ht="24.95" customHeight="1"/>
    <row r="820" spans="2:10" s="60" customFormat="1" ht="24.95" customHeight="1"/>
    <row r="821" spans="2:10" s="60" customFormat="1" ht="24.95" customHeight="1"/>
    <row r="822" spans="2:10" s="60" customFormat="1" ht="24.95" customHeight="1"/>
    <row r="823" spans="2:10" s="60" customFormat="1" ht="24.95" customHeight="1"/>
    <row r="824" spans="2:10" s="60" customFormat="1" ht="24.95" customHeight="1"/>
    <row r="825" spans="2:10" s="60" customFormat="1" ht="24.95" customHeight="1">
      <c r="B825" s="226" t="s">
        <v>17</v>
      </c>
      <c r="C825" s="226"/>
      <c r="D825" s="226"/>
      <c r="E825" s="226"/>
      <c r="F825" s="226"/>
      <c r="G825" s="226"/>
      <c r="H825" s="226"/>
      <c r="I825" s="226"/>
      <c r="J825" s="226"/>
    </row>
    <row r="826" spans="2:10" s="60" customFormat="1" ht="24.95" customHeight="1">
      <c r="B826" s="132" t="s">
        <v>47</v>
      </c>
      <c r="C826" s="236" t="s">
        <v>114</v>
      </c>
      <c r="D826" s="236"/>
      <c r="E826" s="236" t="s">
        <v>115</v>
      </c>
      <c r="F826" s="236"/>
      <c r="G826" s="253" t="s">
        <v>56</v>
      </c>
      <c r="H826" s="253"/>
      <c r="I826" s="237" t="s">
        <v>20</v>
      </c>
      <c r="J826" s="237"/>
    </row>
    <row r="827" spans="2:10" s="60" customFormat="1" ht="24.95" customHeight="1">
      <c r="B827" s="43" t="s">
        <v>183</v>
      </c>
      <c r="C827" s="231">
        <v>1867940</v>
      </c>
      <c r="D827" s="231"/>
      <c r="E827" s="231">
        <v>139419</v>
      </c>
      <c r="F827" s="231"/>
      <c r="G827" s="213">
        <f>C827+E827</f>
        <v>2007359</v>
      </c>
      <c r="H827" s="214"/>
      <c r="I827" s="247">
        <v>0.1651</v>
      </c>
      <c r="J827" s="248"/>
    </row>
    <row r="828" spans="2:10" s="60" customFormat="1" ht="24.95" customHeight="1">
      <c r="B828" s="43" t="s">
        <v>184</v>
      </c>
      <c r="C828" s="231">
        <v>1984436</v>
      </c>
      <c r="D828" s="231"/>
      <c r="E828" s="231">
        <v>166579</v>
      </c>
      <c r="F828" s="231"/>
      <c r="G828" s="213">
        <f>C828+E828</f>
        <v>2151015</v>
      </c>
      <c r="H828" s="214"/>
      <c r="I828" s="247">
        <v>0.17100000000000001</v>
      </c>
      <c r="J828" s="248"/>
    </row>
    <row r="829" spans="2:10" s="60" customFormat="1" ht="24.95" customHeight="1">
      <c r="B829" s="116" t="s">
        <v>57</v>
      </c>
      <c r="C829" s="245">
        <f>(C828-C827)/C827</f>
        <v>6.2366028887437495E-2</v>
      </c>
      <c r="D829" s="245"/>
      <c r="E829" s="245">
        <f>(E828-E827)/E827</f>
        <v>0.19480845508861777</v>
      </c>
      <c r="F829" s="245"/>
      <c r="G829" s="245">
        <f>(G828-G827)/G827</f>
        <v>7.1564677768152091E-2</v>
      </c>
      <c r="H829" s="245"/>
      <c r="I829" s="245">
        <f>(I828-I827)/I827</f>
        <v>3.5735917625681506E-2</v>
      </c>
      <c r="J829" s="245"/>
    </row>
    <row r="830" spans="2:10" s="60" customFormat="1" ht="24.95" customHeight="1"/>
    <row r="831" spans="2:10" s="60" customFormat="1" ht="24.95" customHeight="1"/>
    <row r="832" spans="2:10" s="60" customFormat="1" ht="24.95" customHeight="1"/>
    <row r="833" s="60" customFormat="1" ht="24.95" customHeight="1"/>
    <row r="834" s="60" customFormat="1" ht="24.95" customHeight="1"/>
    <row r="835" s="60" customFormat="1" ht="24.95" customHeight="1"/>
    <row r="836" s="60" customFormat="1" ht="24.95" customHeight="1"/>
    <row r="837" s="60" customFormat="1" ht="24.95" customHeight="1"/>
    <row r="838" s="60" customFormat="1" ht="24.95" customHeight="1"/>
    <row r="839" s="60" customFormat="1" ht="24.95" customHeight="1"/>
    <row r="840" s="60" customFormat="1" ht="24.95" customHeight="1"/>
    <row r="841" s="60" customFormat="1" ht="24.95" customHeight="1"/>
    <row r="842" s="60" customFormat="1" ht="24.95" customHeight="1"/>
    <row r="843" s="60" customFormat="1" ht="24.95" customHeight="1"/>
    <row r="844" s="60" customFormat="1" ht="24.95" customHeight="1"/>
    <row r="845" s="60" customFormat="1" ht="24.95" customHeight="1"/>
    <row r="846" s="60" customFormat="1" ht="24.95" customHeight="1"/>
    <row r="847" s="60" customFormat="1" ht="24.95" customHeight="1"/>
    <row r="848" s="60" customFormat="1" ht="24.95" customHeight="1"/>
    <row r="849" s="60" customFormat="1" ht="24.95" customHeight="1"/>
    <row r="850" s="60" customFormat="1" ht="24.95" customHeight="1"/>
    <row r="851" s="60" customFormat="1" ht="24.95" customHeight="1"/>
    <row r="852" s="60" customFormat="1" ht="24.95" customHeight="1"/>
    <row r="853" s="60" customFormat="1" ht="24.95" customHeight="1"/>
    <row r="854" s="60" customFormat="1" ht="24.95" customHeight="1"/>
    <row r="855" s="60" customFormat="1" ht="24.95" customHeight="1"/>
    <row r="856" s="60" customFormat="1" ht="24.95" customHeight="1"/>
    <row r="857" s="60" customFormat="1" ht="24.95" customHeight="1"/>
    <row r="858" s="60" customFormat="1" ht="24.95" customHeight="1"/>
    <row r="859" s="60" customFormat="1" ht="24.95" customHeight="1"/>
    <row r="860" s="60" customFormat="1" ht="24.95" customHeight="1"/>
    <row r="861" s="60" customFormat="1" ht="24.95" customHeight="1"/>
    <row r="862" s="60" customFormat="1" ht="24.95" customHeight="1"/>
    <row r="863" s="60" customFormat="1" ht="24.95" customHeight="1"/>
    <row r="864" s="60" customFormat="1" ht="24.95" customHeight="1"/>
    <row r="865" spans="2:15" s="60" customFormat="1" ht="24.95" customHeight="1"/>
    <row r="866" spans="2:15" s="60" customFormat="1" ht="24.95" customHeight="1"/>
    <row r="867" spans="2:15" s="60" customFormat="1" ht="24.95" customHeight="1"/>
    <row r="868" spans="2:15" s="60" customFormat="1" ht="24.95" customHeight="1"/>
    <row r="869" spans="2:15" s="60" customFormat="1" ht="24.95" customHeight="1">
      <c r="O869" s="49">
        <v>10</v>
      </c>
    </row>
    <row r="870" spans="2:15" ht="39.950000000000003" customHeight="1">
      <c r="B870" s="243" t="s">
        <v>134</v>
      </c>
      <c r="C870" s="243"/>
      <c r="D870" s="243"/>
      <c r="E870" s="243"/>
      <c r="F870" s="243"/>
      <c r="G870" s="243"/>
      <c r="H870" s="243"/>
      <c r="I870" s="243"/>
      <c r="J870" s="243"/>
      <c r="K870" s="243"/>
      <c r="L870" s="243"/>
      <c r="M870" s="243"/>
      <c r="N870" s="243"/>
      <c r="O870" s="243"/>
    </row>
    <row r="871" spans="2:15" ht="15" customHeight="1"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</row>
    <row r="872" spans="2:15" ht="30" customHeight="1">
      <c r="B872" s="246" t="s">
        <v>130</v>
      </c>
      <c r="C872" s="246"/>
      <c r="D872" s="246"/>
      <c r="E872" s="246"/>
      <c r="F872" s="246"/>
      <c r="G872" s="246"/>
      <c r="H872" s="246"/>
      <c r="I872" s="246"/>
      <c r="J872" s="246"/>
      <c r="K872" s="246"/>
      <c r="L872" s="246"/>
      <c r="M872" s="246"/>
      <c r="N872" s="246"/>
      <c r="O872" s="246"/>
    </row>
    <row r="873" spans="2:15" ht="15" customHeight="1">
      <c r="B873" s="110"/>
      <c r="C873" s="110"/>
      <c r="D873" s="110"/>
      <c r="E873" s="110"/>
      <c r="F873" s="110"/>
      <c r="G873" s="110"/>
    </row>
    <row r="874" spans="2:15" ht="24.95" customHeight="1">
      <c r="B874" s="250" t="s">
        <v>22</v>
      </c>
      <c r="C874" s="250"/>
      <c r="D874" s="250"/>
      <c r="E874" s="250"/>
      <c r="F874" s="250"/>
      <c r="G874" s="250"/>
      <c r="H874" s="250"/>
      <c r="I874" s="250"/>
      <c r="J874" s="250"/>
    </row>
    <row r="875" spans="2:15" ht="24.95" customHeight="1">
      <c r="B875" s="227" t="s">
        <v>48</v>
      </c>
      <c r="C875" s="228" t="s">
        <v>70</v>
      </c>
      <c r="D875" s="228"/>
      <c r="E875" s="228"/>
      <c r="F875" s="228" t="s">
        <v>71</v>
      </c>
      <c r="G875" s="228"/>
      <c r="H875" s="228"/>
      <c r="I875" s="172" t="s">
        <v>76</v>
      </c>
      <c r="J875" s="172" t="s">
        <v>77</v>
      </c>
    </row>
    <row r="876" spans="2:15" ht="24.95" customHeight="1">
      <c r="B876" s="227"/>
      <c r="C876" s="175" t="s">
        <v>103</v>
      </c>
      <c r="D876" s="175" t="s">
        <v>104</v>
      </c>
      <c r="E876" s="129" t="s">
        <v>105</v>
      </c>
      <c r="F876" s="175" t="s">
        <v>106</v>
      </c>
      <c r="G876" s="175" t="s">
        <v>107</v>
      </c>
      <c r="H876" s="129" t="s">
        <v>108</v>
      </c>
      <c r="I876" s="185" t="s">
        <v>140</v>
      </c>
      <c r="J876" s="185" t="s">
        <v>141</v>
      </c>
      <c r="K876" s="12"/>
      <c r="L876" s="12"/>
      <c r="M876" s="69"/>
      <c r="N876" s="12"/>
    </row>
    <row r="877" spans="2:15" ht="24.95" customHeight="1">
      <c r="B877" s="102" t="s">
        <v>5</v>
      </c>
      <c r="C877" s="210">
        <v>560</v>
      </c>
      <c r="D877" s="210">
        <v>3</v>
      </c>
      <c r="E877" s="207">
        <f>SUM(C877:D877)</f>
        <v>563</v>
      </c>
      <c r="F877" s="210">
        <v>1137</v>
      </c>
      <c r="G877" s="210">
        <v>3</v>
      </c>
      <c r="H877" s="207">
        <f>SUM(F877:G877)</f>
        <v>1140</v>
      </c>
      <c r="I877" s="149">
        <v>1.3348164627363738E-2</v>
      </c>
      <c r="J877" s="152">
        <v>2.0248667850799289</v>
      </c>
      <c r="K877" s="12"/>
      <c r="L877" s="72"/>
      <c r="M877" s="69"/>
      <c r="N877" s="12"/>
    </row>
    <row r="878" spans="2:15" ht="24.95" customHeight="1">
      <c r="B878" s="102" t="s">
        <v>6</v>
      </c>
      <c r="C878" s="210">
        <v>206</v>
      </c>
      <c r="D878" s="210">
        <v>618</v>
      </c>
      <c r="E878" s="207">
        <f t="shared" ref="E878:E885" si="21">SUM(C878:D878)</f>
        <v>824</v>
      </c>
      <c r="F878" s="210">
        <v>507</v>
      </c>
      <c r="G878" s="210">
        <v>938</v>
      </c>
      <c r="H878" s="207">
        <f t="shared" ref="H878:H885" si="22">SUM(F878:G878)</f>
        <v>1445</v>
      </c>
      <c r="I878" s="149">
        <v>1.5070450444812949E-2</v>
      </c>
      <c r="J878" s="152">
        <v>1.7536407766990292</v>
      </c>
      <c r="K878" s="12"/>
      <c r="L878" s="72"/>
      <c r="M878" s="69"/>
      <c r="N878" s="12"/>
    </row>
    <row r="879" spans="2:15" ht="24.95" customHeight="1">
      <c r="B879" s="102" t="s">
        <v>27</v>
      </c>
      <c r="C879" s="210">
        <v>171</v>
      </c>
      <c r="D879" s="210">
        <v>0</v>
      </c>
      <c r="E879" s="207">
        <f t="shared" si="21"/>
        <v>171</v>
      </c>
      <c r="F879" s="210">
        <v>309</v>
      </c>
      <c r="G879" s="210">
        <v>0</v>
      </c>
      <c r="H879" s="207">
        <f t="shared" si="22"/>
        <v>309</v>
      </c>
      <c r="I879" s="149">
        <v>8.3735298899788625E-3</v>
      </c>
      <c r="J879" s="152">
        <v>1.8070175438596492</v>
      </c>
      <c r="K879" s="12"/>
      <c r="L879" s="72"/>
      <c r="M879" s="70"/>
      <c r="N879" s="12"/>
    </row>
    <row r="880" spans="2:15" ht="24.95" customHeight="1">
      <c r="B880" s="102" t="s">
        <v>8</v>
      </c>
      <c r="C880" s="210">
        <v>55</v>
      </c>
      <c r="D880" s="210">
        <v>0</v>
      </c>
      <c r="E880" s="207">
        <f t="shared" si="21"/>
        <v>55</v>
      </c>
      <c r="F880" s="210">
        <v>55</v>
      </c>
      <c r="G880" s="210">
        <v>0</v>
      </c>
      <c r="H880" s="207">
        <f t="shared" si="22"/>
        <v>55</v>
      </c>
      <c r="I880" s="149">
        <v>2.6091081593927895E-3</v>
      </c>
      <c r="J880" s="152">
        <v>1</v>
      </c>
      <c r="K880" s="12"/>
      <c r="L880" s="72"/>
      <c r="M880" s="70"/>
      <c r="N880" s="12"/>
    </row>
    <row r="881" spans="2:15" ht="24.95" customHeight="1">
      <c r="B881" s="102" t="s">
        <v>9</v>
      </c>
      <c r="C881" s="210">
        <v>0</v>
      </c>
      <c r="D881" s="210">
        <v>1038</v>
      </c>
      <c r="E881" s="207">
        <f t="shared" si="21"/>
        <v>1038</v>
      </c>
      <c r="F881" s="210">
        <v>0</v>
      </c>
      <c r="G881" s="210">
        <v>1038</v>
      </c>
      <c r="H881" s="207">
        <f t="shared" si="22"/>
        <v>1038</v>
      </c>
      <c r="I881" s="149">
        <v>2.2291899321364144E-2</v>
      </c>
      <c r="J881" s="152">
        <v>1</v>
      </c>
      <c r="K881" s="12"/>
      <c r="L881" s="72"/>
      <c r="M881" s="70"/>
      <c r="N881" s="12"/>
    </row>
    <row r="882" spans="2:15" ht="24.95" customHeight="1">
      <c r="B882" s="102" t="s">
        <v>10</v>
      </c>
      <c r="C882" s="210">
        <v>447</v>
      </c>
      <c r="D882" s="210">
        <v>92</v>
      </c>
      <c r="E882" s="207">
        <f t="shared" si="21"/>
        <v>539</v>
      </c>
      <c r="F882" s="210">
        <v>988</v>
      </c>
      <c r="G882" s="210">
        <v>125</v>
      </c>
      <c r="H882" s="207">
        <f t="shared" si="22"/>
        <v>1113</v>
      </c>
      <c r="I882" s="149">
        <v>3.0844695710009976E-2</v>
      </c>
      <c r="J882" s="152">
        <v>2.0649350649350651</v>
      </c>
      <c r="K882" s="12"/>
      <c r="L882" s="72"/>
      <c r="M882" s="70"/>
      <c r="N882" s="12"/>
    </row>
    <row r="883" spans="2:15" ht="24.95" customHeight="1">
      <c r="B883" s="102" t="s">
        <v>11</v>
      </c>
      <c r="C883" s="210">
        <v>0</v>
      </c>
      <c r="D883" s="210">
        <v>0</v>
      </c>
      <c r="E883" s="207">
        <f t="shared" si="21"/>
        <v>0</v>
      </c>
      <c r="F883" s="210">
        <v>0</v>
      </c>
      <c r="G883" s="210">
        <v>0</v>
      </c>
      <c r="H883" s="207">
        <f t="shared" si="22"/>
        <v>0</v>
      </c>
      <c r="I883" s="149">
        <v>0</v>
      </c>
      <c r="J883" s="152">
        <v>0</v>
      </c>
      <c r="K883" s="12"/>
      <c r="L883" s="72"/>
      <c r="M883" s="70"/>
      <c r="N883" s="12"/>
    </row>
    <row r="884" spans="2:15" ht="24.95" customHeight="1">
      <c r="B884" s="102" t="s">
        <v>12</v>
      </c>
      <c r="C884" s="210">
        <v>0</v>
      </c>
      <c r="D884" s="210">
        <v>0</v>
      </c>
      <c r="E884" s="207">
        <f t="shared" si="21"/>
        <v>0</v>
      </c>
      <c r="F884" s="210">
        <v>0</v>
      </c>
      <c r="G884" s="210">
        <v>0</v>
      </c>
      <c r="H884" s="207">
        <f t="shared" si="22"/>
        <v>0</v>
      </c>
      <c r="I884" s="149">
        <v>0</v>
      </c>
      <c r="J884" s="152">
        <v>0</v>
      </c>
      <c r="K884" s="12"/>
      <c r="L884" s="72"/>
      <c r="M884" s="69"/>
      <c r="N884" s="12"/>
    </row>
    <row r="885" spans="2:15" ht="24.95" customHeight="1">
      <c r="B885" s="102" t="s">
        <v>13</v>
      </c>
      <c r="C885" s="210">
        <v>0</v>
      </c>
      <c r="D885" s="210">
        <v>0</v>
      </c>
      <c r="E885" s="207">
        <f t="shared" si="21"/>
        <v>0</v>
      </c>
      <c r="F885" s="210">
        <v>0</v>
      </c>
      <c r="G885" s="210">
        <v>0</v>
      </c>
      <c r="H885" s="207">
        <f t="shared" si="22"/>
        <v>0</v>
      </c>
      <c r="I885" s="149">
        <v>0</v>
      </c>
      <c r="J885" s="152">
        <v>0</v>
      </c>
      <c r="K885" s="12"/>
      <c r="L885" s="12"/>
      <c r="M885" s="69"/>
      <c r="N885" s="12"/>
    </row>
    <row r="886" spans="2:15" ht="24.95" customHeight="1">
      <c r="B886" s="145" t="s">
        <v>16</v>
      </c>
      <c r="C886" s="211">
        <f>SUM(C877:C885)</f>
        <v>1439</v>
      </c>
      <c r="D886" s="202">
        <f>SUM(D877:D885)</f>
        <v>1751</v>
      </c>
      <c r="E886" s="200">
        <f>SUM(C886:D886)</f>
        <v>3190</v>
      </c>
      <c r="F886" s="202">
        <f>SUM(F877:F885)</f>
        <v>2996</v>
      </c>
      <c r="G886" s="202">
        <f>SUM(G877:G885)</f>
        <v>2104</v>
      </c>
      <c r="H886" s="200">
        <f>SUM(F886:G886)</f>
        <v>5100</v>
      </c>
      <c r="I886" s="181">
        <v>1.4573843665521715E-2</v>
      </c>
      <c r="J886" s="180">
        <v>1.5987460815047021</v>
      </c>
      <c r="K886" s="12"/>
      <c r="L886" s="12"/>
      <c r="M886" s="69"/>
      <c r="N886" s="12"/>
    </row>
    <row r="887" spans="2:15" ht="35.1" customHeight="1">
      <c r="B887" s="252" t="s">
        <v>191</v>
      </c>
      <c r="C887" s="252"/>
      <c r="D887" s="252"/>
      <c r="E887" s="252"/>
      <c r="F887" s="252"/>
      <c r="G887" s="252"/>
      <c r="H887" s="252"/>
      <c r="I887" s="252"/>
      <c r="J887" s="252"/>
      <c r="K887" s="252"/>
      <c r="L887" s="252"/>
      <c r="M887" s="252"/>
      <c r="N887" s="252"/>
      <c r="O887" s="252"/>
    </row>
    <row r="888" spans="2:15" ht="24.95" customHeight="1">
      <c r="B888" s="251"/>
      <c r="C888" s="251"/>
      <c r="D888" s="251"/>
      <c r="E888" s="251"/>
      <c r="F888" s="251"/>
      <c r="G888" s="251"/>
      <c r="H888" s="251"/>
      <c r="I888" s="251"/>
      <c r="J888" s="251"/>
      <c r="K888" s="251"/>
      <c r="L888" s="251"/>
      <c r="M888" s="251"/>
      <c r="N888" s="251"/>
      <c r="O888" s="251"/>
    </row>
    <row r="889" spans="2:15" s="58" customFormat="1" ht="24.95" customHeight="1">
      <c r="B889" s="249"/>
      <c r="C889" s="249"/>
      <c r="D889" s="249"/>
      <c r="E889" s="249"/>
      <c r="F889" s="249"/>
      <c r="G889" s="249"/>
      <c r="H889" s="249"/>
      <c r="I889" s="249"/>
      <c r="J889" s="249"/>
      <c r="K889" s="71"/>
      <c r="L889" s="71"/>
      <c r="M889" s="71"/>
      <c r="N889" s="71"/>
    </row>
    <row r="890" spans="2:15" ht="24.95" customHeight="1">
      <c r="B890" s="2"/>
      <c r="C890" s="2"/>
      <c r="D890" s="2"/>
      <c r="E890" s="2"/>
      <c r="G890" s="2"/>
      <c r="H890" s="2"/>
      <c r="I890" s="2"/>
      <c r="J890" s="2"/>
    </row>
    <row r="891" spans="2:15" ht="24.95" customHeight="1">
      <c r="B891" s="2"/>
      <c r="C891" s="2"/>
      <c r="D891" s="2"/>
      <c r="E891" s="2"/>
      <c r="G891" s="2"/>
      <c r="H891" s="2"/>
      <c r="I891" s="2"/>
      <c r="J891" s="2"/>
    </row>
    <row r="892" spans="2:15" ht="24.95" customHeight="1">
      <c r="B892" s="2"/>
      <c r="C892" s="2"/>
      <c r="D892" s="2"/>
      <c r="E892" s="2"/>
      <c r="G892" s="2"/>
      <c r="H892" s="2"/>
      <c r="I892" s="2"/>
      <c r="J892" s="2"/>
    </row>
    <row r="893" spans="2:15" ht="24.95" customHeight="1">
      <c r="B893" s="2"/>
      <c r="C893" s="2"/>
      <c r="D893" s="2"/>
      <c r="E893" s="2"/>
      <c r="G893" s="2"/>
      <c r="H893" s="2"/>
      <c r="I893" s="2"/>
      <c r="J893" s="2"/>
    </row>
    <row r="894" spans="2:15" ht="24.95" customHeight="1">
      <c r="B894" s="2"/>
      <c r="C894" s="2"/>
      <c r="D894" s="2"/>
      <c r="E894" s="2"/>
      <c r="G894" s="2"/>
      <c r="H894" s="2"/>
      <c r="I894" s="2"/>
      <c r="J894" s="2"/>
    </row>
    <row r="895" spans="2:15" ht="24.95" customHeight="1">
      <c r="B895" s="2"/>
      <c r="C895" s="2"/>
      <c r="D895" s="2"/>
      <c r="E895" s="2"/>
      <c r="G895" s="2"/>
      <c r="H895" s="2"/>
      <c r="I895" s="2"/>
      <c r="J895" s="2"/>
    </row>
    <row r="896" spans="2:15" ht="24.95" customHeight="1">
      <c r="B896" s="2"/>
      <c r="C896" s="2"/>
      <c r="D896" s="2"/>
      <c r="E896" s="2"/>
      <c r="G896" s="2"/>
      <c r="H896" s="2"/>
      <c r="I896" s="2"/>
      <c r="J896" s="2"/>
    </row>
    <row r="897" spans="2:15" ht="24.95" customHeight="1">
      <c r="B897" s="2"/>
      <c r="C897" s="2"/>
      <c r="D897" s="2"/>
      <c r="E897" s="2"/>
      <c r="G897" s="2"/>
      <c r="H897" s="2"/>
      <c r="I897" s="2"/>
      <c r="J897" s="2"/>
    </row>
    <row r="898" spans="2:15" ht="24.95" customHeight="1">
      <c r="B898" s="2"/>
      <c r="C898" s="2"/>
      <c r="D898" s="2"/>
      <c r="E898" s="2"/>
      <c r="G898" s="2"/>
      <c r="H898" s="2"/>
      <c r="I898" s="2"/>
      <c r="J898" s="2"/>
    </row>
    <row r="899" spans="2:15" ht="30" customHeight="1">
      <c r="B899" s="246" t="s">
        <v>189</v>
      </c>
      <c r="C899" s="246"/>
      <c r="D899" s="246"/>
      <c r="E899" s="246"/>
      <c r="F899" s="246"/>
      <c r="G899" s="246"/>
      <c r="H899" s="246"/>
      <c r="I899" s="246"/>
      <c r="J899" s="246"/>
      <c r="K899" s="246"/>
      <c r="L899" s="246"/>
      <c r="M899" s="246"/>
      <c r="N899" s="246"/>
      <c r="O899" s="246"/>
    </row>
    <row r="900" spans="2:15" ht="15" customHeight="1">
      <c r="B900" s="110"/>
      <c r="C900" s="110"/>
      <c r="D900" s="110"/>
      <c r="E900" s="110"/>
      <c r="F900" s="110"/>
      <c r="G900" s="110"/>
    </row>
    <row r="901" spans="2:15" ht="24.95" customHeight="1">
      <c r="B901" s="226" t="s">
        <v>15</v>
      </c>
      <c r="C901" s="226"/>
      <c r="D901" s="226"/>
      <c r="E901" s="226"/>
      <c r="F901" s="226"/>
      <c r="G901" s="226"/>
      <c r="H901" s="226"/>
    </row>
    <row r="902" spans="2:15" ht="24.95" customHeight="1">
      <c r="B902" s="133" t="s">
        <v>47</v>
      </c>
      <c r="C902" s="236" t="s">
        <v>90</v>
      </c>
      <c r="D902" s="236"/>
      <c r="E902" s="236" t="s">
        <v>91</v>
      </c>
      <c r="F902" s="236"/>
      <c r="G902" s="237" t="s">
        <v>0</v>
      </c>
      <c r="H902" s="237"/>
    </row>
    <row r="903" spans="2:15" ht="24.95" customHeight="1">
      <c r="B903" s="43" t="s">
        <v>181</v>
      </c>
      <c r="C903" s="231">
        <v>1717</v>
      </c>
      <c r="D903" s="231"/>
      <c r="E903" s="231">
        <v>1546</v>
      </c>
      <c r="F903" s="231"/>
      <c r="G903" s="213">
        <f>C903+E903</f>
        <v>3263</v>
      </c>
      <c r="H903" s="214"/>
    </row>
    <row r="904" spans="2:15" ht="24.95" customHeight="1">
      <c r="B904" s="43" t="s">
        <v>178</v>
      </c>
      <c r="C904" s="231">
        <v>1439</v>
      </c>
      <c r="D904" s="231"/>
      <c r="E904" s="231">
        <v>1751</v>
      </c>
      <c r="F904" s="231"/>
      <c r="G904" s="213">
        <f>C904+E904</f>
        <v>3190</v>
      </c>
      <c r="H904" s="214"/>
    </row>
    <row r="905" spans="2:15" ht="24.95" customHeight="1">
      <c r="B905" s="108" t="s">
        <v>57</v>
      </c>
      <c r="C905" s="245">
        <f>(C904-C903)/C903</f>
        <v>-0.16191030867792661</v>
      </c>
      <c r="D905" s="245"/>
      <c r="E905" s="245">
        <f>(E904-E903)/E903</f>
        <v>0.13260025873221215</v>
      </c>
      <c r="F905" s="245"/>
      <c r="G905" s="245">
        <f>(G904-G903)/G903</f>
        <v>-2.2372050260496476E-2</v>
      </c>
      <c r="H905" s="245"/>
    </row>
    <row r="906" spans="2:15" ht="24.95" customHeight="1"/>
    <row r="907" spans="2:15" ht="24.95" customHeight="1"/>
    <row r="908" spans="2:15" ht="24.95" customHeight="1"/>
    <row r="909" spans="2:15" ht="24.95" customHeight="1"/>
    <row r="910" spans="2:15" ht="24.95" customHeight="1"/>
    <row r="911" spans="2:15" ht="24.95" customHeight="1"/>
    <row r="912" spans="2:15" ht="24.95" customHeight="1"/>
    <row r="913" spans="2:10" ht="24.95" customHeight="1">
      <c r="I913" s="21"/>
    </row>
    <row r="914" spans="2:10" ht="24.95" customHeight="1"/>
    <row r="915" spans="2:10" ht="24.95" customHeight="1"/>
    <row r="916" spans="2:10" ht="24.95" customHeight="1"/>
    <row r="917" spans="2:10" ht="24.95" customHeight="1"/>
    <row r="918" spans="2:10" ht="24.95" customHeight="1">
      <c r="B918" s="226" t="s">
        <v>17</v>
      </c>
      <c r="C918" s="226"/>
      <c r="D918" s="226"/>
      <c r="E918" s="226"/>
      <c r="F918" s="226"/>
      <c r="G918" s="226"/>
      <c r="H918" s="226"/>
      <c r="I918" s="226"/>
      <c r="J918" s="226"/>
    </row>
    <row r="919" spans="2:10" ht="24.95" customHeight="1">
      <c r="B919" s="132" t="s">
        <v>47</v>
      </c>
      <c r="C919" s="236" t="s">
        <v>92</v>
      </c>
      <c r="D919" s="236"/>
      <c r="E919" s="236" t="s">
        <v>93</v>
      </c>
      <c r="F919" s="236"/>
      <c r="G919" s="237" t="s">
        <v>1</v>
      </c>
      <c r="H919" s="237"/>
      <c r="I919" s="237" t="s">
        <v>20</v>
      </c>
      <c r="J919" s="237"/>
    </row>
    <row r="920" spans="2:10" ht="24.95" customHeight="1">
      <c r="B920" s="43" t="s">
        <v>181</v>
      </c>
      <c r="C920" s="231">
        <v>2637</v>
      </c>
      <c r="D920" s="231"/>
      <c r="E920" s="231">
        <v>1966</v>
      </c>
      <c r="F920" s="231"/>
      <c r="G920" s="213">
        <f>C920+E920</f>
        <v>4603</v>
      </c>
      <c r="H920" s="214"/>
      <c r="I920" s="247">
        <v>1.4800000000000001E-2</v>
      </c>
      <c r="J920" s="248"/>
    </row>
    <row r="921" spans="2:10" ht="24.95" customHeight="1">
      <c r="B921" s="43" t="s">
        <v>178</v>
      </c>
      <c r="C921" s="231">
        <v>2996</v>
      </c>
      <c r="D921" s="231"/>
      <c r="E921" s="231">
        <v>2104</v>
      </c>
      <c r="F921" s="231"/>
      <c r="G921" s="213">
        <f>C921+E921</f>
        <v>5100</v>
      </c>
      <c r="H921" s="214"/>
      <c r="I921" s="247">
        <v>1.46E-2</v>
      </c>
      <c r="J921" s="248"/>
    </row>
    <row r="922" spans="2:10" ht="24.95" customHeight="1">
      <c r="B922" s="108" t="s">
        <v>57</v>
      </c>
      <c r="C922" s="245">
        <f>(C921-C920)/C920</f>
        <v>0.13613955252180507</v>
      </c>
      <c r="D922" s="245"/>
      <c r="E922" s="245">
        <f>(E921-E920)/E920</f>
        <v>7.019328585961343E-2</v>
      </c>
      <c r="F922" s="245"/>
      <c r="G922" s="245">
        <f>(G921-G920)/G920</f>
        <v>0.10797306104714317</v>
      </c>
      <c r="H922" s="245"/>
      <c r="I922" s="245">
        <f>(I921-I920)/I920</f>
        <v>-1.3513513513513549E-2</v>
      </c>
      <c r="J922" s="245"/>
    </row>
    <row r="923" spans="2:10" ht="24.95" customHeight="1"/>
    <row r="924" spans="2:10" ht="24.95" customHeight="1"/>
    <row r="925" spans="2:10" ht="24.95" customHeight="1"/>
    <row r="926" spans="2:10" ht="24.95" customHeight="1"/>
    <row r="927" spans="2:10" ht="24.95" customHeight="1"/>
    <row r="928" spans="2:10" ht="24.95" customHeight="1"/>
    <row r="929" spans="2:15" ht="24.95" customHeight="1"/>
    <row r="930" spans="2:15" ht="24.95" customHeight="1"/>
    <row r="931" spans="2:15" ht="24.95" customHeight="1"/>
    <row r="932" spans="2:15" ht="24.95" customHeight="1"/>
    <row r="933" spans="2:15" ht="24.95" customHeight="1">
      <c r="O933" s="49">
        <v>11</v>
      </c>
    </row>
    <row r="934" spans="2:15" ht="30" customHeight="1">
      <c r="B934" s="246" t="s">
        <v>190</v>
      </c>
      <c r="C934" s="246"/>
      <c r="D934" s="246"/>
      <c r="E934" s="246"/>
      <c r="F934" s="246"/>
      <c r="G934" s="246"/>
      <c r="H934" s="246"/>
      <c r="I934" s="246"/>
      <c r="J934" s="246"/>
      <c r="K934" s="246"/>
      <c r="L934" s="246"/>
      <c r="M934" s="246"/>
      <c r="N934" s="246"/>
      <c r="O934" s="246"/>
    </row>
    <row r="935" spans="2:15" ht="15" customHeight="1"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</row>
    <row r="936" spans="2:15" ht="24.95" customHeight="1">
      <c r="B936" s="226" t="s">
        <v>15</v>
      </c>
      <c r="C936" s="226"/>
      <c r="D936" s="226"/>
      <c r="E936" s="226"/>
      <c r="F936" s="226"/>
      <c r="G936" s="226"/>
      <c r="H936" s="226"/>
      <c r="M936" s="21"/>
      <c r="N936" s="21"/>
    </row>
    <row r="937" spans="2:15" ht="24.95" customHeight="1">
      <c r="B937" s="133" t="s">
        <v>47</v>
      </c>
      <c r="C937" s="236" t="s">
        <v>116</v>
      </c>
      <c r="D937" s="236"/>
      <c r="E937" s="236" t="s">
        <v>117</v>
      </c>
      <c r="F937" s="236"/>
      <c r="G937" s="237" t="s">
        <v>0</v>
      </c>
      <c r="H937" s="237"/>
      <c r="M937" s="21"/>
      <c r="N937" s="21"/>
    </row>
    <row r="938" spans="2:15" ht="24.95" customHeight="1">
      <c r="B938" s="43" t="s">
        <v>183</v>
      </c>
      <c r="C938" s="231">
        <v>177274</v>
      </c>
      <c r="D938" s="231"/>
      <c r="E938" s="231">
        <v>99632</v>
      </c>
      <c r="F938" s="231"/>
      <c r="G938" s="213">
        <f>C938+E938</f>
        <v>276906</v>
      </c>
      <c r="H938" s="214"/>
      <c r="M938" s="21"/>
      <c r="N938" s="21"/>
    </row>
    <row r="939" spans="2:15" ht="24.95" customHeight="1">
      <c r="B939" s="43" t="s">
        <v>184</v>
      </c>
      <c r="C939" s="231">
        <v>204796</v>
      </c>
      <c r="D939" s="231"/>
      <c r="E939" s="231">
        <v>102717</v>
      </c>
      <c r="F939" s="231"/>
      <c r="G939" s="213">
        <f>C939+E939</f>
        <v>307513</v>
      </c>
      <c r="H939" s="214"/>
      <c r="M939" s="21"/>
      <c r="N939" s="21"/>
    </row>
    <row r="940" spans="2:15" ht="24.95" customHeight="1">
      <c r="B940" s="116" t="s">
        <v>57</v>
      </c>
      <c r="C940" s="245">
        <f>(C939-C938)/C938</f>
        <v>0.15525119306835747</v>
      </c>
      <c r="D940" s="245"/>
      <c r="E940" s="245">
        <f>(E939-E938)/E938</f>
        <v>3.0963947326160271E-2</v>
      </c>
      <c r="F940" s="245"/>
      <c r="G940" s="245">
        <f>(G939-G938)/G938</f>
        <v>0.11053209392356973</v>
      </c>
      <c r="H940" s="245"/>
      <c r="M940" s="21"/>
      <c r="O940" s="48"/>
    </row>
    <row r="941" spans="2:15" ht="24.95" customHeight="1"/>
    <row r="942" spans="2:15" ht="24.95" customHeight="1"/>
    <row r="943" spans="2:15" ht="24.95" customHeight="1"/>
    <row r="944" spans="2:15" ht="24.95" customHeight="1"/>
    <row r="945" spans="2:10" ht="24.95" customHeight="1"/>
    <row r="946" spans="2:10" ht="24.95" customHeight="1"/>
    <row r="947" spans="2:10" ht="24.95" customHeight="1"/>
    <row r="948" spans="2:10" ht="24.95" customHeight="1"/>
    <row r="949" spans="2:10" ht="24.95" customHeight="1"/>
    <row r="950" spans="2:10" ht="24.95" customHeight="1"/>
    <row r="951" spans="2:10" ht="24.95" customHeight="1"/>
    <row r="952" spans="2:10" ht="24.95" customHeight="1">
      <c r="B952" s="226" t="s">
        <v>17</v>
      </c>
      <c r="C952" s="226"/>
      <c r="D952" s="226"/>
      <c r="E952" s="226"/>
      <c r="F952" s="226"/>
      <c r="G952" s="226"/>
      <c r="H952" s="226"/>
      <c r="I952" s="226"/>
      <c r="J952" s="226"/>
    </row>
    <row r="953" spans="2:10" ht="24.95" customHeight="1">
      <c r="B953" s="133" t="s">
        <v>47</v>
      </c>
      <c r="C953" s="236" t="s">
        <v>114</v>
      </c>
      <c r="D953" s="236"/>
      <c r="E953" s="236" t="s">
        <v>115</v>
      </c>
      <c r="F953" s="236"/>
      <c r="G953" s="237" t="s">
        <v>56</v>
      </c>
      <c r="H953" s="237"/>
      <c r="I953" s="237" t="s">
        <v>20</v>
      </c>
      <c r="J953" s="237"/>
    </row>
    <row r="954" spans="2:10" ht="24.95" customHeight="1">
      <c r="B954" s="43" t="s">
        <v>183</v>
      </c>
      <c r="C954" s="231">
        <v>493867</v>
      </c>
      <c r="D954" s="231"/>
      <c r="E954" s="231">
        <v>162203</v>
      </c>
      <c r="F954" s="231"/>
      <c r="G954" s="213">
        <f>C954+E954</f>
        <v>656070</v>
      </c>
      <c r="H954" s="214"/>
      <c r="I954" s="247">
        <v>7.6799999999999993E-2</v>
      </c>
      <c r="J954" s="248"/>
    </row>
    <row r="955" spans="2:10" ht="24.95" customHeight="1">
      <c r="B955" s="43" t="s">
        <v>184</v>
      </c>
      <c r="C955" s="231">
        <v>573816</v>
      </c>
      <c r="D955" s="231"/>
      <c r="E955" s="231">
        <v>170243</v>
      </c>
      <c r="F955" s="231"/>
      <c r="G955" s="213">
        <f>C955+E955</f>
        <v>744059</v>
      </c>
      <c r="H955" s="214"/>
      <c r="I955" s="247">
        <v>8.7800000000000003E-2</v>
      </c>
      <c r="J955" s="248"/>
    </row>
    <row r="956" spans="2:10" ht="24.95" customHeight="1">
      <c r="B956" s="116" t="s">
        <v>57</v>
      </c>
      <c r="C956" s="245">
        <f>(C955-C954)/C954</f>
        <v>0.16188366503532328</v>
      </c>
      <c r="D956" s="245"/>
      <c r="E956" s="245">
        <f>(E955-E954)/E954</f>
        <v>4.9567517246906653E-2</v>
      </c>
      <c r="F956" s="245"/>
      <c r="G956" s="245">
        <f>(G955-G954)/G954</f>
        <v>0.13411526209093541</v>
      </c>
      <c r="H956" s="245"/>
      <c r="I956" s="245">
        <f>(I955-I954)/I954</f>
        <v>0.1432291666666668</v>
      </c>
      <c r="J956" s="245"/>
    </row>
    <row r="957" spans="2:10" ht="24.95" customHeight="1"/>
    <row r="958" spans="2:10" ht="24.95" customHeight="1"/>
    <row r="959" spans="2:10" ht="24.95" customHeight="1"/>
    <row r="960" spans="2:10" ht="24.95" customHeight="1"/>
    <row r="961" ht="24.95" customHeight="1"/>
    <row r="962" ht="24.95" customHeight="1"/>
    <row r="963" ht="24.95" customHeight="1"/>
    <row r="964" ht="24.95" customHeight="1"/>
    <row r="965" ht="24.95" customHeight="1"/>
    <row r="966" ht="24.95" customHeight="1"/>
    <row r="967" ht="24.95" customHeight="1"/>
    <row r="968" ht="24.95" customHeight="1"/>
    <row r="969" ht="24.95" customHeight="1"/>
    <row r="970" ht="24.95" customHeight="1"/>
    <row r="971" ht="24.95" customHeight="1"/>
    <row r="972" ht="24.95" customHeight="1"/>
    <row r="973" ht="24.95" customHeight="1"/>
    <row r="974" ht="24.95" customHeight="1"/>
    <row r="975" ht="24.95" customHeight="1"/>
    <row r="976" ht="24.95" customHeight="1"/>
    <row r="977" ht="24.95" customHeight="1"/>
    <row r="978" ht="24.95" customHeight="1"/>
    <row r="979" ht="24.95" customHeight="1"/>
    <row r="980" ht="24.95" customHeight="1"/>
    <row r="981" ht="24.95" customHeight="1"/>
    <row r="982" ht="24.95" customHeight="1"/>
    <row r="983" ht="24.95" customHeight="1"/>
    <row r="984" ht="24.95" customHeight="1"/>
    <row r="985" ht="24.95" customHeight="1"/>
    <row r="986" ht="24.95" customHeight="1"/>
    <row r="987" ht="24.95" customHeight="1"/>
    <row r="988" ht="24.95" customHeight="1"/>
    <row r="989" ht="24.95" customHeight="1"/>
    <row r="990" ht="24.95" customHeight="1"/>
    <row r="991" ht="24.95" customHeight="1"/>
    <row r="992" ht="24.95" customHeight="1"/>
    <row r="993" spans="2:15" ht="24.95" customHeight="1"/>
    <row r="994" spans="2:15" ht="24.95" customHeight="1"/>
    <row r="995" spans="2:15" ht="24.95" customHeight="1"/>
    <row r="996" spans="2:15" ht="24.95" customHeight="1"/>
    <row r="997" spans="2:15" ht="24.95" customHeight="1">
      <c r="O997" s="49">
        <v>12</v>
      </c>
    </row>
    <row r="998" spans="2:15" ht="39.950000000000003" customHeight="1">
      <c r="B998" s="243" t="s">
        <v>129</v>
      </c>
      <c r="C998" s="243"/>
      <c r="D998" s="243"/>
      <c r="E998" s="243"/>
      <c r="F998" s="243"/>
      <c r="G998" s="243"/>
      <c r="H998" s="243"/>
      <c r="I998" s="243"/>
      <c r="J998" s="243"/>
      <c r="K998" s="243"/>
      <c r="L998" s="243"/>
      <c r="M998" s="243"/>
      <c r="N998" s="243"/>
      <c r="O998" s="243"/>
    </row>
    <row r="999" spans="2:15" ht="15" customHeight="1"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</row>
    <row r="1000" spans="2:15" ht="30" customHeight="1">
      <c r="B1000" s="244" t="s">
        <v>130</v>
      </c>
      <c r="C1000" s="244"/>
      <c r="D1000" s="244"/>
      <c r="E1000" s="244"/>
      <c r="F1000" s="244"/>
      <c r="G1000" s="244"/>
      <c r="H1000" s="244"/>
      <c r="I1000" s="244"/>
      <c r="J1000" s="244"/>
      <c r="K1000" s="244"/>
      <c r="L1000" s="244"/>
      <c r="M1000" s="244"/>
      <c r="N1000" s="244"/>
      <c r="O1000" s="244"/>
    </row>
    <row r="1001" spans="2:15" ht="15" customHeight="1">
      <c r="B1001" s="110"/>
      <c r="C1001" s="110"/>
      <c r="D1001" s="110"/>
      <c r="E1001" s="110"/>
      <c r="F1001" s="110"/>
      <c r="G1001" s="110"/>
    </row>
    <row r="1002" spans="2:15" ht="24.95" customHeight="1">
      <c r="B1002" s="240" t="s">
        <v>82</v>
      </c>
      <c r="C1002" s="240"/>
      <c r="D1002" s="240"/>
      <c r="E1002" s="240"/>
      <c r="F1002" s="240"/>
      <c r="G1002" s="240"/>
      <c r="H1002" s="240"/>
      <c r="I1002" s="240"/>
      <c r="J1002" s="240"/>
    </row>
    <row r="1003" spans="2:15" ht="24.95" customHeight="1">
      <c r="B1003" s="241" t="s">
        <v>48</v>
      </c>
      <c r="C1003" s="242" t="s">
        <v>70</v>
      </c>
      <c r="D1003" s="242"/>
      <c r="E1003" s="242"/>
      <c r="F1003" s="242" t="s">
        <v>71</v>
      </c>
      <c r="G1003" s="242"/>
      <c r="H1003" s="242"/>
      <c r="I1003" s="172" t="s">
        <v>76</v>
      </c>
      <c r="J1003" s="172" t="s">
        <v>77</v>
      </c>
    </row>
    <row r="1004" spans="2:15" ht="24.95" customHeight="1">
      <c r="B1004" s="241"/>
      <c r="C1004" s="143" t="s">
        <v>103</v>
      </c>
      <c r="D1004" s="143" t="s">
        <v>104</v>
      </c>
      <c r="E1004" s="125" t="s">
        <v>105</v>
      </c>
      <c r="F1004" s="143" t="s">
        <v>106</v>
      </c>
      <c r="G1004" s="143" t="s">
        <v>107</v>
      </c>
      <c r="H1004" s="125" t="s">
        <v>108</v>
      </c>
      <c r="I1004" s="171" t="s">
        <v>140</v>
      </c>
      <c r="J1004" s="171" t="s">
        <v>141</v>
      </c>
      <c r="K1004" s="12"/>
      <c r="L1004" s="12"/>
      <c r="M1004" s="69"/>
      <c r="N1004" s="12"/>
    </row>
    <row r="1005" spans="2:15" ht="24.95" customHeight="1">
      <c r="B1005" s="102" t="s">
        <v>5</v>
      </c>
      <c r="C1005" s="210">
        <v>259</v>
      </c>
      <c r="D1005" s="210">
        <v>0</v>
      </c>
      <c r="E1005" s="207">
        <f>SUM(C1005:D1005)</f>
        <v>259</v>
      </c>
      <c r="F1005" s="210">
        <v>553</v>
      </c>
      <c r="G1005" s="210">
        <v>0</v>
      </c>
      <c r="H1005" s="207">
        <f>SUM(F1005:G1005)</f>
        <v>553</v>
      </c>
      <c r="I1005" s="149">
        <v>5.1236912813860835E-2</v>
      </c>
      <c r="J1005" s="152">
        <v>2.1351351351351351</v>
      </c>
      <c r="K1005" s="12"/>
      <c r="L1005" s="12"/>
      <c r="M1005" s="69"/>
      <c r="N1005" s="12"/>
    </row>
    <row r="1006" spans="2:15" ht="24.95" customHeight="1">
      <c r="B1006" s="102" t="s">
        <v>6</v>
      </c>
      <c r="C1006" s="210">
        <v>863</v>
      </c>
      <c r="D1006" s="210">
        <v>86</v>
      </c>
      <c r="E1006" s="207">
        <f t="shared" ref="E1006:E1013" si="23">SUM(C1006:D1006)</f>
        <v>949</v>
      </c>
      <c r="F1006" s="210">
        <v>2593</v>
      </c>
      <c r="G1006" s="210">
        <v>127</v>
      </c>
      <c r="H1006" s="207">
        <f t="shared" ref="H1006:H1013" si="24">SUM(F1006:G1006)</f>
        <v>2720</v>
      </c>
      <c r="I1006" s="149">
        <v>0.12390670553935861</v>
      </c>
      <c r="J1006" s="152">
        <v>2.8661749209694416</v>
      </c>
      <c r="K1006" s="12"/>
      <c r="L1006" s="72"/>
      <c r="M1006" s="69"/>
      <c r="N1006" s="12"/>
    </row>
    <row r="1007" spans="2:15" ht="24.95" customHeight="1">
      <c r="B1007" s="102" t="s">
        <v>27</v>
      </c>
      <c r="C1007" s="210">
        <v>1238</v>
      </c>
      <c r="D1007" s="210">
        <v>445</v>
      </c>
      <c r="E1007" s="207">
        <f t="shared" si="23"/>
        <v>1683</v>
      </c>
      <c r="F1007" s="210">
        <v>1531</v>
      </c>
      <c r="G1007" s="210">
        <v>715</v>
      </c>
      <c r="H1007" s="207">
        <f t="shared" si="24"/>
        <v>2246</v>
      </c>
      <c r="I1007" s="149">
        <v>9.2975121082915932E-2</v>
      </c>
      <c r="J1007" s="152">
        <v>1.334521687462864</v>
      </c>
      <c r="K1007" s="12"/>
      <c r="L1007" s="72"/>
      <c r="M1007" s="151"/>
      <c r="N1007" s="12"/>
    </row>
    <row r="1008" spans="2:15" ht="24.95" customHeight="1">
      <c r="B1008" s="102" t="s">
        <v>8</v>
      </c>
      <c r="C1008" s="210">
        <v>232</v>
      </c>
      <c r="D1008" s="210">
        <v>13</v>
      </c>
      <c r="E1008" s="207">
        <f t="shared" si="23"/>
        <v>245</v>
      </c>
      <c r="F1008" s="210">
        <v>581</v>
      </c>
      <c r="G1008" s="210">
        <v>13</v>
      </c>
      <c r="H1008" s="207">
        <f t="shared" si="24"/>
        <v>594</v>
      </c>
      <c r="I1008" s="149">
        <v>3.4216589861751155E-2</v>
      </c>
      <c r="J1008" s="152">
        <v>2.4244897959183676</v>
      </c>
      <c r="K1008" s="12"/>
      <c r="L1008" s="72"/>
      <c r="M1008" s="70"/>
      <c r="N1008" s="12"/>
    </row>
    <row r="1009" spans="2:14" ht="24.95" customHeight="1">
      <c r="B1009" s="102" t="s">
        <v>9</v>
      </c>
      <c r="C1009" s="210">
        <v>12</v>
      </c>
      <c r="D1009" s="210">
        <v>1</v>
      </c>
      <c r="E1009" s="207">
        <f t="shared" si="23"/>
        <v>13</v>
      </c>
      <c r="F1009" s="210">
        <v>17</v>
      </c>
      <c r="G1009" s="210">
        <v>1</v>
      </c>
      <c r="H1009" s="207">
        <f t="shared" si="24"/>
        <v>18</v>
      </c>
      <c r="I1009" s="149">
        <v>3.5545023696682463E-3</v>
      </c>
      <c r="J1009" s="152">
        <v>1.3846153846153846</v>
      </c>
      <c r="K1009" s="12"/>
      <c r="L1009" s="72"/>
      <c r="M1009" s="70"/>
      <c r="N1009" s="12"/>
    </row>
    <row r="1010" spans="2:14" ht="24.95" customHeight="1">
      <c r="B1010" s="102" t="s">
        <v>10</v>
      </c>
      <c r="C1010" s="210">
        <v>1387</v>
      </c>
      <c r="D1010" s="210">
        <v>129</v>
      </c>
      <c r="E1010" s="207">
        <f t="shared" si="23"/>
        <v>1516</v>
      </c>
      <c r="F1010" s="210">
        <v>2149</v>
      </c>
      <c r="G1010" s="210">
        <v>217</v>
      </c>
      <c r="H1010" s="207">
        <f t="shared" si="24"/>
        <v>2366</v>
      </c>
      <c r="I1010" s="149">
        <v>0.14994613093351924</v>
      </c>
      <c r="J1010" s="152">
        <v>1.5606860158311346</v>
      </c>
      <c r="K1010" s="12"/>
      <c r="L1010" s="72"/>
      <c r="M1010" s="70"/>
      <c r="N1010" s="12"/>
    </row>
    <row r="1011" spans="2:14" ht="24.95" customHeight="1">
      <c r="B1011" s="102" t="s">
        <v>11</v>
      </c>
      <c r="C1011" s="210">
        <v>83</v>
      </c>
      <c r="D1011" s="210">
        <v>0</v>
      </c>
      <c r="E1011" s="207">
        <f t="shared" si="23"/>
        <v>83</v>
      </c>
      <c r="F1011" s="210">
        <v>316</v>
      </c>
      <c r="G1011" s="210">
        <v>0</v>
      </c>
      <c r="H1011" s="207">
        <f t="shared" si="24"/>
        <v>316</v>
      </c>
      <c r="I1011" s="149">
        <v>7.5670498084291188E-2</v>
      </c>
      <c r="J1011" s="152">
        <v>3.8072289156626504</v>
      </c>
      <c r="K1011" s="12"/>
      <c r="L1011" s="72"/>
      <c r="M1011" s="70"/>
      <c r="N1011" s="12"/>
    </row>
    <row r="1012" spans="2:14" ht="24.95" customHeight="1">
      <c r="B1012" s="102" t="s">
        <v>12</v>
      </c>
      <c r="C1012" s="210">
        <v>305</v>
      </c>
      <c r="D1012" s="210">
        <v>0</v>
      </c>
      <c r="E1012" s="207">
        <f t="shared" si="23"/>
        <v>305</v>
      </c>
      <c r="F1012" s="210">
        <v>715</v>
      </c>
      <c r="G1012" s="210">
        <v>0</v>
      </c>
      <c r="H1012" s="207">
        <f t="shared" si="24"/>
        <v>715</v>
      </c>
      <c r="I1012" s="149">
        <v>0.15546858012611436</v>
      </c>
      <c r="J1012" s="152">
        <v>2.3442622950819674</v>
      </c>
      <c r="K1012" s="12"/>
      <c r="L1012" s="72"/>
      <c r="M1012" s="69"/>
      <c r="N1012" s="12"/>
    </row>
    <row r="1013" spans="2:14" ht="24.95" customHeight="1">
      <c r="B1013" s="102" t="s">
        <v>13</v>
      </c>
      <c r="C1013" s="210">
        <v>62</v>
      </c>
      <c r="D1013" s="210">
        <v>26</v>
      </c>
      <c r="E1013" s="207">
        <f t="shared" si="23"/>
        <v>88</v>
      </c>
      <c r="F1013" s="210">
        <v>62</v>
      </c>
      <c r="G1013" s="210">
        <v>26</v>
      </c>
      <c r="H1013" s="207">
        <f t="shared" si="24"/>
        <v>88</v>
      </c>
      <c r="I1013" s="149">
        <v>3.1575170434158591E-2</v>
      </c>
      <c r="J1013" s="152">
        <v>1</v>
      </c>
      <c r="K1013" s="12"/>
      <c r="L1013" s="12"/>
      <c r="M1013" s="69"/>
      <c r="N1013" s="12"/>
    </row>
    <row r="1014" spans="2:14" ht="24.95" customHeight="1">
      <c r="B1014" s="140" t="s">
        <v>16</v>
      </c>
      <c r="C1014" s="211">
        <f>SUM(C1005:C1013)</f>
        <v>4441</v>
      </c>
      <c r="D1014" s="211">
        <f>SUM(D1005:D1013)</f>
        <v>700</v>
      </c>
      <c r="E1014" s="212">
        <f>SUM(C1014:D1014)</f>
        <v>5141</v>
      </c>
      <c r="F1014" s="211">
        <f>SUM(F1005:F1013)</f>
        <v>8517</v>
      </c>
      <c r="G1014" s="202">
        <f>SUM(G1005:G1013)</f>
        <v>1099</v>
      </c>
      <c r="H1014" s="199">
        <f>SUM(F1014:G1014)</f>
        <v>9616</v>
      </c>
      <c r="I1014" s="181">
        <v>9.0149718282130364E-2</v>
      </c>
      <c r="J1014" s="180">
        <v>1.870453219218051</v>
      </c>
      <c r="K1014" s="12"/>
      <c r="L1014" s="12"/>
      <c r="M1014" s="69"/>
      <c r="N1014" s="12"/>
    </row>
    <row r="1015" spans="2:14" ht="24.95" customHeight="1">
      <c r="B1015" s="24"/>
      <c r="C1015" s="37"/>
      <c r="D1015" s="37"/>
      <c r="E1015" s="41"/>
      <c r="F1015" s="37"/>
      <c r="G1015" s="37"/>
      <c r="H1015" s="41"/>
      <c r="I1015" s="25"/>
      <c r="J1015" s="26"/>
      <c r="K1015" s="72"/>
      <c r="L1015" s="72"/>
      <c r="M1015" s="69"/>
      <c r="N1015" s="12"/>
    </row>
    <row r="1016" spans="2:14" ht="24.95" customHeight="1">
      <c r="B1016" s="85"/>
      <c r="C1016" s="85"/>
      <c r="D1016" s="85"/>
      <c r="E1016" s="85"/>
      <c r="F1016" s="85"/>
      <c r="G1016" s="85"/>
      <c r="H1016" s="85"/>
      <c r="I1016" s="85"/>
      <c r="J1016" s="85"/>
      <c r="K1016" s="85"/>
      <c r="L1016" s="85"/>
      <c r="M1016" s="85"/>
      <c r="N1016" s="85"/>
    </row>
    <row r="1017" spans="2:14" ht="24.95" customHeight="1">
      <c r="B1017" s="86"/>
      <c r="C1017" s="86"/>
      <c r="D1017" s="86"/>
      <c r="E1017" s="86"/>
      <c r="F1017" s="86"/>
      <c r="G1017" s="86"/>
      <c r="H1017" s="86"/>
      <c r="I1017" s="86"/>
      <c r="J1017" s="86"/>
      <c r="K1017" s="71"/>
      <c r="L1017" s="71"/>
      <c r="M1017" s="71"/>
      <c r="N1017" s="71"/>
    </row>
    <row r="1018" spans="2:14" ht="24.95" customHeight="1">
      <c r="B1018" s="2"/>
      <c r="C1018" s="2"/>
      <c r="D1018" s="2"/>
      <c r="E1018" s="2"/>
      <c r="G1018" s="2"/>
      <c r="H1018" s="2"/>
      <c r="I1018" s="2"/>
      <c r="J1018" s="2"/>
    </row>
    <row r="1019" spans="2:14" ht="24.95" customHeight="1">
      <c r="B1019" s="2"/>
      <c r="C1019" s="2"/>
      <c r="D1019" s="2"/>
      <c r="E1019" s="2"/>
      <c r="G1019" s="2"/>
      <c r="H1019" s="2"/>
      <c r="I1019" s="2"/>
      <c r="J1019" s="2"/>
    </row>
    <row r="1020" spans="2:14" ht="24.95" customHeight="1">
      <c r="B1020" s="2"/>
      <c r="C1020" s="2"/>
      <c r="D1020" s="2"/>
      <c r="E1020" s="2"/>
      <c r="G1020" s="2"/>
      <c r="H1020" s="2"/>
      <c r="I1020" s="2"/>
      <c r="J1020" s="2"/>
    </row>
    <row r="1021" spans="2:14" ht="24.95" customHeight="1">
      <c r="B1021" s="2"/>
      <c r="C1021" s="2"/>
      <c r="D1021" s="2"/>
      <c r="E1021" s="2"/>
      <c r="G1021" s="2"/>
      <c r="H1021" s="2"/>
      <c r="I1021" s="2"/>
      <c r="J1021" s="2"/>
    </row>
    <row r="1022" spans="2:14" ht="24.95" customHeight="1">
      <c r="B1022" s="2"/>
      <c r="C1022" s="2"/>
      <c r="D1022" s="2"/>
      <c r="E1022" s="2"/>
      <c r="G1022" s="2"/>
      <c r="H1022" s="2"/>
      <c r="I1022" s="2"/>
      <c r="J1022" s="2"/>
    </row>
    <row r="1023" spans="2:14" ht="24.95" customHeight="1">
      <c r="B1023" s="2"/>
      <c r="C1023" s="2"/>
      <c r="D1023" s="2"/>
      <c r="E1023" s="2"/>
      <c r="G1023" s="2"/>
      <c r="H1023" s="2"/>
      <c r="I1023" s="2"/>
      <c r="J1023" s="2"/>
    </row>
    <row r="1024" spans="2:14" ht="24.95" customHeight="1">
      <c r="B1024" s="2"/>
      <c r="C1024" s="2"/>
      <c r="D1024" s="2"/>
      <c r="E1024" s="2"/>
      <c r="G1024" s="2"/>
      <c r="H1024" s="2"/>
      <c r="I1024" s="2"/>
      <c r="J1024" s="2"/>
    </row>
    <row r="1025" spans="2:11" ht="24.95" customHeight="1">
      <c r="B1025" s="2"/>
      <c r="C1025" s="2"/>
      <c r="D1025" s="2"/>
      <c r="E1025" s="2"/>
      <c r="G1025" s="2"/>
      <c r="H1025" s="2"/>
      <c r="I1025" s="2"/>
      <c r="J1025" s="2"/>
    </row>
    <row r="1026" spans="2:11" ht="24.95" customHeight="1">
      <c r="B1026" s="2"/>
      <c r="C1026" s="2"/>
      <c r="D1026" s="2"/>
      <c r="E1026" s="203"/>
      <c r="F1026" s="2"/>
      <c r="G1026" s="2"/>
      <c r="H1026" s="2"/>
      <c r="I1026" s="2"/>
      <c r="J1026" s="2"/>
      <c r="K1026" s="2"/>
    </row>
    <row r="1027" spans="2:11" ht="24.95" customHeight="1">
      <c r="E1027" s="203"/>
    </row>
    <row r="1028" spans="2:11" ht="24.95" customHeight="1">
      <c r="E1028" s="203"/>
    </row>
    <row r="1029" spans="2:11" ht="24.95" customHeight="1">
      <c r="E1029" s="203"/>
    </row>
    <row r="1030" spans="2:11" ht="24.95" customHeight="1">
      <c r="E1030" s="203"/>
    </row>
    <row r="1031" spans="2:11" ht="24.95" customHeight="1">
      <c r="E1031" s="203"/>
    </row>
    <row r="1032" spans="2:11" ht="24.95" customHeight="1">
      <c r="E1032" s="203"/>
    </row>
    <row r="1033" spans="2:11" ht="24.95" customHeight="1">
      <c r="E1033" s="203"/>
    </row>
    <row r="1034" spans="2:11" ht="24.95" customHeight="1">
      <c r="E1034" s="203"/>
    </row>
    <row r="1035" spans="2:11" ht="24.95" customHeight="1"/>
    <row r="1036" spans="2:11" ht="24.95" customHeight="1"/>
    <row r="1037" spans="2:11" ht="24.95" customHeight="1"/>
    <row r="1038" spans="2:11" ht="24.95" customHeight="1"/>
    <row r="1039" spans="2:11" ht="24.95" customHeight="1"/>
    <row r="1040" spans="2:11" ht="24.95" customHeight="1"/>
    <row r="1041" ht="24.95" customHeight="1"/>
    <row r="1042" ht="24.95" customHeight="1"/>
    <row r="1043" ht="24.95" customHeight="1"/>
    <row r="1044" ht="24.95" customHeight="1"/>
    <row r="1045" ht="24.95" customHeight="1"/>
    <row r="1046" ht="24.95" customHeight="1"/>
    <row r="1047" ht="24.95" customHeight="1"/>
    <row r="1048" ht="24.95" customHeight="1"/>
    <row r="1049" ht="24.95" customHeight="1"/>
    <row r="1050" ht="24.95" customHeight="1"/>
    <row r="1051" ht="24.95" customHeight="1"/>
    <row r="1052" ht="24.95" customHeight="1"/>
    <row r="1053" ht="24.95" customHeight="1"/>
    <row r="1054" ht="24.95" customHeight="1"/>
    <row r="1055" ht="24.95" customHeight="1"/>
    <row r="1056" ht="24.95" customHeight="1"/>
    <row r="1057" spans="2:15" ht="24.95" customHeight="1"/>
    <row r="1058" spans="2:15" ht="24.95" customHeight="1"/>
    <row r="1059" spans="2:15" ht="24.95" customHeight="1"/>
    <row r="1060" spans="2:15" ht="24.95" customHeight="1"/>
    <row r="1061" spans="2:15" ht="24.95" customHeight="1">
      <c r="O1061" s="49">
        <v>13</v>
      </c>
    </row>
    <row r="1062" spans="2:15" ht="50.1" customHeight="1">
      <c r="B1062" s="239" t="s">
        <v>53</v>
      </c>
      <c r="C1062" s="239"/>
      <c r="D1062" s="239"/>
      <c r="E1062" s="239"/>
      <c r="F1062" s="239"/>
      <c r="G1062" s="239"/>
      <c r="H1062" s="239"/>
      <c r="I1062" s="239"/>
      <c r="J1062" s="239"/>
      <c r="K1062" s="239"/>
      <c r="L1062" s="239"/>
      <c r="M1062" s="239"/>
      <c r="N1062" s="239"/>
      <c r="O1062" s="239"/>
    </row>
    <row r="1063" spans="2:15" ht="15" customHeight="1"/>
    <row r="1064" spans="2:15" ht="39.950000000000003" customHeight="1">
      <c r="B1064" s="235" t="s">
        <v>137</v>
      </c>
      <c r="C1064" s="235"/>
      <c r="D1064" s="235"/>
      <c r="E1064" s="235"/>
      <c r="F1064" s="235"/>
      <c r="G1064" s="235"/>
      <c r="H1064" s="235"/>
      <c r="I1064" s="235"/>
      <c r="J1064" s="235"/>
      <c r="K1064" s="235"/>
      <c r="L1064" s="235"/>
      <c r="M1064" s="235"/>
      <c r="N1064" s="235"/>
      <c r="O1064" s="235"/>
    </row>
    <row r="1065" spans="2:15" ht="15" customHeight="1">
      <c r="B1065" s="20"/>
      <c r="C1065" s="20"/>
      <c r="D1065" s="20"/>
      <c r="E1065" s="20"/>
      <c r="F1065" s="20"/>
      <c r="G1065" s="20"/>
    </row>
    <row r="1066" spans="2:15" ht="24.95" customHeight="1">
      <c r="B1066" s="227" t="s">
        <v>47</v>
      </c>
      <c r="C1066" s="228" t="s">
        <v>83</v>
      </c>
      <c r="D1066" s="228"/>
      <c r="E1066" s="228" t="s">
        <v>22</v>
      </c>
      <c r="F1066" s="228"/>
      <c r="G1066" s="228" t="s">
        <v>23</v>
      </c>
      <c r="H1066" s="228"/>
      <c r="I1066" s="228" t="s">
        <v>82</v>
      </c>
      <c r="J1066" s="228"/>
      <c r="K1066" s="228" t="s">
        <v>16</v>
      </c>
      <c r="L1066" s="228"/>
      <c r="M1066" s="73"/>
      <c r="N1066" s="73"/>
    </row>
    <row r="1067" spans="2:15" ht="24.95" customHeight="1">
      <c r="B1067" s="227"/>
      <c r="C1067" s="176" t="s">
        <v>84</v>
      </c>
      <c r="D1067" s="175" t="s">
        <v>35</v>
      </c>
      <c r="E1067" s="176" t="s">
        <v>84</v>
      </c>
      <c r="F1067" s="175" t="s">
        <v>35</v>
      </c>
      <c r="G1067" s="176" t="s">
        <v>84</v>
      </c>
      <c r="H1067" s="175" t="s">
        <v>35</v>
      </c>
      <c r="I1067" s="176" t="s">
        <v>84</v>
      </c>
      <c r="J1067" s="175" t="s">
        <v>35</v>
      </c>
      <c r="K1067" s="148" t="s">
        <v>84</v>
      </c>
      <c r="L1067" s="129" t="s">
        <v>35</v>
      </c>
      <c r="M1067" s="74"/>
      <c r="N1067" s="32"/>
    </row>
    <row r="1068" spans="2:15" ht="24.95" customHeight="1">
      <c r="B1068" s="43" t="s">
        <v>181</v>
      </c>
      <c r="C1068" s="106">
        <v>1894</v>
      </c>
      <c r="D1068" s="106">
        <v>71408</v>
      </c>
      <c r="E1068" s="106">
        <v>118</v>
      </c>
      <c r="F1068" s="106">
        <v>42612</v>
      </c>
      <c r="G1068" s="106">
        <v>3839</v>
      </c>
      <c r="H1068" s="106">
        <v>33929</v>
      </c>
      <c r="I1068" s="106"/>
      <c r="J1068" s="106"/>
      <c r="K1068" s="136">
        <f>C1068+E1068+G1068+I1068</f>
        <v>5851</v>
      </c>
      <c r="L1068" s="136">
        <f>D1068+F1068+H1068+J1068</f>
        <v>147949</v>
      </c>
      <c r="M1068" s="75"/>
      <c r="N1068" s="41"/>
    </row>
    <row r="1069" spans="2:15" ht="24.95" customHeight="1">
      <c r="B1069" s="43" t="s">
        <v>178</v>
      </c>
      <c r="C1069" s="106">
        <v>1890</v>
      </c>
      <c r="D1069" s="106">
        <v>71454</v>
      </c>
      <c r="E1069" s="106">
        <v>118</v>
      </c>
      <c r="F1069" s="106">
        <v>42630</v>
      </c>
      <c r="G1069" s="106">
        <v>3950</v>
      </c>
      <c r="H1069" s="106">
        <v>34923</v>
      </c>
      <c r="I1069" s="106">
        <v>283</v>
      </c>
      <c r="J1069" s="106">
        <v>11857</v>
      </c>
      <c r="K1069" s="136">
        <f>C1069+E1069+G1069+I1069</f>
        <v>6241</v>
      </c>
      <c r="L1069" s="136">
        <f>D1069+F1069+H1069+J1069</f>
        <v>160864</v>
      </c>
      <c r="M1069" s="75"/>
      <c r="N1069" s="41"/>
    </row>
    <row r="1070" spans="2:15" ht="24.95" customHeight="1">
      <c r="B1070" s="108" t="s">
        <v>57</v>
      </c>
      <c r="C1070" s="82">
        <f t="shared" ref="C1070:L1070" si="25">(C1069-C1068)/C1068</f>
        <v>-2.1119324181626186E-3</v>
      </c>
      <c r="D1070" s="82">
        <f t="shared" si="25"/>
        <v>6.4418552543132424E-4</v>
      </c>
      <c r="E1070" s="204">
        <f t="shared" si="25"/>
        <v>0</v>
      </c>
      <c r="F1070" s="82">
        <f t="shared" si="25"/>
        <v>4.2241622078287804E-4</v>
      </c>
      <c r="G1070" s="82">
        <f t="shared" si="25"/>
        <v>2.8913779630112008E-2</v>
      </c>
      <c r="H1070" s="82">
        <f t="shared" si="25"/>
        <v>2.9296472044563648E-2</v>
      </c>
      <c r="I1070" s="82"/>
      <c r="J1070" s="82"/>
      <c r="K1070" s="82">
        <f t="shared" si="25"/>
        <v>6.6655272602973853E-2</v>
      </c>
      <c r="L1070" s="82">
        <f t="shared" si="25"/>
        <v>8.7293594414291409E-2</v>
      </c>
      <c r="M1070" s="29"/>
      <c r="N1070" s="27"/>
    </row>
    <row r="1071" spans="2:15" ht="24.95" customHeight="1">
      <c r="B1071" s="22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29"/>
      <c r="N1071" s="27"/>
    </row>
    <row r="1072" spans="2:15" ht="24.95" customHeight="1">
      <c r="B1072" s="238" t="s">
        <v>102</v>
      </c>
      <c r="C1072" s="238"/>
      <c r="D1072" s="238"/>
      <c r="E1072" s="238"/>
      <c r="F1072" s="238"/>
      <c r="G1072" s="238"/>
      <c r="H1072" s="238"/>
      <c r="I1072" s="238"/>
      <c r="J1072" s="238"/>
      <c r="K1072" s="238"/>
      <c r="L1072" s="27"/>
      <c r="M1072" s="27"/>
      <c r="N1072" s="27"/>
    </row>
    <row r="1073" spans="2:15" ht="24.95" customHeight="1">
      <c r="K1073" s="5"/>
    </row>
    <row r="1074" spans="2:15" ht="24.95" customHeight="1">
      <c r="K1074" s="5"/>
    </row>
    <row r="1075" spans="2:15" ht="24.95" customHeight="1"/>
    <row r="1076" spans="2:15" ht="24.95" customHeight="1"/>
    <row r="1077" spans="2:15" ht="24.95" customHeight="1"/>
    <row r="1078" spans="2:15" ht="24.95" customHeight="1"/>
    <row r="1079" spans="2:15" ht="24.95" customHeight="1"/>
    <row r="1080" spans="2:15" ht="24.95" customHeight="1"/>
    <row r="1081" spans="2:15" ht="24.95" customHeight="1"/>
    <row r="1082" spans="2:15" ht="24.95" customHeight="1"/>
    <row r="1083" spans="2:15" ht="24.95" customHeight="1"/>
    <row r="1084" spans="2:15" ht="24.95" customHeight="1"/>
    <row r="1085" spans="2:15" ht="39.950000000000003" customHeight="1">
      <c r="B1085" s="235" t="s">
        <v>131</v>
      </c>
      <c r="C1085" s="235"/>
      <c r="D1085" s="235"/>
      <c r="E1085" s="235"/>
      <c r="F1085" s="235"/>
      <c r="G1085" s="235"/>
      <c r="H1085" s="235"/>
      <c r="I1085" s="235"/>
      <c r="J1085" s="235"/>
      <c r="K1085" s="235"/>
      <c r="L1085" s="235"/>
      <c r="M1085" s="235"/>
      <c r="N1085" s="235"/>
      <c r="O1085" s="235"/>
    </row>
    <row r="1086" spans="2:15" ht="15" customHeight="1">
      <c r="C1086" s="5"/>
      <c r="D1086" s="5"/>
      <c r="E1086" s="5"/>
    </row>
    <row r="1087" spans="2:15" ht="24.95" customHeight="1">
      <c r="B1087" s="227" t="s">
        <v>48</v>
      </c>
      <c r="C1087" s="228" t="s">
        <v>21</v>
      </c>
      <c r="D1087" s="228"/>
      <c r="E1087" s="228"/>
      <c r="F1087" s="228" t="s">
        <v>24</v>
      </c>
      <c r="G1087" s="228"/>
      <c r="H1087" s="228"/>
      <c r="I1087" s="228" t="s">
        <v>19</v>
      </c>
      <c r="J1087" s="228"/>
      <c r="K1087" s="228"/>
      <c r="L1087" s="228" t="s">
        <v>16</v>
      </c>
      <c r="M1087" s="228"/>
      <c r="N1087" s="228"/>
    </row>
    <row r="1088" spans="2:15" ht="24.95" customHeight="1">
      <c r="B1088" s="227"/>
      <c r="C1088" s="236" t="s">
        <v>28</v>
      </c>
      <c r="D1088" s="236"/>
      <c r="E1088" s="175" t="s">
        <v>35</v>
      </c>
      <c r="F1088" s="236" t="s">
        <v>28</v>
      </c>
      <c r="G1088" s="236"/>
      <c r="H1088" s="175" t="s">
        <v>35</v>
      </c>
      <c r="I1088" s="236" t="s">
        <v>28</v>
      </c>
      <c r="J1088" s="236"/>
      <c r="K1088" s="175" t="s">
        <v>35</v>
      </c>
      <c r="L1088" s="237" t="s">
        <v>28</v>
      </c>
      <c r="M1088" s="237"/>
      <c r="N1088" s="137" t="s">
        <v>35</v>
      </c>
    </row>
    <row r="1089" spans="2:14" ht="24.95" customHeight="1">
      <c r="B1089" s="102" t="s">
        <v>5</v>
      </c>
      <c r="C1089" s="231">
        <v>51</v>
      </c>
      <c r="D1089" s="231"/>
      <c r="E1089" s="182">
        <v>3679</v>
      </c>
      <c r="F1089" s="231">
        <v>82</v>
      </c>
      <c r="G1089" s="231"/>
      <c r="H1089" s="182">
        <v>1844</v>
      </c>
      <c r="I1089" s="231">
        <v>13</v>
      </c>
      <c r="J1089" s="231"/>
      <c r="K1089" s="174">
        <v>176</v>
      </c>
      <c r="L1089" s="232">
        <f>C1089+F1089+I1089</f>
        <v>146</v>
      </c>
      <c r="M1089" s="232"/>
      <c r="N1089" s="136">
        <f>E1089+H1089+K1089</f>
        <v>5699</v>
      </c>
    </row>
    <row r="1090" spans="2:14" ht="24.95" customHeight="1">
      <c r="B1090" s="102" t="s">
        <v>6</v>
      </c>
      <c r="C1090" s="231">
        <v>135</v>
      </c>
      <c r="D1090" s="231"/>
      <c r="E1090" s="182">
        <v>7897</v>
      </c>
      <c r="F1090" s="231">
        <v>116</v>
      </c>
      <c r="G1090" s="231"/>
      <c r="H1090" s="182">
        <v>2643</v>
      </c>
      <c r="I1090" s="231">
        <v>78</v>
      </c>
      <c r="J1090" s="231"/>
      <c r="K1090" s="174">
        <v>1125</v>
      </c>
      <c r="L1090" s="232">
        <f t="shared" ref="L1090:L1098" si="26">C1090+F1090+I1090</f>
        <v>329</v>
      </c>
      <c r="M1090" s="232"/>
      <c r="N1090" s="136">
        <f t="shared" ref="N1090:N1098" si="27">E1090+H1090+K1090</f>
        <v>11665</v>
      </c>
    </row>
    <row r="1091" spans="2:14" ht="24.95" customHeight="1">
      <c r="B1091" s="102" t="s">
        <v>27</v>
      </c>
      <c r="C1091" s="231">
        <v>92</v>
      </c>
      <c r="D1091" s="231"/>
      <c r="E1091" s="182">
        <v>7341</v>
      </c>
      <c r="F1091" s="231">
        <v>201</v>
      </c>
      <c r="G1091" s="231"/>
      <c r="H1091" s="182">
        <v>4938</v>
      </c>
      <c r="I1091" s="231">
        <v>122</v>
      </c>
      <c r="J1091" s="231"/>
      <c r="K1091" s="139">
        <v>1359</v>
      </c>
      <c r="L1091" s="232">
        <f t="shared" si="26"/>
        <v>415</v>
      </c>
      <c r="M1091" s="232"/>
      <c r="N1091" s="136">
        <f t="shared" si="27"/>
        <v>13638</v>
      </c>
    </row>
    <row r="1092" spans="2:14" ht="24.95" customHeight="1">
      <c r="B1092" s="102" t="s">
        <v>8</v>
      </c>
      <c r="C1092" s="231">
        <v>33</v>
      </c>
      <c r="D1092" s="231"/>
      <c r="E1092" s="182">
        <v>2158</v>
      </c>
      <c r="F1092" s="231">
        <v>60</v>
      </c>
      <c r="G1092" s="231"/>
      <c r="H1092" s="182">
        <v>1310</v>
      </c>
      <c r="I1092" s="231">
        <v>23</v>
      </c>
      <c r="J1092" s="231"/>
      <c r="K1092" s="139">
        <v>275</v>
      </c>
      <c r="L1092" s="232">
        <f t="shared" si="26"/>
        <v>116</v>
      </c>
      <c r="M1092" s="232"/>
      <c r="N1092" s="136">
        <f t="shared" si="27"/>
        <v>3743</v>
      </c>
    </row>
    <row r="1093" spans="2:14" ht="24.95" customHeight="1">
      <c r="B1093" s="102" t="s">
        <v>9</v>
      </c>
      <c r="C1093" s="231">
        <v>108</v>
      </c>
      <c r="D1093" s="231"/>
      <c r="E1093" s="182">
        <v>8947</v>
      </c>
      <c r="F1093" s="231">
        <v>110</v>
      </c>
      <c r="G1093" s="231"/>
      <c r="H1093" s="182">
        <v>2621</v>
      </c>
      <c r="I1093" s="231">
        <v>50</v>
      </c>
      <c r="J1093" s="231"/>
      <c r="K1093" s="139">
        <v>611</v>
      </c>
      <c r="L1093" s="232">
        <f t="shared" si="26"/>
        <v>268</v>
      </c>
      <c r="M1093" s="232"/>
      <c r="N1093" s="136">
        <f t="shared" si="27"/>
        <v>12179</v>
      </c>
    </row>
    <row r="1094" spans="2:14" ht="24.95" customHeight="1">
      <c r="B1094" s="102" t="s">
        <v>10</v>
      </c>
      <c r="C1094" s="231">
        <v>62</v>
      </c>
      <c r="D1094" s="231"/>
      <c r="E1094" s="182">
        <v>4411</v>
      </c>
      <c r="F1094" s="231">
        <v>74</v>
      </c>
      <c r="G1094" s="231"/>
      <c r="H1094" s="182">
        <v>1850</v>
      </c>
      <c r="I1094" s="231">
        <v>26</v>
      </c>
      <c r="J1094" s="231"/>
      <c r="K1094" s="139">
        <v>323</v>
      </c>
      <c r="L1094" s="232">
        <f>C1094+F1094+I1094</f>
        <v>162</v>
      </c>
      <c r="M1094" s="232"/>
      <c r="N1094" s="136">
        <f t="shared" si="27"/>
        <v>6584</v>
      </c>
    </row>
    <row r="1095" spans="2:14" ht="24.95" customHeight="1">
      <c r="B1095" s="102" t="s">
        <v>11</v>
      </c>
      <c r="C1095" s="231">
        <v>39</v>
      </c>
      <c r="D1095" s="231"/>
      <c r="E1095" s="182">
        <v>2097</v>
      </c>
      <c r="F1095" s="231">
        <v>84</v>
      </c>
      <c r="G1095" s="231"/>
      <c r="H1095" s="182">
        <v>1975</v>
      </c>
      <c r="I1095" s="231">
        <v>21</v>
      </c>
      <c r="J1095" s="231"/>
      <c r="K1095" s="139">
        <v>247</v>
      </c>
      <c r="L1095" s="232">
        <f t="shared" si="26"/>
        <v>144</v>
      </c>
      <c r="M1095" s="232"/>
      <c r="N1095" s="136">
        <f t="shared" si="27"/>
        <v>4319</v>
      </c>
    </row>
    <row r="1096" spans="2:14" ht="24.95" customHeight="1">
      <c r="B1096" s="102" t="s">
        <v>12</v>
      </c>
      <c r="C1096" s="231">
        <v>81</v>
      </c>
      <c r="D1096" s="231"/>
      <c r="E1096" s="182">
        <v>7406</v>
      </c>
      <c r="F1096" s="231">
        <v>63</v>
      </c>
      <c r="G1096" s="231"/>
      <c r="H1096" s="182">
        <v>1582</v>
      </c>
      <c r="I1096" s="231">
        <v>49</v>
      </c>
      <c r="J1096" s="231"/>
      <c r="K1096" s="139">
        <v>689</v>
      </c>
      <c r="L1096" s="232">
        <f t="shared" si="26"/>
        <v>193</v>
      </c>
      <c r="M1096" s="232"/>
      <c r="N1096" s="136">
        <f t="shared" si="27"/>
        <v>9677</v>
      </c>
    </row>
    <row r="1097" spans="2:14" ht="24.95" customHeight="1">
      <c r="B1097" s="103" t="s">
        <v>13</v>
      </c>
      <c r="C1097" s="231">
        <v>47</v>
      </c>
      <c r="D1097" s="231"/>
      <c r="E1097" s="182">
        <v>2553</v>
      </c>
      <c r="F1097" s="231">
        <v>54</v>
      </c>
      <c r="G1097" s="231"/>
      <c r="H1097" s="182">
        <v>1220</v>
      </c>
      <c r="I1097" s="231">
        <v>16</v>
      </c>
      <c r="J1097" s="231"/>
      <c r="K1097" s="139">
        <v>177</v>
      </c>
      <c r="L1097" s="232">
        <f t="shared" si="26"/>
        <v>117</v>
      </c>
      <c r="M1097" s="232"/>
      <c r="N1097" s="136">
        <f t="shared" si="27"/>
        <v>3950</v>
      </c>
    </row>
    <row r="1098" spans="2:14" ht="24.95" customHeight="1">
      <c r="B1098" s="140" t="s">
        <v>16</v>
      </c>
      <c r="C1098" s="233">
        <f>SUM(C1089:C1097)</f>
        <v>648</v>
      </c>
      <c r="D1098" s="233"/>
      <c r="E1098" s="146">
        <f>SUM(E1089:E1097)</f>
        <v>46489</v>
      </c>
      <c r="F1098" s="233">
        <f>SUM(F1089:F1097)</f>
        <v>844</v>
      </c>
      <c r="G1098" s="233"/>
      <c r="H1098" s="146">
        <f>SUM(H1089:H1097)</f>
        <v>19983</v>
      </c>
      <c r="I1098" s="233">
        <f>SUM(I1089:I1097)</f>
        <v>398</v>
      </c>
      <c r="J1098" s="233"/>
      <c r="K1098" s="146">
        <f>SUM(K1089:K1097)</f>
        <v>4982</v>
      </c>
      <c r="L1098" s="234">
        <f t="shared" si="26"/>
        <v>1890</v>
      </c>
      <c r="M1098" s="234"/>
      <c r="N1098" s="141">
        <f t="shared" si="27"/>
        <v>71454</v>
      </c>
    </row>
    <row r="1099" spans="2:14" ht="24.95" customHeight="1"/>
    <row r="1100" spans="2:14" ht="24.95" customHeight="1"/>
    <row r="1101" spans="2:14" ht="24.95" customHeight="1"/>
    <row r="1102" spans="2:14" ht="24.95" customHeight="1"/>
    <row r="1103" spans="2:14" ht="24.95" customHeight="1"/>
    <row r="1104" spans="2:14" ht="24.95" customHeight="1"/>
    <row r="1105" spans="12:12" ht="24.95" customHeight="1"/>
    <row r="1106" spans="12:12" ht="24.95" customHeight="1"/>
    <row r="1107" spans="12:12" ht="24.95" customHeight="1"/>
    <row r="1108" spans="12:12" ht="24.95" customHeight="1"/>
    <row r="1109" spans="12:12" ht="24.95" customHeight="1"/>
    <row r="1110" spans="12:12" ht="24.95" customHeight="1"/>
    <row r="1111" spans="12:12" ht="24.95" customHeight="1"/>
    <row r="1112" spans="12:12" ht="24.95" customHeight="1">
      <c r="L1112" s="68"/>
    </row>
    <row r="1113" spans="12:12" ht="24.95" customHeight="1">
      <c r="L1113" s="68"/>
    </row>
    <row r="1114" spans="12:12" ht="24.95" customHeight="1">
      <c r="L1114" s="68"/>
    </row>
    <row r="1115" spans="12:12" ht="24.95" customHeight="1">
      <c r="L1115" s="68"/>
    </row>
    <row r="1116" spans="12:12" ht="24.95" customHeight="1">
      <c r="L1116" s="68"/>
    </row>
    <row r="1117" spans="12:12" ht="24.95" customHeight="1">
      <c r="L1117" s="68"/>
    </row>
    <row r="1118" spans="12:12" ht="24.95" customHeight="1">
      <c r="L1118" s="68"/>
    </row>
    <row r="1119" spans="12:12" ht="24.95" customHeight="1">
      <c r="L1119" s="68"/>
    </row>
    <row r="1120" spans="12:12" ht="24.95" customHeight="1">
      <c r="L1120" s="68"/>
    </row>
    <row r="1121" spans="2:15" ht="24.95" customHeight="1">
      <c r="L1121" s="68"/>
    </row>
    <row r="1122" spans="2:15" ht="24.95" customHeight="1">
      <c r="L1122" s="68"/>
    </row>
    <row r="1123" spans="2:15" ht="24.95" customHeight="1">
      <c r="L1123" s="68"/>
    </row>
    <row r="1124" spans="2:15" ht="24.95" customHeight="1">
      <c r="O1124" s="48">
        <v>14</v>
      </c>
    </row>
    <row r="1125" spans="2:15" ht="39.950000000000003" customHeight="1">
      <c r="B1125" s="235" t="s">
        <v>138</v>
      </c>
      <c r="C1125" s="235"/>
      <c r="D1125" s="235"/>
      <c r="E1125" s="235"/>
      <c r="F1125" s="235"/>
      <c r="G1125" s="235"/>
      <c r="H1125" s="235"/>
      <c r="I1125" s="235"/>
      <c r="J1125" s="235"/>
      <c r="K1125" s="235"/>
      <c r="L1125" s="235"/>
      <c r="M1125" s="235"/>
      <c r="N1125" s="235"/>
      <c r="O1125" s="235"/>
    </row>
    <row r="1126" spans="2:15" ht="15" customHeight="1"/>
    <row r="1127" spans="2:15" ht="24.95" customHeight="1">
      <c r="B1127" s="226" t="s">
        <v>25</v>
      </c>
      <c r="C1127" s="226"/>
      <c r="D1127" s="226"/>
      <c r="E1127" s="226"/>
      <c r="F1127" s="226"/>
      <c r="G1127" s="226"/>
      <c r="H1127" s="226"/>
      <c r="I1127" s="226"/>
      <c r="J1127" s="226"/>
      <c r="K1127" s="226"/>
      <c r="L1127" s="226"/>
    </row>
    <row r="1128" spans="2:15" ht="24.95" customHeight="1">
      <c r="B1128" s="138" t="s">
        <v>28</v>
      </c>
      <c r="C1128" s="138" t="s">
        <v>5</v>
      </c>
      <c r="D1128" s="138" t="s">
        <v>26</v>
      </c>
      <c r="E1128" s="138" t="s">
        <v>27</v>
      </c>
      <c r="F1128" s="138" t="s">
        <v>8</v>
      </c>
      <c r="G1128" s="138" t="s">
        <v>9</v>
      </c>
      <c r="H1128" s="138" t="s">
        <v>10</v>
      </c>
      <c r="I1128" s="138" t="s">
        <v>11</v>
      </c>
      <c r="J1128" s="138" t="s">
        <v>12</v>
      </c>
      <c r="K1128" s="138" t="s">
        <v>13</v>
      </c>
      <c r="L1128" s="138" t="s">
        <v>16</v>
      </c>
      <c r="M1128" s="10"/>
      <c r="N1128" s="10"/>
    </row>
    <row r="1129" spans="2:15" ht="24.95" customHeight="1">
      <c r="B1129" s="102" t="s">
        <v>29</v>
      </c>
      <c r="C1129" s="87">
        <v>1</v>
      </c>
      <c r="D1129" s="87">
        <v>5</v>
      </c>
      <c r="E1129" s="87">
        <v>3</v>
      </c>
      <c r="F1129" s="87">
        <v>0</v>
      </c>
      <c r="G1129" s="87">
        <v>2</v>
      </c>
      <c r="H1129" s="87">
        <v>3</v>
      </c>
      <c r="I1129" s="87">
        <v>6</v>
      </c>
      <c r="J1129" s="87">
        <v>3</v>
      </c>
      <c r="K1129" s="87">
        <v>1</v>
      </c>
      <c r="L1129" s="153">
        <f>SUM(C1129:K1129)</f>
        <v>24</v>
      </c>
      <c r="M1129" s="7"/>
      <c r="N1129" s="7"/>
    </row>
    <row r="1130" spans="2:15" ht="24.95" customHeight="1">
      <c r="B1130" s="102" t="s">
        <v>30</v>
      </c>
      <c r="C1130" s="87">
        <v>14</v>
      </c>
      <c r="D1130" s="87">
        <v>13</v>
      </c>
      <c r="E1130" s="87">
        <v>33</v>
      </c>
      <c r="F1130" s="87">
        <v>5</v>
      </c>
      <c r="G1130" s="87">
        <v>18</v>
      </c>
      <c r="H1130" s="87">
        <v>3</v>
      </c>
      <c r="I1130" s="87">
        <v>2</v>
      </c>
      <c r="J1130" s="87">
        <v>1</v>
      </c>
      <c r="K1130" s="87">
        <v>5</v>
      </c>
      <c r="L1130" s="153">
        <f>SUM(C1130:K1130)</f>
        <v>94</v>
      </c>
      <c r="N1130" s="87"/>
    </row>
    <row r="1131" spans="2:15" ht="24.95" customHeight="1">
      <c r="B1131" s="102" t="s">
        <v>31</v>
      </c>
      <c r="C1131" s="87">
        <v>0</v>
      </c>
      <c r="D1131" s="87">
        <v>0</v>
      </c>
      <c r="E1131" s="87">
        <v>0</v>
      </c>
      <c r="F1131" s="87">
        <v>0</v>
      </c>
      <c r="G1131" s="87">
        <v>0</v>
      </c>
      <c r="H1131" s="87">
        <v>0</v>
      </c>
      <c r="I1131" s="87">
        <v>0</v>
      </c>
      <c r="J1131" s="87">
        <v>0</v>
      </c>
      <c r="K1131" s="87">
        <v>0</v>
      </c>
      <c r="L1131" s="153">
        <f>SUM(C1131:K1131)</f>
        <v>0</v>
      </c>
      <c r="N1131" s="87"/>
    </row>
    <row r="1132" spans="2:15" ht="24.95" customHeight="1">
      <c r="B1132" s="140" t="s">
        <v>16</v>
      </c>
      <c r="C1132" s="177">
        <f t="shared" ref="C1132:K1132" si="28">SUM(C1129:C1131)</f>
        <v>15</v>
      </c>
      <c r="D1132" s="177">
        <f t="shared" si="28"/>
        <v>18</v>
      </c>
      <c r="E1132" s="177">
        <f t="shared" si="28"/>
        <v>36</v>
      </c>
      <c r="F1132" s="177">
        <f t="shared" si="28"/>
        <v>5</v>
      </c>
      <c r="G1132" s="177">
        <f t="shared" si="28"/>
        <v>20</v>
      </c>
      <c r="H1132" s="177">
        <f t="shared" si="28"/>
        <v>6</v>
      </c>
      <c r="I1132" s="177">
        <f t="shared" si="28"/>
        <v>8</v>
      </c>
      <c r="J1132" s="177">
        <f t="shared" si="28"/>
        <v>4</v>
      </c>
      <c r="K1132" s="177">
        <f t="shared" si="28"/>
        <v>6</v>
      </c>
      <c r="L1132" s="138">
        <f>SUM(C1132:K1132)</f>
        <v>118</v>
      </c>
    </row>
    <row r="1133" spans="2:15" ht="24.95" customHeight="1">
      <c r="B1133" s="24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</row>
    <row r="1134" spans="2:15" ht="24.95" customHeight="1">
      <c r="B1134" s="24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N1134" s="68"/>
    </row>
    <row r="1135" spans="2:15" ht="24.95" customHeight="1">
      <c r="N1135" s="68"/>
    </row>
    <row r="1136" spans="2:15" ht="24.95" customHeight="1">
      <c r="N1136" s="68"/>
    </row>
    <row r="1137" spans="2:14" ht="24.95" customHeight="1">
      <c r="N1137" s="68"/>
    </row>
    <row r="1138" spans="2:14" ht="24.95" customHeight="1">
      <c r="N1138" s="68"/>
    </row>
    <row r="1139" spans="2:14" ht="24.95" customHeight="1">
      <c r="N1139" s="68"/>
    </row>
    <row r="1140" spans="2:14" ht="24.95" customHeight="1">
      <c r="N1140" s="68"/>
    </row>
    <row r="1141" spans="2:14" ht="24.95" customHeight="1">
      <c r="N1141" s="68"/>
    </row>
    <row r="1142" spans="2:14" ht="24.95" customHeight="1">
      <c r="N1142" s="68"/>
    </row>
    <row r="1143" spans="2:14" ht="24.95" customHeight="1">
      <c r="N1143" s="68"/>
    </row>
    <row r="1144" spans="2:14" ht="24.95" customHeight="1">
      <c r="N1144" s="68"/>
    </row>
    <row r="1145" spans="2:14" ht="24.95" customHeight="1">
      <c r="B1145" s="226" t="s">
        <v>32</v>
      </c>
      <c r="C1145" s="226"/>
      <c r="D1145" s="226"/>
      <c r="E1145" s="226"/>
      <c r="F1145" s="226"/>
      <c r="G1145" s="226"/>
      <c r="H1145" s="226"/>
      <c r="I1145" s="226"/>
      <c r="J1145" s="226"/>
      <c r="K1145" s="226"/>
      <c r="L1145" s="226"/>
    </row>
    <row r="1146" spans="2:14" ht="24.95" customHeight="1">
      <c r="B1146" s="138" t="s">
        <v>35</v>
      </c>
      <c r="C1146" s="138" t="s">
        <v>5</v>
      </c>
      <c r="D1146" s="138" t="s">
        <v>26</v>
      </c>
      <c r="E1146" s="138" t="s">
        <v>27</v>
      </c>
      <c r="F1146" s="138" t="s">
        <v>8</v>
      </c>
      <c r="G1146" s="138" t="s">
        <v>9</v>
      </c>
      <c r="H1146" s="138" t="s">
        <v>10</v>
      </c>
      <c r="I1146" s="138" t="s">
        <v>11</v>
      </c>
      <c r="J1146" s="138" t="s">
        <v>12</v>
      </c>
      <c r="K1146" s="138" t="s">
        <v>13</v>
      </c>
      <c r="L1146" s="138" t="s">
        <v>16</v>
      </c>
    </row>
    <row r="1147" spans="2:14" ht="24.95" customHeight="1">
      <c r="B1147" s="102" t="s">
        <v>29</v>
      </c>
      <c r="C1147" s="106">
        <v>528</v>
      </c>
      <c r="D1147" s="106">
        <v>2769</v>
      </c>
      <c r="E1147" s="106">
        <v>1135</v>
      </c>
      <c r="F1147" s="106">
        <v>0</v>
      </c>
      <c r="G1147" s="106">
        <v>894</v>
      </c>
      <c r="H1147" s="106">
        <v>1687</v>
      </c>
      <c r="I1147" s="106">
        <v>3810</v>
      </c>
      <c r="J1147" s="106">
        <v>1248</v>
      </c>
      <c r="K1147" s="106">
        <v>248</v>
      </c>
      <c r="L1147" s="136">
        <f>SUM(C1147:K1147)</f>
        <v>12319</v>
      </c>
    </row>
    <row r="1148" spans="2:14" ht="24.95" customHeight="1">
      <c r="B1148" s="102" t="s">
        <v>30</v>
      </c>
      <c r="C1148" s="106">
        <v>6717</v>
      </c>
      <c r="D1148" s="106">
        <v>4610</v>
      </c>
      <c r="E1148" s="106">
        <v>7909</v>
      </c>
      <c r="F1148" s="106">
        <v>1483</v>
      </c>
      <c r="G1148" s="106">
        <v>4709</v>
      </c>
      <c r="H1148" s="106">
        <v>649</v>
      </c>
      <c r="I1148" s="106">
        <v>840</v>
      </c>
      <c r="J1148" s="106">
        <v>38</v>
      </c>
      <c r="K1148" s="106">
        <v>3356</v>
      </c>
      <c r="L1148" s="136">
        <f>SUM(C1148:K1148)</f>
        <v>30311</v>
      </c>
    </row>
    <row r="1149" spans="2:14" ht="24.95" customHeight="1">
      <c r="B1149" s="102" t="s">
        <v>31</v>
      </c>
      <c r="C1149" s="87">
        <v>0</v>
      </c>
      <c r="D1149" s="87">
        <v>0</v>
      </c>
      <c r="E1149" s="87">
        <v>0</v>
      </c>
      <c r="F1149" s="87">
        <v>0</v>
      </c>
      <c r="G1149" s="87">
        <v>0</v>
      </c>
      <c r="H1149" s="87">
        <v>0</v>
      </c>
      <c r="I1149" s="87">
        <v>0</v>
      </c>
      <c r="J1149" s="87">
        <v>0</v>
      </c>
      <c r="K1149" s="87">
        <v>0</v>
      </c>
      <c r="L1149" s="136">
        <f>SUM(C1149:K1149)</f>
        <v>0</v>
      </c>
    </row>
    <row r="1150" spans="2:14" ht="24.95" customHeight="1">
      <c r="B1150" s="140" t="s">
        <v>16</v>
      </c>
      <c r="C1150" s="146">
        <f t="shared" ref="C1150:K1150" si="29">SUM(C1147:C1149)</f>
        <v>7245</v>
      </c>
      <c r="D1150" s="146">
        <f t="shared" si="29"/>
        <v>7379</v>
      </c>
      <c r="E1150" s="146">
        <f t="shared" si="29"/>
        <v>9044</v>
      </c>
      <c r="F1150" s="146">
        <f t="shared" si="29"/>
        <v>1483</v>
      </c>
      <c r="G1150" s="146">
        <f t="shared" si="29"/>
        <v>5603</v>
      </c>
      <c r="H1150" s="146">
        <f t="shared" si="29"/>
        <v>2336</v>
      </c>
      <c r="I1150" s="146">
        <f t="shared" si="29"/>
        <v>4650</v>
      </c>
      <c r="J1150" s="146">
        <f t="shared" si="29"/>
        <v>1286</v>
      </c>
      <c r="K1150" s="146">
        <f t="shared" si="29"/>
        <v>3604</v>
      </c>
      <c r="L1150" s="141">
        <f>SUM(C1150:K1150)</f>
        <v>42630</v>
      </c>
    </row>
    <row r="1151" spans="2:14" ht="24.95" customHeight="1"/>
    <row r="1152" spans="2:14" ht="24.95" customHeight="1"/>
    <row r="1153" ht="24.95" customHeight="1"/>
    <row r="1154" ht="24.95" customHeight="1"/>
    <row r="1155" ht="24.95" customHeight="1"/>
    <row r="1156" ht="24.95" customHeight="1"/>
    <row r="1157" ht="24.95" customHeight="1"/>
    <row r="1158" ht="24.95" customHeight="1"/>
    <row r="1159" ht="24.95" customHeight="1"/>
    <row r="1160" ht="24.95" customHeight="1"/>
    <row r="1161" ht="24.95" customHeight="1"/>
    <row r="1162" ht="24.95" customHeight="1"/>
    <row r="1163" ht="24.95" customHeight="1"/>
    <row r="1164" ht="24.95" customHeight="1"/>
    <row r="1165" ht="24.95" customHeight="1"/>
    <row r="1166" ht="24.95" customHeight="1"/>
    <row r="1167" ht="24.95" customHeight="1"/>
    <row r="1168" ht="24.95" customHeight="1"/>
    <row r="1169" ht="24.95" customHeight="1"/>
    <row r="1170" ht="24.95" customHeight="1"/>
    <row r="1171" ht="24.95" customHeight="1"/>
    <row r="1172" ht="24.95" customHeight="1"/>
    <row r="1173" ht="24.95" customHeight="1"/>
    <row r="1174" ht="24.95" customHeight="1"/>
    <row r="1175" ht="24.95" customHeight="1"/>
    <row r="1176" ht="24.95" customHeight="1"/>
    <row r="1177" ht="24.95" customHeight="1"/>
    <row r="1178" ht="24.95" customHeight="1"/>
    <row r="1179" ht="24.95" customHeight="1"/>
    <row r="1180" ht="24.95" customHeight="1"/>
    <row r="1181" ht="24.95" customHeight="1"/>
    <row r="1182" ht="24.95" customHeight="1"/>
    <row r="1183" ht="24.95" customHeight="1"/>
    <row r="1184" ht="24.95" customHeight="1"/>
    <row r="1185" spans="2:15" ht="24.95" customHeight="1"/>
    <row r="1186" spans="2:15" ht="24.95" customHeight="1"/>
    <row r="1187" spans="2:15" ht="24.95" customHeight="1"/>
    <row r="1188" spans="2:15" ht="24.95" customHeight="1">
      <c r="O1188" s="48">
        <v>15</v>
      </c>
    </row>
    <row r="1189" spans="2:15" ht="39.950000000000003" customHeight="1">
      <c r="B1189" s="235" t="s">
        <v>132</v>
      </c>
      <c r="C1189" s="235"/>
      <c r="D1189" s="235"/>
      <c r="E1189" s="235"/>
      <c r="F1189" s="235"/>
      <c r="G1189" s="235"/>
      <c r="H1189" s="235"/>
      <c r="I1189" s="235"/>
      <c r="J1189" s="235"/>
      <c r="K1189" s="235"/>
      <c r="L1189" s="235"/>
      <c r="M1189" s="235"/>
      <c r="N1189" s="235"/>
      <c r="O1189" s="235"/>
    </row>
    <row r="1190" spans="2:15" ht="15" customHeight="1"/>
    <row r="1191" spans="2:15" ht="24.95" customHeight="1">
      <c r="B1191" s="227" t="s">
        <v>48</v>
      </c>
      <c r="C1191" s="228" t="s">
        <v>33</v>
      </c>
      <c r="D1191" s="228"/>
      <c r="E1191" s="228" t="s">
        <v>34</v>
      </c>
      <c r="F1191" s="228"/>
      <c r="G1191" s="228" t="s">
        <v>58</v>
      </c>
      <c r="H1191" s="228"/>
      <c r="I1191" s="228" t="s">
        <v>78</v>
      </c>
      <c r="J1191" s="228"/>
      <c r="K1191" s="228" t="s">
        <v>16</v>
      </c>
      <c r="L1191" s="228"/>
    </row>
    <row r="1192" spans="2:15" ht="24.95" customHeight="1">
      <c r="B1192" s="227"/>
      <c r="C1192" s="175" t="s">
        <v>84</v>
      </c>
      <c r="D1192" s="175" t="s">
        <v>35</v>
      </c>
      <c r="E1192" s="175" t="s">
        <v>84</v>
      </c>
      <c r="F1192" s="175" t="s">
        <v>35</v>
      </c>
      <c r="G1192" s="175" t="s">
        <v>84</v>
      </c>
      <c r="H1192" s="175" t="s">
        <v>35</v>
      </c>
      <c r="I1192" s="175" t="s">
        <v>84</v>
      </c>
      <c r="J1192" s="175" t="s">
        <v>35</v>
      </c>
      <c r="K1192" s="137" t="s">
        <v>84</v>
      </c>
      <c r="L1192" s="137" t="s">
        <v>35</v>
      </c>
      <c r="N1192" s="68"/>
    </row>
    <row r="1193" spans="2:15" ht="24.95" customHeight="1">
      <c r="B1193" s="102" t="s">
        <v>5</v>
      </c>
      <c r="C1193" s="139">
        <v>13</v>
      </c>
      <c r="D1193" s="139">
        <v>115</v>
      </c>
      <c r="E1193" s="139">
        <v>837</v>
      </c>
      <c r="F1193" s="139">
        <v>5174</v>
      </c>
      <c r="G1193" s="139">
        <v>25</v>
      </c>
      <c r="H1193" s="139">
        <v>756</v>
      </c>
      <c r="I1193" s="139">
        <v>50</v>
      </c>
      <c r="J1193" s="139">
        <v>1076</v>
      </c>
      <c r="K1193" s="136">
        <f t="shared" ref="K1193:L1201" si="30">C1193+E1193+G1193+I1193</f>
        <v>925</v>
      </c>
      <c r="L1193" s="136">
        <f t="shared" si="30"/>
        <v>7121</v>
      </c>
      <c r="N1193" s="68"/>
    </row>
    <row r="1194" spans="2:15" ht="24.95" customHeight="1">
      <c r="B1194" s="102" t="s">
        <v>6</v>
      </c>
      <c r="C1194" s="139">
        <v>33</v>
      </c>
      <c r="D1194" s="139">
        <v>274</v>
      </c>
      <c r="E1194" s="139">
        <v>308</v>
      </c>
      <c r="F1194" s="139">
        <v>2744</v>
      </c>
      <c r="G1194" s="139">
        <v>20</v>
      </c>
      <c r="H1194" s="139">
        <v>394</v>
      </c>
      <c r="I1194" s="139">
        <v>61</v>
      </c>
      <c r="J1194" s="139">
        <v>1009</v>
      </c>
      <c r="K1194" s="136">
        <f t="shared" si="30"/>
        <v>422</v>
      </c>
      <c r="L1194" s="136">
        <f t="shared" si="30"/>
        <v>4421</v>
      </c>
      <c r="N1194" s="68"/>
    </row>
    <row r="1195" spans="2:15" ht="24.95" customHeight="1">
      <c r="B1195" s="102" t="s">
        <v>27</v>
      </c>
      <c r="C1195" s="139">
        <v>40</v>
      </c>
      <c r="D1195" s="139">
        <v>310</v>
      </c>
      <c r="E1195" s="139">
        <v>407</v>
      </c>
      <c r="F1195" s="139">
        <v>2246</v>
      </c>
      <c r="G1195" s="139">
        <v>7</v>
      </c>
      <c r="H1195" s="139">
        <v>141</v>
      </c>
      <c r="I1195" s="139">
        <v>109</v>
      </c>
      <c r="J1195" s="139">
        <v>2018</v>
      </c>
      <c r="K1195" s="136">
        <f t="shared" si="30"/>
        <v>563</v>
      </c>
      <c r="L1195" s="136">
        <f t="shared" si="30"/>
        <v>4715</v>
      </c>
      <c r="N1195" s="68"/>
    </row>
    <row r="1196" spans="2:15" ht="24.95" customHeight="1">
      <c r="B1196" s="102" t="s">
        <v>8</v>
      </c>
      <c r="C1196" s="139">
        <v>5</v>
      </c>
      <c r="D1196" s="139">
        <v>48</v>
      </c>
      <c r="E1196" s="139">
        <v>189</v>
      </c>
      <c r="F1196" s="139">
        <v>1292</v>
      </c>
      <c r="G1196" s="87">
        <v>7</v>
      </c>
      <c r="H1196" s="139">
        <v>175</v>
      </c>
      <c r="I1196" s="139">
        <v>33</v>
      </c>
      <c r="J1196" s="139">
        <v>600</v>
      </c>
      <c r="K1196" s="136">
        <f t="shared" si="30"/>
        <v>234</v>
      </c>
      <c r="L1196" s="136">
        <f t="shared" si="30"/>
        <v>2115</v>
      </c>
      <c r="N1196" s="68"/>
    </row>
    <row r="1197" spans="2:15" ht="24.95" customHeight="1">
      <c r="B1197" s="102" t="s">
        <v>9</v>
      </c>
      <c r="C1197" s="139">
        <v>15</v>
      </c>
      <c r="D1197" s="139">
        <v>93</v>
      </c>
      <c r="E1197" s="139">
        <v>470</v>
      </c>
      <c r="F1197" s="139">
        <v>2960</v>
      </c>
      <c r="G1197" s="139">
        <v>12</v>
      </c>
      <c r="H1197" s="139">
        <v>331</v>
      </c>
      <c r="I1197" s="139">
        <v>52</v>
      </c>
      <c r="J1197" s="139">
        <v>1009</v>
      </c>
      <c r="K1197" s="136">
        <f t="shared" si="30"/>
        <v>549</v>
      </c>
      <c r="L1197" s="136">
        <f t="shared" si="30"/>
        <v>4393</v>
      </c>
      <c r="N1197" s="68"/>
    </row>
    <row r="1198" spans="2:15" ht="24.95" customHeight="1">
      <c r="B1198" s="102" t="s">
        <v>10</v>
      </c>
      <c r="C1198" s="139">
        <v>13</v>
      </c>
      <c r="D1198" s="139">
        <v>100</v>
      </c>
      <c r="E1198" s="139">
        <v>385</v>
      </c>
      <c r="F1198" s="139">
        <v>2817</v>
      </c>
      <c r="G1198" s="139">
        <v>17</v>
      </c>
      <c r="H1198" s="139">
        <v>336</v>
      </c>
      <c r="I1198" s="139">
        <v>48</v>
      </c>
      <c r="J1198" s="139">
        <v>955</v>
      </c>
      <c r="K1198" s="136">
        <f t="shared" si="30"/>
        <v>463</v>
      </c>
      <c r="L1198" s="136">
        <f t="shared" si="30"/>
        <v>4208</v>
      </c>
      <c r="N1198" s="68"/>
    </row>
    <row r="1199" spans="2:15" ht="24.95" customHeight="1">
      <c r="B1199" s="102" t="s">
        <v>11</v>
      </c>
      <c r="C1199" s="139">
        <v>19</v>
      </c>
      <c r="D1199" s="139">
        <v>166</v>
      </c>
      <c r="E1199" s="139">
        <v>275</v>
      </c>
      <c r="F1199" s="139">
        <v>2082</v>
      </c>
      <c r="G1199" s="139">
        <v>16</v>
      </c>
      <c r="H1199" s="139">
        <v>351</v>
      </c>
      <c r="I1199" s="139">
        <v>48</v>
      </c>
      <c r="J1199" s="139">
        <v>854</v>
      </c>
      <c r="K1199" s="136">
        <f t="shared" si="30"/>
        <v>358</v>
      </c>
      <c r="L1199" s="136">
        <f t="shared" si="30"/>
        <v>3453</v>
      </c>
      <c r="N1199" s="68"/>
    </row>
    <row r="1200" spans="2:15" ht="24.95" customHeight="1">
      <c r="B1200" s="102" t="s">
        <v>12</v>
      </c>
      <c r="C1200" s="139">
        <v>2</v>
      </c>
      <c r="D1200" s="139">
        <v>17</v>
      </c>
      <c r="E1200" s="139">
        <v>151</v>
      </c>
      <c r="F1200" s="139">
        <v>1137</v>
      </c>
      <c r="G1200" s="139">
        <v>13</v>
      </c>
      <c r="H1200" s="139">
        <v>297</v>
      </c>
      <c r="I1200" s="139">
        <v>24</v>
      </c>
      <c r="J1200" s="139">
        <v>536</v>
      </c>
      <c r="K1200" s="136">
        <f t="shared" si="30"/>
        <v>190</v>
      </c>
      <c r="L1200" s="136">
        <f t="shared" si="30"/>
        <v>1987</v>
      </c>
      <c r="N1200" s="68"/>
    </row>
    <row r="1201" spans="2:15" ht="24.95" customHeight="1">
      <c r="B1201" s="102" t="s">
        <v>13</v>
      </c>
      <c r="C1201" s="139">
        <v>4</v>
      </c>
      <c r="D1201" s="139">
        <v>26</v>
      </c>
      <c r="E1201" s="139">
        <v>172</v>
      </c>
      <c r="F1201" s="139">
        <v>1152</v>
      </c>
      <c r="G1201" s="139">
        <v>17</v>
      </c>
      <c r="H1201" s="139">
        <v>373</v>
      </c>
      <c r="I1201" s="139">
        <v>53</v>
      </c>
      <c r="J1201" s="139">
        <v>959</v>
      </c>
      <c r="K1201" s="136">
        <f t="shared" si="30"/>
        <v>246</v>
      </c>
      <c r="L1201" s="136">
        <f t="shared" si="30"/>
        <v>2510</v>
      </c>
      <c r="N1201" s="68"/>
    </row>
    <row r="1202" spans="2:15" ht="24.95" customHeight="1">
      <c r="B1202" s="140" t="s">
        <v>16</v>
      </c>
      <c r="C1202" s="146">
        <f t="shared" ref="C1202:L1202" si="31">SUM(C1193:C1201)</f>
        <v>144</v>
      </c>
      <c r="D1202" s="146">
        <f t="shared" si="31"/>
        <v>1149</v>
      </c>
      <c r="E1202" s="146">
        <f t="shared" si="31"/>
        <v>3194</v>
      </c>
      <c r="F1202" s="146">
        <f t="shared" si="31"/>
        <v>21604</v>
      </c>
      <c r="G1202" s="146">
        <f t="shared" si="31"/>
        <v>134</v>
      </c>
      <c r="H1202" s="146">
        <f t="shared" si="31"/>
        <v>3154</v>
      </c>
      <c r="I1202" s="146">
        <f t="shared" si="31"/>
        <v>478</v>
      </c>
      <c r="J1202" s="146">
        <f t="shared" si="31"/>
        <v>9016</v>
      </c>
      <c r="K1202" s="141">
        <f t="shared" si="31"/>
        <v>3950</v>
      </c>
      <c r="L1202" s="141">
        <f t="shared" si="31"/>
        <v>34923</v>
      </c>
      <c r="N1202" s="68"/>
    </row>
    <row r="1203" spans="2:15" ht="24.95" customHeight="1">
      <c r="B1203" s="224" t="s">
        <v>94</v>
      </c>
      <c r="C1203" s="224"/>
      <c r="D1203" s="224"/>
      <c r="E1203" s="224"/>
      <c r="F1203" s="224"/>
      <c r="G1203" s="224"/>
      <c r="H1203" s="224"/>
      <c r="I1203" s="224"/>
      <c r="J1203" s="224"/>
      <c r="K1203" s="224"/>
      <c r="L1203" s="224"/>
      <c r="M1203" s="224"/>
      <c r="N1203" s="224"/>
      <c r="O1203" s="224"/>
    </row>
    <row r="1204" spans="2:15" ht="24.95" customHeight="1">
      <c r="B1204" s="56"/>
      <c r="C1204" s="16"/>
      <c r="D1204" s="16"/>
      <c r="E1204" s="16"/>
      <c r="F1204" s="16"/>
      <c r="G1204" s="16"/>
      <c r="H1204" s="16"/>
      <c r="I1204" s="11"/>
      <c r="J1204" s="11"/>
      <c r="K1204" s="11"/>
    </row>
    <row r="1205" spans="2:15" s="21" customFormat="1" ht="24.95" customHeight="1">
      <c r="B1205" s="57"/>
      <c r="C1205" s="18"/>
      <c r="D1205" s="18"/>
      <c r="E1205" s="18"/>
      <c r="F1205" s="18"/>
      <c r="G1205" s="18"/>
      <c r="H1205" s="18"/>
      <c r="I1205" s="18"/>
      <c r="J1205" s="18"/>
      <c r="K1205" s="18"/>
    </row>
    <row r="1206" spans="2:15" s="21" customFormat="1" ht="24.95" customHeight="1"/>
    <row r="1207" spans="2:15" s="21" customFormat="1" ht="24.95" customHeight="1"/>
    <row r="1208" spans="2:15" s="21" customFormat="1" ht="24.95" customHeight="1"/>
    <row r="1209" spans="2:15" s="21" customFormat="1" ht="24.95" customHeight="1"/>
    <row r="1210" spans="2:15" s="21" customFormat="1" ht="24.95" customHeight="1"/>
    <row r="1211" spans="2:15" s="21" customFormat="1" ht="24.95" customHeight="1"/>
    <row r="1212" spans="2:15" s="21" customFormat="1" ht="24.95" customHeight="1"/>
    <row r="1213" spans="2:15" s="21" customFormat="1" ht="24.95" customHeight="1"/>
    <row r="1214" spans="2:15" s="21" customFormat="1" ht="24.95" customHeight="1"/>
    <row r="1215" spans="2:15" s="21" customFormat="1" ht="24.95" customHeight="1"/>
    <row r="1216" spans="2:15" s="21" customFormat="1" ht="24.95" customHeight="1"/>
    <row r="1217" s="21" customFormat="1" ht="24.95" customHeight="1"/>
    <row r="1218" s="21" customFormat="1" ht="24.95" customHeight="1"/>
    <row r="1219" s="21" customFormat="1" ht="24.95" customHeight="1"/>
    <row r="1220" s="21" customFormat="1" ht="24.95" customHeight="1"/>
    <row r="1221" s="21" customFormat="1" ht="24.95" customHeight="1"/>
    <row r="1222" s="21" customFormat="1" ht="24.95" customHeight="1"/>
    <row r="1223" s="21" customFormat="1" ht="24.95" customHeight="1"/>
    <row r="1224" s="21" customFormat="1" ht="24.95" customHeight="1"/>
    <row r="1225" s="21" customFormat="1" ht="24.95" customHeight="1"/>
    <row r="1226" s="21" customFormat="1" ht="24.95" customHeight="1"/>
    <row r="1227" s="21" customFormat="1" ht="24.95" customHeight="1"/>
    <row r="1228" s="21" customFormat="1" ht="24.95" customHeight="1"/>
    <row r="1229" s="21" customFormat="1" ht="24.95" customHeight="1"/>
    <row r="1230" s="21" customFormat="1" ht="24.95" customHeight="1"/>
    <row r="1231" s="21" customFormat="1" ht="24.95" customHeight="1"/>
    <row r="1232" s="21" customFormat="1" ht="24.95" customHeight="1"/>
    <row r="1233" s="21" customFormat="1" ht="24.95" customHeight="1"/>
    <row r="1234" s="21" customFormat="1" ht="24.95" customHeight="1"/>
    <row r="1235" s="21" customFormat="1" ht="24.95" customHeight="1"/>
    <row r="1236" s="21" customFormat="1" ht="24.95" customHeight="1"/>
    <row r="1237" s="21" customFormat="1" ht="24.95" customHeight="1"/>
    <row r="1238" s="21" customFormat="1" ht="24.95" customHeight="1"/>
    <row r="1239" s="21" customFormat="1" ht="24.95" customHeight="1"/>
    <row r="1240" s="21" customFormat="1" ht="24.95" customHeight="1"/>
    <row r="1241" s="21" customFormat="1" ht="24.95" customHeight="1"/>
    <row r="1242" s="21" customFormat="1" ht="24.95" customHeight="1"/>
    <row r="1243" s="21" customFormat="1" ht="24.95" customHeight="1"/>
    <row r="1244" s="21" customFormat="1" ht="24.95" customHeight="1"/>
    <row r="1245" s="21" customFormat="1" ht="24.95" customHeight="1"/>
    <row r="1246" s="21" customFormat="1" ht="24.95" customHeight="1"/>
    <row r="1247" s="21" customFormat="1" ht="24.95" customHeight="1"/>
    <row r="1248" s="21" customFormat="1" ht="24.95" customHeight="1"/>
    <row r="1249" spans="2:15" s="21" customFormat="1" ht="24.95" customHeight="1"/>
    <row r="1250" spans="2:15" s="21" customFormat="1" ht="24.95" customHeight="1"/>
    <row r="1251" spans="2:15" s="21" customFormat="1" ht="24.95" customHeight="1"/>
    <row r="1252" spans="2:15" s="21" customFormat="1" ht="24.95" customHeight="1">
      <c r="O1252" s="48">
        <v>16</v>
      </c>
    </row>
    <row r="1253" spans="2:15" s="21" customFormat="1" ht="39.950000000000003" customHeight="1">
      <c r="B1253" s="235" t="s">
        <v>129</v>
      </c>
      <c r="C1253" s="235"/>
      <c r="D1253" s="235"/>
      <c r="E1253" s="235"/>
      <c r="F1253" s="235"/>
      <c r="G1253" s="235"/>
      <c r="H1253" s="235"/>
      <c r="I1253" s="235"/>
      <c r="J1253" s="235"/>
      <c r="K1253" s="235"/>
      <c r="L1253" s="235"/>
      <c r="M1253" s="235"/>
      <c r="N1253" s="235"/>
      <c r="O1253" s="235"/>
    </row>
    <row r="1254" spans="2:15" s="21" customFormat="1" ht="15" customHeight="1">
      <c r="B1254" s="76"/>
      <c r="C1254" s="77"/>
      <c r="D1254" s="77"/>
      <c r="E1254" s="77"/>
      <c r="F1254" s="77"/>
      <c r="G1254" s="77"/>
      <c r="H1254" s="77"/>
      <c r="I1254" s="77"/>
      <c r="J1254" s="77"/>
      <c r="K1254" s="77"/>
      <c r="L1254" s="77"/>
      <c r="M1254" s="77"/>
      <c r="N1254" s="77"/>
      <c r="O1254" s="78"/>
    </row>
    <row r="1255" spans="2:15" s="21" customFormat="1" ht="24.95" customHeight="1">
      <c r="C1255" s="225" t="s">
        <v>85</v>
      </c>
      <c r="D1255" s="225"/>
      <c r="E1255" s="225"/>
      <c r="F1255" s="225"/>
      <c r="G1255" s="225"/>
      <c r="H1255" s="225"/>
      <c r="I1255" s="225"/>
      <c r="J1255" s="225"/>
      <c r="K1255" s="225"/>
      <c r="L1255" s="225"/>
    </row>
    <row r="1256" spans="2:15" s="21" customFormat="1" ht="24.95" customHeight="1">
      <c r="B1256" s="142" t="s">
        <v>28</v>
      </c>
      <c r="C1256" s="138" t="s">
        <v>5</v>
      </c>
      <c r="D1256" s="138" t="s">
        <v>26</v>
      </c>
      <c r="E1256" s="138" t="s">
        <v>27</v>
      </c>
      <c r="F1256" s="138" t="s">
        <v>8</v>
      </c>
      <c r="G1256" s="138" t="s">
        <v>9</v>
      </c>
      <c r="H1256" s="138" t="s">
        <v>10</v>
      </c>
      <c r="I1256" s="138" t="s">
        <v>11</v>
      </c>
      <c r="J1256" s="138" t="s">
        <v>12</v>
      </c>
      <c r="K1256" s="138" t="s">
        <v>13</v>
      </c>
      <c r="L1256" s="138" t="s">
        <v>16</v>
      </c>
    </row>
    <row r="1257" spans="2:15" s="21" customFormat="1" ht="24.95" customHeight="1">
      <c r="B1257" s="102" t="s">
        <v>119</v>
      </c>
      <c r="C1257" s="106">
        <v>4</v>
      </c>
      <c r="D1257" s="106">
        <v>13</v>
      </c>
      <c r="E1257" s="106">
        <v>16</v>
      </c>
      <c r="F1257" s="106">
        <v>5</v>
      </c>
      <c r="G1257" s="106">
        <v>3</v>
      </c>
      <c r="H1257" s="106">
        <v>4</v>
      </c>
      <c r="I1257" s="106">
        <v>1</v>
      </c>
      <c r="J1257" s="106">
        <v>2</v>
      </c>
      <c r="K1257" s="106">
        <v>0</v>
      </c>
      <c r="L1257" s="136">
        <f>SUM(C1257:K1257)</f>
        <v>48</v>
      </c>
    </row>
    <row r="1258" spans="2:15" s="21" customFormat="1" ht="24.95" customHeight="1">
      <c r="B1258" s="102" t="s">
        <v>86</v>
      </c>
      <c r="C1258" s="106">
        <v>11</v>
      </c>
      <c r="D1258" s="106">
        <v>29</v>
      </c>
      <c r="E1258" s="106">
        <v>41</v>
      </c>
      <c r="F1258" s="106">
        <v>9</v>
      </c>
      <c r="G1258" s="106">
        <v>12</v>
      </c>
      <c r="H1258" s="106">
        <v>17</v>
      </c>
      <c r="I1258" s="106">
        <v>9</v>
      </c>
      <c r="J1258" s="106">
        <v>8</v>
      </c>
      <c r="K1258" s="106">
        <v>2</v>
      </c>
      <c r="L1258" s="136">
        <f>SUM(C1258:K1258)</f>
        <v>138</v>
      </c>
    </row>
    <row r="1259" spans="2:15" s="21" customFormat="1" ht="24.95" customHeight="1">
      <c r="B1259" s="104" t="s">
        <v>121</v>
      </c>
      <c r="C1259" s="88">
        <v>0</v>
      </c>
      <c r="D1259" s="88">
        <v>8</v>
      </c>
      <c r="E1259" s="88">
        <v>11</v>
      </c>
      <c r="F1259" s="88">
        <v>10</v>
      </c>
      <c r="G1259" s="88">
        <v>0</v>
      </c>
      <c r="H1259" s="88">
        <v>0</v>
      </c>
      <c r="I1259" s="88">
        <v>0</v>
      </c>
      <c r="J1259" s="88">
        <v>0</v>
      </c>
      <c r="K1259" s="88">
        <v>1</v>
      </c>
      <c r="L1259" s="136">
        <f>SUM(C1259:K1259)</f>
        <v>30</v>
      </c>
    </row>
    <row r="1260" spans="2:15" s="21" customFormat="1" ht="24.95" customHeight="1">
      <c r="B1260" s="104" t="s">
        <v>120</v>
      </c>
      <c r="C1260" s="88">
        <v>0</v>
      </c>
      <c r="D1260" s="88">
        <v>14</v>
      </c>
      <c r="E1260" s="88">
        <v>31</v>
      </c>
      <c r="F1260" s="88">
        <v>8</v>
      </c>
      <c r="G1260" s="88">
        <v>3</v>
      </c>
      <c r="H1260" s="88">
        <v>0</v>
      </c>
      <c r="I1260" s="88">
        <v>0</v>
      </c>
      <c r="J1260" s="88">
        <v>3</v>
      </c>
      <c r="K1260" s="88">
        <v>8</v>
      </c>
      <c r="L1260" s="136">
        <f>SUM(C1260:K1260)</f>
        <v>67</v>
      </c>
    </row>
    <row r="1261" spans="2:15" s="21" customFormat="1" ht="24.95" customHeight="1">
      <c r="B1261" s="154" t="s">
        <v>16</v>
      </c>
      <c r="C1261" s="178">
        <f>SUM(C1257:C1260)</f>
        <v>15</v>
      </c>
      <c r="D1261" s="178">
        <f t="shared" ref="D1261:L1261" si="32">SUM(D1257:D1260)</f>
        <v>64</v>
      </c>
      <c r="E1261" s="178">
        <f t="shared" si="32"/>
        <v>99</v>
      </c>
      <c r="F1261" s="178">
        <f t="shared" si="32"/>
        <v>32</v>
      </c>
      <c r="G1261" s="178">
        <f t="shared" si="32"/>
        <v>18</v>
      </c>
      <c r="H1261" s="178">
        <f t="shared" si="32"/>
        <v>21</v>
      </c>
      <c r="I1261" s="178">
        <f t="shared" si="32"/>
        <v>10</v>
      </c>
      <c r="J1261" s="178">
        <f t="shared" si="32"/>
        <v>13</v>
      </c>
      <c r="K1261" s="178">
        <f t="shared" si="32"/>
        <v>11</v>
      </c>
      <c r="L1261" s="155">
        <f t="shared" si="32"/>
        <v>283</v>
      </c>
    </row>
    <row r="1262" spans="2:15" s="21" customFormat="1" ht="24.95" customHeight="1"/>
    <row r="1263" spans="2:15" s="21" customFormat="1" ht="24.95" customHeight="1"/>
    <row r="1264" spans="2:15" s="21" customFormat="1" ht="24.95" customHeight="1"/>
    <row r="1265" spans="2:12" s="21" customFormat="1" ht="24.95" customHeight="1"/>
    <row r="1266" spans="2:12" s="21" customFormat="1" ht="24.95" customHeight="1"/>
    <row r="1267" spans="2:12" s="21" customFormat="1" ht="24.95" customHeight="1"/>
    <row r="1268" spans="2:12" s="21" customFormat="1" ht="24.95" customHeight="1"/>
    <row r="1269" spans="2:12" s="21" customFormat="1" ht="24.95" customHeight="1"/>
    <row r="1270" spans="2:12" s="21" customFormat="1" ht="24.95" customHeight="1"/>
    <row r="1271" spans="2:12" s="21" customFormat="1" ht="24.95" customHeight="1"/>
    <row r="1272" spans="2:12" s="21" customFormat="1" ht="24.95" customHeight="1"/>
    <row r="1273" spans="2:12" s="21" customFormat="1" ht="24.95" customHeight="1"/>
    <row r="1274" spans="2:12" s="21" customFormat="1" ht="24.95" customHeight="1">
      <c r="C1274" s="225" t="s">
        <v>89</v>
      </c>
      <c r="D1274" s="225"/>
      <c r="E1274" s="225"/>
      <c r="F1274" s="225"/>
      <c r="G1274" s="225"/>
      <c r="H1274" s="225"/>
      <c r="I1274" s="225"/>
      <c r="J1274" s="225"/>
      <c r="K1274" s="225"/>
      <c r="L1274" s="225"/>
    </row>
    <row r="1275" spans="2:12" s="21" customFormat="1" ht="24.95" customHeight="1">
      <c r="B1275" s="142" t="s">
        <v>35</v>
      </c>
      <c r="C1275" s="138" t="s">
        <v>5</v>
      </c>
      <c r="D1275" s="138" t="s">
        <v>26</v>
      </c>
      <c r="E1275" s="138" t="s">
        <v>27</v>
      </c>
      <c r="F1275" s="138" t="s">
        <v>8</v>
      </c>
      <c r="G1275" s="138" t="s">
        <v>9</v>
      </c>
      <c r="H1275" s="138" t="s">
        <v>10</v>
      </c>
      <c r="I1275" s="138" t="s">
        <v>11</v>
      </c>
      <c r="J1275" s="138" t="s">
        <v>12</v>
      </c>
      <c r="K1275" s="138" t="s">
        <v>13</v>
      </c>
      <c r="L1275" s="138" t="s">
        <v>16</v>
      </c>
    </row>
    <row r="1276" spans="2:12" s="21" customFormat="1" ht="24.95" customHeight="1">
      <c r="B1276" s="34" t="s">
        <v>87</v>
      </c>
      <c r="C1276" s="106">
        <v>410</v>
      </c>
      <c r="D1276" s="106">
        <v>787</v>
      </c>
      <c r="E1276" s="106">
        <v>845</v>
      </c>
      <c r="F1276" s="106">
        <v>250</v>
      </c>
      <c r="G1276" s="106">
        <v>131</v>
      </c>
      <c r="H1276" s="106">
        <v>338</v>
      </c>
      <c r="I1276" s="106">
        <v>60</v>
      </c>
      <c r="J1276" s="106">
        <v>147</v>
      </c>
      <c r="K1276" s="106">
        <v>0</v>
      </c>
      <c r="L1276" s="136">
        <f>SUM(C1276:K1276)</f>
        <v>2968</v>
      </c>
    </row>
    <row r="1277" spans="2:12" s="21" customFormat="1" ht="24.95" customHeight="1">
      <c r="B1277" s="34" t="s">
        <v>86</v>
      </c>
      <c r="C1277" s="106">
        <v>389</v>
      </c>
      <c r="D1277" s="106">
        <v>1216</v>
      </c>
      <c r="E1277" s="106">
        <v>1497</v>
      </c>
      <c r="F1277" s="106">
        <v>371</v>
      </c>
      <c r="G1277" s="106">
        <v>394</v>
      </c>
      <c r="H1277" s="106">
        <v>1229</v>
      </c>
      <c r="I1277" s="106">
        <v>313</v>
      </c>
      <c r="J1277" s="106">
        <v>336</v>
      </c>
      <c r="K1277" s="106">
        <v>17</v>
      </c>
      <c r="L1277" s="136">
        <f>SUM(C1277:K1277)</f>
        <v>5762</v>
      </c>
    </row>
    <row r="1278" spans="2:12" s="21" customFormat="1" ht="24.95" customHeight="1">
      <c r="B1278" s="79" t="s">
        <v>122</v>
      </c>
      <c r="C1278" s="88">
        <v>0</v>
      </c>
      <c r="D1278" s="88">
        <v>251</v>
      </c>
      <c r="E1278" s="88">
        <v>349</v>
      </c>
      <c r="F1278" s="88">
        <v>334</v>
      </c>
      <c r="G1278" s="88">
        <v>0</v>
      </c>
      <c r="H1278" s="88">
        <v>0</v>
      </c>
      <c r="I1278" s="88">
        <v>0</v>
      </c>
      <c r="J1278" s="88">
        <v>0</v>
      </c>
      <c r="K1278" s="88">
        <v>38</v>
      </c>
      <c r="L1278" s="136">
        <f>SUM(C1278:K1278)</f>
        <v>972</v>
      </c>
    </row>
    <row r="1279" spans="2:12" s="21" customFormat="1" ht="24.95" customHeight="1">
      <c r="B1279" s="79" t="s">
        <v>88</v>
      </c>
      <c r="C1279" s="88">
        <v>0</v>
      </c>
      <c r="D1279" s="88">
        <v>465</v>
      </c>
      <c r="E1279" s="88">
        <v>1138</v>
      </c>
      <c r="F1279" s="88">
        <v>270</v>
      </c>
      <c r="G1279" s="88">
        <v>44</v>
      </c>
      <c r="H1279" s="88">
        <v>0</v>
      </c>
      <c r="I1279" s="88">
        <v>0</v>
      </c>
      <c r="J1279" s="88">
        <v>93</v>
      </c>
      <c r="K1279" s="88">
        <v>145</v>
      </c>
      <c r="L1279" s="136">
        <f>SUM(C1279:K1279)</f>
        <v>2155</v>
      </c>
    </row>
    <row r="1280" spans="2:12" s="21" customFormat="1" ht="24.95" customHeight="1">
      <c r="B1280" s="156" t="s">
        <v>16</v>
      </c>
      <c r="C1280" s="179">
        <f t="shared" ref="C1280:L1280" si="33">SUM(C1276:C1279)</f>
        <v>799</v>
      </c>
      <c r="D1280" s="179">
        <f t="shared" si="33"/>
        <v>2719</v>
      </c>
      <c r="E1280" s="179">
        <f t="shared" si="33"/>
        <v>3829</v>
      </c>
      <c r="F1280" s="179">
        <f t="shared" si="33"/>
        <v>1225</v>
      </c>
      <c r="G1280" s="179">
        <f t="shared" si="33"/>
        <v>569</v>
      </c>
      <c r="H1280" s="179">
        <f t="shared" si="33"/>
        <v>1567</v>
      </c>
      <c r="I1280" s="179">
        <f t="shared" si="33"/>
        <v>373</v>
      </c>
      <c r="J1280" s="179">
        <f t="shared" si="33"/>
        <v>576</v>
      </c>
      <c r="K1280" s="179">
        <f t="shared" si="33"/>
        <v>200</v>
      </c>
      <c r="L1280" s="147">
        <f t="shared" si="33"/>
        <v>11857</v>
      </c>
    </row>
    <row r="1281" s="21" customFormat="1" ht="24.95" customHeight="1"/>
    <row r="1282" s="21" customFormat="1" ht="24.95" customHeight="1"/>
    <row r="1283" s="21" customFormat="1" ht="24.95" customHeight="1"/>
    <row r="1284" s="21" customFormat="1" ht="24.95" customHeight="1"/>
    <row r="1285" s="21" customFormat="1" ht="24.95" customHeight="1"/>
    <row r="1286" s="21" customFormat="1" ht="24.95" customHeight="1"/>
    <row r="1287" s="21" customFormat="1" ht="24.95" customHeight="1"/>
    <row r="1288" s="21" customFormat="1" ht="24.95" customHeight="1"/>
    <row r="1289" s="21" customFormat="1" ht="24.95" customHeight="1"/>
    <row r="1290" s="21" customFormat="1" ht="24.95" customHeight="1"/>
    <row r="1291" s="21" customFormat="1" ht="24.95" customHeight="1"/>
    <row r="1292" s="21" customFormat="1" ht="24.95" customHeight="1"/>
    <row r="1293" s="21" customFormat="1" ht="24.95" customHeight="1"/>
    <row r="1294" s="21" customFormat="1" ht="24.95" customHeight="1"/>
    <row r="1295" s="21" customFormat="1" ht="24.95" customHeight="1"/>
    <row r="1296" s="21" customFormat="1" ht="24.95" customHeight="1"/>
    <row r="1297" s="21" customFormat="1" ht="24.95" customHeight="1"/>
    <row r="1298" s="21" customFormat="1" ht="24.95" customHeight="1"/>
    <row r="1299" s="21" customFormat="1" ht="24.95" customHeight="1"/>
    <row r="1300" s="21" customFormat="1" ht="24.95" customHeight="1"/>
    <row r="1301" s="21" customFormat="1" ht="24.95" customHeight="1"/>
    <row r="1302" s="21" customFormat="1" ht="24.95" customHeight="1"/>
    <row r="1303" s="21" customFormat="1" ht="24.95" customHeight="1"/>
    <row r="1304" s="21" customFormat="1" ht="24.95" customHeight="1"/>
    <row r="1305" s="21" customFormat="1" ht="24.95" customHeight="1"/>
    <row r="1306" s="21" customFormat="1" ht="24.95" customHeight="1"/>
    <row r="1307" s="21" customFormat="1" ht="24.95" customHeight="1"/>
    <row r="1308" s="21" customFormat="1" ht="24.95" customHeight="1"/>
    <row r="1309" s="21" customFormat="1" ht="24.95" customHeight="1"/>
    <row r="1310" s="21" customFormat="1" ht="24.95" customHeight="1"/>
    <row r="1311" s="21" customFormat="1" ht="24.95" customHeight="1"/>
    <row r="1312" s="21" customFormat="1" ht="24.95" customHeight="1"/>
    <row r="1313" spans="2:15" s="21" customFormat="1" ht="24.95" customHeight="1"/>
    <row r="1314" spans="2:15" s="21" customFormat="1" ht="24.95" customHeight="1"/>
    <row r="1315" spans="2:15" ht="24.95" customHeight="1"/>
    <row r="1316" spans="2:15" ht="24.95" customHeight="1">
      <c r="O1316" s="48">
        <v>17</v>
      </c>
    </row>
    <row r="1317" spans="2:15" ht="39.950000000000003" customHeight="1">
      <c r="B1317" s="235" t="s">
        <v>139</v>
      </c>
      <c r="C1317" s="235"/>
      <c r="D1317" s="235"/>
      <c r="E1317" s="235"/>
      <c r="F1317" s="235"/>
      <c r="G1317" s="235"/>
      <c r="H1317" s="235"/>
      <c r="I1317" s="235"/>
      <c r="J1317" s="235"/>
      <c r="K1317" s="235"/>
      <c r="L1317" s="235"/>
      <c r="M1317" s="235"/>
      <c r="N1317" s="235"/>
      <c r="O1317" s="235"/>
    </row>
    <row r="1318" spans="2:15" ht="15" customHeight="1"/>
    <row r="1319" spans="2:15" ht="24.95" customHeight="1">
      <c r="B1319" s="142" t="s">
        <v>72</v>
      </c>
      <c r="C1319" s="142" t="s">
        <v>5</v>
      </c>
      <c r="D1319" s="142" t="s">
        <v>26</v>
      </c>
      <c r="E1319" s="142" t="s">
        <v>27</v>
      </c>
      <c r="F1319" s="142" t="s">
        <v>8</v>
      </c>
      <c r="G1319" s="142" t="s">
        <v>9</v>
      </c>
      <c r="H1319" s="142" t="s">
        <v>10</v>
      </c>
      <c r="I1319" s="142" t="s">
        <v>11</v>
      </c>
      <c r="J1319" s="142" t="s">
        <v>12</v>
      </c>
      <c r="K1319" s="142" t="s">
        <v>13</v>
      </c>
      <c r="L1319" s="142" t="s">
        <v>16</v>
      </c>
    </row>
    <row r="1320" spans="2:15" ht="24.95" customHeight="1">
      <c r="B1320" s="102" t="s">
        <v>28</v>
      </c>
      <c r="C1320" s="106">
        <v>596</v>
      </c>
      <c r="D1320" s="106">
        <v>834</v>
      </c>
      <c r="E1320" s="106">
        <v>1221</v>
      </c>
      <c r="F1320" s="106">
        <v>352</v>
      </c>
      <c r="G1320" s="106">
        <v>675</v>
      </c>
      <c r="H1320" s="106">
        <v>521</v>
      </c>
      <c r="I1320" s="106">
        <v>320</v>
      </c>
      <c r="J1320" s="106">
        <v>841</v>
      </c>
      <c r="K1320" s="106">
        <v>422</v>
      </c>
      <c r="L1320" s="136">
        <f>SUM(C1320:K1320)</f>
        <v>5782</v>
      </c>
    </row>
    <row r="1321" spans="2:15" ht="24.95" customHeight="1">
      <c r="B1321" s="102" t="s">
        <v>35</v>
      </c>
      <c r="C1321" s="106">
        <v>57517</v>
      </c>
      <c r="D1321" s="106">
        <v>70371</v>
      </c>
      <c r="E1321" s="106">
        <v>75819</v>
      </c>
      <c r="F1321" s="106">
        <v>32419</v>
      </c>
      <c r="G1321" s="106">
        <v>51606</v>
      </c>
      <c r="H1321" s="106">
        <v>57741</v>
      </c>
      <c r="I1321" s="106">
        <v>27007</v>
      </c>
      <c r="J1321" s="106">
        <v>89796</v>
      </c>
      <c r="K1321" s="106">
        <v>37005</v>
      </c>
      <c r="L1321" s="136">
        <f>SUM(C1321:K1321)</f>
        <v>499281</v>
      </c>
    </row>
    <row r="1322" spans="2:15" ht="24.95" customHeight="1">
      <c r="B1322" s="34"/>
      <c r="C1322" s="106"/>
      <c r="D1322" s="106"/>
      <c r="E1322" s="106"/>
      <c r="F1322" s="106"/>
      <c r="G1322" s="106"/>
      <c r="H1322" s="106"/>
      <c r="I1322" s="106"/>
      <c r="J1322" s="106"/>
      <c r="K1322" s="106"/>
      <c r="L1322" s="83"/>
      <c r="N1322" s="105"/>
    </row>
    <row r="1323" spans="2:15" ht="24.95" customHeight="1">
      <c r="B1323" s="34"/>
      <c r="C1323" s="35"/>
      <c r="D1323" s="35"/>
      <c r="E1323" s="35"/>
      <c r="F1323" s="35"/>
      <c r="G1323" s="35"/>
      <c r="H1323" s="35"/>
      <c r="I1323" s="35"/>
      <c r="J1323" s="35"/>
      <c r="K1323" s="35"/>
      <c r="L1323" s="36"/>
    </row>
    <row r="1324" spans="2:15" ht="24.95" customHeight="1">
      <c r="B1324" s="34"/>
      <c r="C1324" s="35"/>
      <c r="D1324" s="35"/>
      <c r="E1324" s="35"/>
      <c r="F1324" s="35"/>
      <c r="G1324" s="35"/>
      <c r="H1324" s="35"/>
      <c r="I1324" s="35"/>
      <c r="J1324" s="35"/>
      <c r="K1324" s="35"/>
      <c r="L1324" s="36"/>
    </row>
    <row r="1325" spans="2:15" ht="24.95" customHeight="1"/>
    <row r="1326" spans="2:15" ht="24.95" customHeight="1"/>
    <row r="1327" spans="2:15" ht="24.95" customHeight="1"/>
    <row r="1328" spans="2:15" ht="24.95" customHeight="1"/>
    <row r="1329" spans="3:13" ht="24.95" customHeight="1"/>
    <row r="1330" spans="3:13" ht="24.95" customHeight="1"/>
    <row r="1331" spans="3:13" ht="24.95" customHeight="1"/>
    <row r="1332" spans="3:13" ht="24.95" customHeight="1"/>
    <row r="1333" spans="3:13" ht="24.95" customHeight="1"/>
    <row r="1334" spans="3:13" ht="24.95" customHeight="1">
      <c r="C1334" s="68"/>
      <c r="D1334" s="68"/>
      <c r="E1334" s="68"/>
      <c r="F1334" s="68"/>
      <c r="G1334" s="68"/>
      <c r="H1334" s="68"/>
      <c r="I1334" s="68"/>
      <c r="J1334" s="68"/>
      <c r="K1334" s="68"/>
      <c r="L1334" s="68"/>
      <c r="M1334" s="68"/>
    </row>
    <row r="1335" spans="3:13" ht="24.95" customHeight="1">
      <c r="C1335" s="68"/>
      <c r="D1335" s="68"/>
      <c r="E1335" s="68"/>
      <c r="F1335" s="68"/>
      <c r="G1335" s="68"/>
      <c r="H1335" s="68"/>
      <c r="I1335" s="68"/>
      <c r="J1335" s="68"/>
      <c r="K1335" s="68"/>
      <c r="L1335" s="68"/>
      <c r="M1335" s="68"/>
    </row>
    <row r="1336" spans="3:13" ht="24.95" customHeight="1">
      <c r="C1336" s="68"/>
      <c r="D1336" s="68"/>
      <c r="E1336" s="68"/>
      <c r="F1336" s="68"/>
      <c r="G1336" s="68"/>
      <c r="H1336" s="68"/>
      <c r="I1336" s="68"/>
      <c r="J1336" s="68"/>
      <c r="K1336" s="68"/>
      <c r="L1336" s="68"/>
      <c r="M1336" s="68"/>
    </row>
    <row r="1337" spans="3:13" ht="24.95" customHeight="1">
      <c r="C1337" s="68"/>
      <c r="D1337" s="68"/>
      <c r="E1337" s="68"/>
      <c r="F1337" s="68"/>
      <c r="G1337" s="68"/>
      <c r="H1337" s="68"/>
      <c r="I1337" s="68"/>
      <c r="J1337" s="68"/>
      <c r="K1337" s="68"/>
      <c r="L1337" s="68"/>
      <c r="M1337" s="68"/>
    </row>
    <row r="1338" spans="3:13" ht="24.95" customHeight="1">
      <c r="C1338" s="68"/>
      <c r="D1338" s="68"/>
      <c r="E1338" s="68"/>
      <c r="F1338" s="68"/>
      <c r="G1338" s="68"/>
      <c r="H1338" s="68"/>
      <c r="I1338" s="68"/>
      <c r="J1338" s="68"/>
      <c r="K1338" s="68"/>
      <c r="L1338" s="68"/>
      <c r="M1338" s="68"/>
    </row>
    <row r="1339" spans="3:13" ht="24.95" customHeight="1">
      <c r="C1339" s="68"/>
      <c r="D1339" s="68"/>
      <c r="E1339" s="68"/>
      <c r="F1339" s="68"/>
      <c r="G1339" s="68"/>
      <c r="H1339" s="68"/>
      <c r="I1339" s="68"/>
      <c r="J1339" s="68"/>
      <c r="K1339" s="68"/>
      <c r="L1339" s="68"/>
      <c r="M1339" s="68"/>
    </row>
    <row r="1340" spans="3:13" ht="24.95" customHeight="1">
      <c r="C1340" s="68"/>
      <c r="D1340" s="68"/>
      <c r="E1340" s="68"/>
      <c r="F1340" s="68"/>
      <c r="G1340" s="68"/>
      <c r="H1340" s="68"/>
      <c r="I1340" s="68"/>
      <c r="J1340" s="68"/>
      <c r="K1340" s="68"/>
      <c r="L1340" s="68"/>
      <c r="M1340" s="68"/>
    </row>
    <row r="1341" spans="3:13" ht="24.95" customHeight="1">
      <c r="C1341" s="68"/>
      <c r="D1341" s="68"/>
      <c r="E1341" s="68"/>
      <c r="F1341" s="68"/>
      <c r="G1341" s="68"/>
      <c r="H1341" s="68"/>
      <c r="I1341" s="68"/>
      <c r="J1341" s="68"/>
      <c r="K1341" s="68"/>
      <c r="L1341" s="68"/>
      <c r="M1341" s="68"/>
    </row>
    <row r="1342" spans="3:13" ht="24.95" customHeight="1">
      <c r="C1342" s="68"/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</row>
    <row r="1343" spans="3:13" ht="24.95" customHeight="1"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</row>
    <row r="1344" spans="3:13" ht="24.95" customHeight="1"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</row>
    <row r="1345" spans="3:13" ht="24.95" customHeight="1"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</row>
    <row r="1346" spans="3:13" ht="24.95" customHeight="1"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</row>
    <row r="1347" spans="3:13" ht="24.95" customHeight="1"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</row>
    <row r="1348" spans="3:13" ht="24.95" customHeight="1"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</row>
    <row r="1349" spans="3:13" ht="24.95" customHeight="1"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</row>
    <row r="1350" spans="3:13" ht="24.95" customHeight="1"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</row>
    <row r="1351" spans="3:13" ht="24.95" customHeight="1"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</row>
    <row r="1352" spans="3:13" ht="24.95" customHeight="1"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</row>
    <row r="1353" spans="3:13" ht="24.95" customHeight="1"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</row>
    <row r="1354" spans="3:13" ht="24.95" customHeight="1"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</row>
    <row r="1355" spans="3:13" ht="24.95" customHeight="1"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</row>
    <row r="1356" spans="3:13" ht="24.95" customHeight="1"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</row>
    <row r="1357" spans="3:13" ht="24.95" customHeight="1"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</row>
    <row r="1358" spans="3:13" ht="24.95" customHeight="1"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</row>
    <row r="1359" spans="3:13" ht="24.95" customHeight="1"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</row>
    <row r="1360" spans="3:13" ht="24.95" customHeight="1"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</row>
    <row r="1361" spans="3:13" ht="24.95" customHeight="1"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</row>
    <row r="1362" spans="3:13" ht="24.95" customHeight="1"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</row>
    <row r="1363" spans="3:13" ht="24.95" customHeight="1"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</row>
    <row r="1364" spans="3:13" ht="24.95" customHeight="1"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</row>
    <row r="1365" spans="3:13" ht="24.95" customHeight="1"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</row>
    <row r="1366" spans="3:13" ht="24.95" customHeight="1"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</row>
    <row r="1367" spans="3:13" ht="24.95" customHeight="1"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</row>
    <row r="1368" spans="3:13" ht="24.95" customHeight="1"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</row>
    <row r="1369" spans="3:13" ht="24.95" customHeight="1"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</row>
    <row r="1370" spans="3:13" ht="24.95" customHeight="1"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</row>
    <row r="1371" spans="3:13" ht="24.95" customHeight="1"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</row>
    <row r="1372" spans="3:13" ht="24.95" customHeight="1">
      <c r="C1372" s="68"/>
      <c r="D1372" s="68"/>
      <c r="E1372" s="68"/>
      <c r="F1372" s="68"/>
      <c r="G1372" s="68"/>
      <c r="H1372" s="68"/>
      <c r="I1372" s="68"/>
      <c r="J1372" s="68"/>
      <c r="K1372" s="68"/>
      <c r="L1372" s="68"/>
      <c r="M1372" s="68"/>
    </row>
    <row r="1373" spans="3:13" ht="24.95" customHeight="1">
      <c r="C1373" s="68"/>
      <c r="D1373" s="68"/>
      <c r="E1373" s="68"/>
      <c r="F1373" s="68"/>
      <c r="G1373" s="68"/>
      <c r="H1373" s="68"/>
      <c r="I1373" s="68"/>
      <c r="J1373" s="68"/>
      <c r="K1373" s="68"/>
      <c r="L1373" s="68"/>
      <c r="M1373" s="68"/>
    </row>
    <row r="1374" spans="3:13" ht="24.95" customHeight="1">
      <c r="C1374" s="68"/>
      <c r="D1374" s="68"/>
      <c r="E1374" s="68"/>
      <c r="F1374" s="68"/>
      <c r="G1374" s="68"/>
      <c r="H1374" s="68"/>
      <c r="I1374" s="68"/>
      <c r="J1374" s="68"/>
      <c r="K1374" s="68"/>
      <c r="L1374" s="68"/>
      <c r="M1374" s="68"/>
    </row>
    <row r="1375" spans="3:13" ht="24.95" customHeight="1">
      <c r="C1375" s="68"/>
      <c r="D1375" s="68"/>
      <c r="E1375" s="68"/>
      <c r="F1375" s="68"/>
      <c r="G1375" s="68"/>
      <c r="H1375" s="68"/>
      <c r="I1375" s="68"/>
      <c r="J1375" s="68"/>
      <c r="K1375" s="68"/>
      <c r="L1375" s="68"/>
      <c r="M1375" s="68"/>
    </row>
    <row r="1376" spans="3:13" ht="24.95" customHeight="1"/>
    <row r="1377" spans="2:15" ht="24.95" customHeight="1"/>
    <row r="1378" spans="2:15" ht="24.95" customHeight="1"/>
    <row r="1379" spans="2:15" ht="24.95" customHeight="1"/>
    <row r="1380" spans="2:15" ht="24.95" customHeight="1">
      <c r="O1380" s="48">
        <v>18</v>
      </c>
    </row>
    <row r="1381" spans="2:15" ht="24.95" customHeight="1">
      <c r="B1381" s="219" t="s">
        <v>36</v>
      </c>
      <c r="C1381" s="219"/>
      <c r="D1381" s="219"/>
      <c r="E1381" s="219"/>
      <c r="F1381" s="219"/>
      <c r="G1381" s="219"/>
      <c r="H1381" s="219"/>
      <c r="I1381" s="219"/>
      <c r="J1381" s="219"/>
      <c r="K1381" s="219"/>
      <c r="L1381" s="219"/>
      <c r="M1381" s="219"/>
      <c r="N1381" s="219"/>
      <c r="O1381" s="219"/>
    </row>
    <row r="1382" spans="2:15" ht="24.95" customHeight="1">
      <c r="B1382" s="230" t="s">
        <v>37</v>
      </c>
      <c r="C1382" s="230"/>
      <c r="D1382" s="230"/>
      <c r="E1382" s="230"/>
      <c r="F1382" s="230"/>
      <c r="G1382" s="230"/>
      <c r="H1382" s="230"/>
      <c r="I1382" s="230"/>
      <c r="J1382" s="230"/>
      <c r="K1382" s="230"/>
      <c r="L1382" s="230"/>
      <c r="M1382" s="230"/>
      <c r="N1382" s="230"/>
      <c r="O1382" s="230"/>
    </row>
    <row r="1383" spans="2:15" ht="24.95" customHeight="1"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</row>
    <row r="1384" spans="2:15" ht="20.100000000000001" customHeight="1">
      <c r="B1384" s="219" t="s">
        <v>42</v>
      </c>
      <c r="C1384" s="219"/>
      <c r="D1384" s="219"/>
      <c r="E1384" s="219"/>
      <c r="F1384" s="219"/>
      <c r="G1384" s="219"/>
      <c r="H1384" s="219"/>
      <c r="I1384" s="219"/>
      <c r="J1384" s="219"/>
      <c r="K1384" s="219"/>
      <c r="L1384" s="219"/>
      <c r="M1384" s="219"/>
      <c r="N1384" s="219"/>
      <c r="O1384" s="219"/>
    </row>
    <row r="1385" spans="2:15" ht="20.100000000000001" customHeight="1">
      <c r="B1385" s="230" t="s">
        <v>38</v>
      </c>
      <c r="C1385" s="230"/>
      <c r="D1385" s="230"/>
      <c r="E1385" s="230"/>
      <c r="F1385" s="230"/>
      <c r="G1385" s="230"/>
      <c r="H1385" s="230"/>
      <c r="I1385" s="230"/>
      <c r="J1385" s="230"/>
      <c r="K1385" s="230"/>
      <c r="L1385" s="230"/>
      <c r="M1385" s="230"/>
      <c r="N1385" s="230"/>
      <c r="O1385" s="230"/>
    </row>
    <row r="1386" spans="2:15" ht="20.100000000000001" customHeight="1">
      <c r="B1386" s="230" t="s">
        <v>39</v>
      </c>
      <c r="C1386" s="230"/>
      <c r="D1386" s="230"/>
      <c r="E1386" s="230"/>
      <c r="F1386" s="230"/>
      <c r="G1386" s="230"/>
      <c r="H1386" s="230"/>
      <c r="I1386" s="230"/>
      <c r="J1386" s="230"/>
      <c r="K1386" s="230"/>
      <c r="L1386" s="230"/>
      <c r="M1386" s="230"/>
      <c r="N1386" s="230"/>
      <c r="O1386" s="230"/>
    </row>
    <row r="1387" spans="2:15" ht="20.100000000000001" customHeight="1">
      <c r="B1387" s="162"/>
      <c r="C1387" s="162"/>
      <c r="D1387" s="162"/>
      <c r="E1387" s="162"/>
      <c r="F1387" s="162"/>
      <c r="G1387" s="162"/>
      <c r="H1387" s="162"/>
      <c r="I1387" s="162"/>
      <c r="J1387" s="162"/>
      <c r="K1387" s="162"/>
      <c r="L1387" s="162"/>
      <c r="M1387" s="163"/>
      <c r="N1387" s="163"/>
      <c r="O1387" s="163"/>
    </row>
    <row r="1388" spans="2:15" ht="20.100000000000001" customHeight="1">
      <c r="B1388" s="218" t="s">
        <v>40</v>
      </c>
      <c r="C1388" s="218"/>
      <c r="D1388" s="218"/>
      <c r="E1388" s="218"/>
      <c r="F1388" s="218"/>
      <c r="G1388" s="218"/>
      <c r="H1388" s="218"/>
      <c r="I1388" s="218"/>
      <c r="J1388" s="218"/>
      <c r="K1388" s="218"/>
      <c r="L1388" s="218"/>
      <c r="M1388" s="218"/>
      <c r="N1388" s="218"/>
      <c r="O1388" s="218"/>
    </row>
    <row r="1389" spans="2:15" ht="20.100000000000001" customHeight="1">
      <c r="B1389" s="219" t="s">
        <v>59</v>
      </c>
      <c r="C1389" s="219"/>
      <c r="D1389" s="219"/>
      <c r="E1389" s="219"/>
      <c r="F1389" s="219"/>
      <c r="G1389" s="219"/>
      <c r="H1389" s="219"/>
      <c r="I1389" s="219"/>
      <c r="J1389" s="219"/>
      <c r="K1389" s="219"/>
      <c r="L1389" s="219"/>
      <c r="M1389" s="219"/>
      <c r="N1389" s="219"/>
      <c r="O1389" s="219"/>
    </row>
    <row r="1390" spans="2:15" ht="20.100000000000001" customHeight="1">
      <c r="B1390" s="219" t="s">
        <v>60</v>
      </c>
      <c r="C1390" s="219"/>
      <c r="D1390" s="219"/>
      <c r="E1390" s="219"/>
      <c r="F1390" s="219"/>
      <c r="G1390" s="219"/>
      <c r="H1390" s="219"/>
      <c r="I1390" s="219"/>
      <c r="J1390" s="219"/>
      <c r="K1390" s="219"/>
      <c r="L1390" s="219"/>
      <c r="M1390" s="219"/>
      <c r="N1390" s="219"/>
      <c r="O1390" s="219"/>
    </row>
    <row r="1391" spans="2:15" ht="20.100000000000001" customHeight="1">
      <c r="B1391" s="219" t="s">
        <v>61</v>
      </c>
      <c r="C1391" s="219"/>
      <c r="D1391" s="219"/>
      <c r="E1391" s="219"/>
      <c r="F1391" s="219"/>
      <c r="G1391" s="219"/>
      <c r="H1391" s="219"/>
      <c r="I1391" s="219"/>
      <c r="J1391" s="219"/>
      <c r="K1391" s="219"/>
      <c r="L1391" s="219"/>
      <c r="M1391" s="219"/>
      <c r="N1391" s="219"/>
      <c r="O1391" s="219"/>
    </row>
    <row r="1392" spans="2:15" ht="20.100000000000001" customHeight="1">
      <c r="B1392" s="219" t="s">
        <v>62</v>
      </c>
      <c r="C1392" s="219"/>
      <c r="D1392" s="219"/>
      <c r="E1392" s="219"/>
      <c r="F1392" s="219"/>
      <c r="G1392" s="219"/>
      <c r="H1392" s="219"/>
      <c r="I1392" s="219"/>
      <c r="J1392" s="219"/>
      <c r="K1392" s="219"/>
      <c r="L1392" s="219"/>
      <c r="M1392" s="219"/>
      <c r="N1392" s="219"/>
      <c r="O1392" s="219"/>
    </row>
    <row r="1393" spans="2:15" ht="20.100000000000001" customHeight="1">
      <c r="B1393" s="164"/>
      <c r="C1393" s="162"/>
      <c r="D1393" s="229"/>
      <c r="E1393" s="229"/>
      <c r="F1393" s="229"/>
      <c r="G1393" s="229"/>
      <c r="H1393" s="229"/>
      <c r="I1393" s="229"/>
      <c r="J1393" s="229"/>
      <c r="K1393" s="162"/>
      <c r="L1393" s="162"/>
      <c r="M1393" s="163"/>
      <c r="N1393" s="163"/>
      <c r="O1393" s="163"/>
    </row>
    <row r="1394" spans="2:15" ht="20.100000000000001" customHeight="1">
      <c r="B1394" s="218" t="s">
        <v>41</v>
      </c>
      <c r="C1394" s="218"/>
      <c r="D1394" s="218"/>
      <c r="E1394" s="218"/>
      <c r="F1394" s="218"/>
      <c r="G1394" s="218"/>
      <c r="H1394" s="218"/>
      <c r="I1394" s="218"/>
      <c r="J1394" s="218"/>
      <c r="K1394" s="218"/>
      <c r="L1394" s="218"/>
      <c r="M1394" s="218"/>
      <c r="N1394" s="218"/>
      <c r="O1394" s="218"/>
    </row>
    <row r="1395" spans="2:15" ht="19.5" customHeight="1">
      <c r="B1395" s="222" t="s">
        <v>63</v>
      </c>
      <c r="C1395" s="222"/>
      <c r="D1395" s="222"/>
      <c r="E1395" s="222"/>
      <c r="F1395" s="222"/>
      <c r="G1395" s="222"/>
      <c r="H1395" s="222"/>
      <c r="I1395" s="222"/>
      <c r="J1395" s="222"/>
      <c r="K1395" s="222"/>
      <c r="L1395" s="222"/>
      <c r="M1395" s="222"/>
      <c r="N1395" s="222"/>
      <c r="O1395" s="222"/>
    </row>
    <row r="1396" spans="2:15" ht="28.5" customHeight="1">
      <c r="B1396" s="222" t="s">
        <v>123</v>
      </c>
      <c r="C1396" s="222"/>
      <c r="D1396" s="222"/>
      <c r="E1396" s="222"/>
      <c r="F1396" s="222"/>
      <c r="G1396" s="222"/>
      <c r="H1396" s="222"/>
      <c r="I1396" s="222"/>
      <c r="J1396" s="222"/>
      <c r="K1396" s="222"/>
      <c r="L1396" s="222"/>
      <c r="M1396" s="222"/>
      <c r="N1396" s="222"/>
      <c r="O1396" s="222"/>
    </row>
    <row r="1397" spans="2:15" ht="20.100000000000001" customHeight="1">
      <c r="B1397" s="223" t="s">
        <v>142</v>
      </c>
      <c r="C1397" s="223"/>
      <c r="D1397" s="223"/>
      <c r="E1397" s="223"/>
      <c r="F1397" s="223"/>
      <c r="G1397" s="223"/>
      <c r="H1397" s="223"/>
      <c r="I1397" s="223"/>
      <c r="J1397" s="223"/>
      <c r="K1397" s="223"/>
      <c r="L1397" s="223"/>
      <c r="M1397" s="223"/>
      <c r="N1397" s="223"/>
      <c r="O1397" s="223"/>
    </row>
    <row r="1398" spans="2:15" ht="20.100000000000001" customHeight="1">
      <c r="B1398" s="222" t="s">
        <v>64</v>
      </c>
      <c r="C1398" s="222"/>
      <c r="D1398" s="222"/>
      <c r="E1398" s="222"/>
      <c r="F1398" s="222"/>
      <c r="G1398" s="222"/>
      <c r="H1398" s="222"/>
      <c r="I1398" s="222"/>
      <c r="J1398" s="222"/>
      <c r="K1398" s="222"/>
      <c r="L1398" s="222"/>
      <c r="M1398" s="222"/>
      <c r="N1398" s="222"/>
      <c r="O1398" s="222"/>
    </row>
    <row r="1399" spans="2:15" ht="20.100000000000001" customHeight="1">
      <c r="B1399" s="222" t="s">
        <v>65</v>
      </c>
      <c r="C1399" s="222"/>
      <c r="D1399" s="222"/>
      <c r="E1399" s="222"/>
      <c r="F1399" s="222"/>
      <c r="G1399" s="222"/>
      <c r="H1399" s="222"/>
      <c r="I1399" s="222"/>
      <c r="J1399" s="222"/>
      <c r="K1399" s="222"/>
      <c r="L1399" s="222"/>
      <c r="M1399" s="222"/>
      <c r="N1399" s="222"/>
      <c r="O1399" s="222"/>
    </row>
    <row r="1400" spans="2:15" ht="20.100000000000001" customHeight="1">
      <c r="B1400" s="222" t="s">
        <v>66</v>
      </c>
      <c r="C1400" s="222"/>
      <c r="D1400" s="222"/>
      <c r="E1400" s="222"/>
      <c r="F1400" s="222"/>
      <c r="G1400" s="222"/>
      <c r="H1400" s="222"/>
      <c r="I1400" s="222"/>
      <c r="J1400" s="222"/>
      <c r="K1400" s="222"/>
      <c r="L1400" s="222"/>
      <c r="M1400" s="222"/>
      <c r="N1400" s="222"/>
      <c r="O1400" s="222"/>
    </row>
    <row r="1401" spans="2:15" ht="20.100000000000001" customHeight="1">
      <c r="B1401" s="222" t="s">
        <v>67</v>
      </c>
      <c r="C1401" s="222"/>
      <c r="D1401" s="222"/>
      <c r="E1401" s="222"/>
      <c r="F1401" s="222"/>
      <c r="G1401" s="222"/>
      <c r="H1401" s="222"/>
      <c r="I1401" s="222"/>
      <c r="J1401" s="222"/>
      <c r="K1401" s="222"/>
      <c r="L1401" s="222"/>
      <c r="M1401" s="222"/>
      <c r="N1401" s="222"/>
      <c r="O1401" s="222"/>
    </row>
    <row r="1402" spans="2:15" ht="34.5" customHeight="1">
      <c r="B1402" s="217" t="s">
        <v>95</v>
      </c>
      <c r="C1402" s="217"/>
      <c r="D1402" s="217"/>
      <c r="E1402" s="217"/>
      <c r="F1402" s="217"/>
      <c r="G1402" s="217"/>
      <c r="H1402" s="217"/>
      <c r="I1402" s="217"/>
      <c r="J1402" s="217"/>
      <c r="K1402" s="217"/>
      <c r="L1402" s="217"/>
      <c r="M1402" s="217"/>
      <c r="N1402" s="217"/>
      <c r="O1402" s="217"/>
    </row>
    <row r="1403" spans="2:15" ht="20.100000000000001" customHeight="1">
      <c r="B1403" s="164"/>
      <c r="C1403" s="165"/>
      <c r="D1403" s="165"/>
      <c r="E1403" s="165"/>
      <c r="F1403" s="165"/>
      <c r="G1403" s="165"/>
      <c r="H1403" s="165"/>
      <c r="I1403" s="165"/>
      <c r="J1403" s="165"/>
      <c r="K1403" s="165"/>
      <c r="L1403" s="165"/>
      <c r="M1403" s="165"/>
      <c r="N1403" s="165"/>
      <c r="O1403" s="165"/>
    </row>
    <row r="1404" spans="2:15" ht="20.100000000000001" customHeight="1">
      <c r="B1404" s="218" t="s">
        <v>96</v>
      </c>
      <c r="C1404" s="219"/>
      <c r="D1404" s="219"/>
      <c r="E1404" s="219"/>
      <c r="F1404" s="219"/>
      <c r="G1404" s="219"/>
      <c r="H1404" s="219"/>
      <c r="I1404" s="219"/>
      <c r="J1404" s="219"/>
      <c r="K1404" s="219"/>
      <c r="L1404" s="219"/>
      <c r="M1404" s="219"/>
      <c r="N1404" s="219"/>
      <c r="O1404" s="219"/>
    </row>
    <row r="1405" spans="2:15" ht="20.100000000000001" customHeight="1">
      <c r="B1405" s="166"/>
      <c r="C1405" s="166"/>
      <c r="D1405" s="166"/>
      <c r="E1405" s="166"/>
      <c r="F1405" s="166"/>
      <c r="G1405" s="166"/>
      <c r="H1405" s="166"/>
      <c r="I1405" s="166"/>
      <c r="J1405" s="166"/>
      <c r="K1405" s="166"/>
      <c r="L1405" s="166"/>
      <c r="M1405" s="167"/>
      <c r="N1405" s="167"/>
      <c r="O1405" s="167"/>
    </row>
    <row r="1406" spans="2:15" ht="20.100000000000001" customHeight="1">
      <c r="B1406" s="166"/>
      <c r="C1406" s="166"/>
      <c r="D1406" s="166"/>
      <c r="E1406" s="166"/>
      <c r="F1406" s="166"/>
      <c r="G1406" s="166"/>
      <c r="H1406" s="166"/>
      <c r="I1406" s="166"/>
      <c r="J1406" s="166"/>
      <c r="K1406" s="166"/>
      <c r="L1406" s="166"/>
      <c r="M1406" s="167"/>
      <c r="N1406" s="167"/>
      <c r="O1406" s="167"/>
    </row>
    <row r="1407" spans="2:15" ht="20.100000000000001" customHeight="1">
      <c r="B1407" s="166"/>
      <c r="C1407" s="166"/>
      <c r="D1407" s="166"/>
      <c r="E1407" s="166"/>
      <c r="F1407" s="166"/>
      <c r="G1407" s="166"/>
      <c r="H1407" s="166"/>
      <c r="I1407" s="166"/>
      <c r="J1407" s="166"/>
      <c r="K1407" s="166"/>
      <c r="L1407" s="166"/>
      <c r="M1407" s="167"/>
      <c r="N1407" s="122"/>
      <c r="O1407" s="122"/>
    </row>
    <row r="1408" spans="2:15" ht="20.100000000000001" customHeight="1">
      <c r="B1408" s="166"/>
      <c r="C1408" s="166"/>
      <c r="D1408" s="166"/>
      <c r="E1408" s="166"/>
      <c r="F1408" s="166"/>
      <c r="G1408" s="166"/>
      <c r="H1408" s="166"/>
      <c r="I1408" s="166"/>
      <c r="J1408" s="166"/>
      <c r="K1408" s="166"/>
      <c r="L1408" s="166"/>
      <c r="M1408" s="167"/>
      <c r="N1408" s="122"/>
      <c r="O1408" s="122"/>
    </row>
    <row r="1409" spans="2:15" ht="20.100000000000001" customHeight="1">
      <c r="B1409" s="166"/>
      <c r="C1409" s="166"/>
      <c r="D1409" s="166"/>
      <c r="E1409" s="166"/>
      <c r="F1409" s="166"/>
      <c r="G1409" s="166"/>
      <c r="H1409" s="166"/>
      <c r="I1409" s="166"/>
      <c r="J1409" s="166"/>
      <c r="K1409" s="166"/>
      <c r="L1409" s="166"/>
      <c r="M1409" s="167"/>
      <c r="N1409" s="122"/>
      <c r="O1409" s="122"/>
    </row>
    <row r="1410" spans="2:15" ht="20.100000000000001" customHeight="1">
      <c r="B1410" s="166"/>
      <c r="C1410" s="166"/>
      <c r="D1410" s="166"/>
      <c r="E1410" s="166"/>
      <c r="F1410" s="166"/>
      <c r="G1410" s="166"/>
      <c r="H1410" s="166"/>
      <c r="I1410" s="166"/>
      <c r="J1410" s="166"/>
      <c r="K1410" s="166"/>
      <c r="L1410" s="166"/>
      <c r="M1410" s="167"/>
      <c r="N1410" s="122"/>
      <c r="O1410" s="122"/>
    </row>
    <row r="1411" spans="2:15" ht="20.100000000000001" customHeight="1">
      <c r="B1411" s="166"/>
      <c r="C1411" s="166"/>
      <c r="D1411" s="166"/>
      <c r="E1411" s="166"/>
      <c r="F1411" s="166"/>
      <c r="G1411" s="166"/>
      <c r="H1411" s="166"/>
      <c r="I1411" s="166"/>
      <c r="J1411" s="166"/>
      <c r="K1411" s="166"/>
      <c r="L1411" s="166"/>
      <c r="M1411" s="167"/>
      <c r="N1411" s="122"/>
      <c r="O1411" s="122"/>
    </row>
    <row r="1412" spans="2:15" ht="20.100000000000001" customHeight="1">
      <c r="B1412" s="166"/>
      <c r="C1412" s="166"/>
      <c r="D1412" s="166"/>
      <c r="E1412" s="166"/>
      <c r="F1412" s="166"/>
      <c r="G1412" s="166"/>
      <c r="H1412" s="166"/>
      <c r="I1412" s="166"/>
      <c r="J1412" s="166"/>
      <c r="K1412" s="166"/>
      <c r="L1412" s="166"/>
      <c r="M1412" s="167"/>
      <c r="N1412" s="122"/>
      <c r="O1412" s="122"/>
    </row>
    <row r="1413" spans="2:15" ht="20.100000000000001" customHeight="1">
      <c r="B1413" s="166"/>
      <c r="C1413" s="166"/>
      <c r="D1413" s="166"/>
      <c r="E1413" s="166"/>
      <c r="F1413" s="166"/>
      <c r="G1413" s="166"/>
      <c r="H1413" s="166"/>
      <c r="I1413" s="166"/>
      <c r="J1413" s="166"/>
      <c r="K1413" s="166"/>
      <c r="L1413" s="166"/>
      <c r="M1413" s="167"/>
      <c r="N1413" s="122"/>
      <c r="O1413" s="122"/>
    </row>
    <row r="1414" spans="2:15" ht="20.100000000000001" customHeight="1">
      <c r="B1414" s="166"/>
      <c r="C1414" s="166"/>
      <c r="D1414" s="166"/>
      <c r="E1414" s="166"/>
      <c r="F1414" s="166"/>
      <c r="G1414" s="166"/>
      <c r="H1414" s="166"/>
      <c r="I1414" s="166"/>
      <c r="J1414" s="166"/>
      <c r="K1414" s="166"/>
      <c r="L1414" s="166"/>
      <c r="M1414" s="167"/>
      <c r="N1414" s="122"/>
      <c r="O1414" s="122"/>
    </row>
    <row r="1415" spans="2:15" ht="20.100000000000001" customHeight="1">
      <c r="B1415" s="166"/>
      <c r="C1415" s="166"/>
      <c r="D1415" s="166"/>
      <c r="E1415" s="166"/>
      <c r="F1415" s="166"/>
      <c r="G1415" s="166"/>
      <c r="H1415" s="166"/>
      <c r="I1415" s="166"/>
      <c r="J1415" s="166"/>
      <c r="K1415" s="166"/>
      <c r="L1415" s="166"/>
      <c r="M1415" s="167"/>
      <c r="N1415" s="122"/>
      <c r="O1415" s="122"/>
    </row>
    <row r="1416" spans="2:15" ht="20.100000000000001" customHeight="1">
      <c r="B1416" s="166"/>
      <c r="C1416" s="166"/>
      <c r="D1416" s="166"/>
      <c r="E1416" s="166"/>
      <c r="F1416" s="166"/>
      <c r="G1416" s="166"/>
      <c r="H1416" s="166"/>
      <c r="I1416" s="166"/>
      <c r="J1416" s="166"/>
      <c r="K1416" s="166"/>
      <c r="L1416" s="166"/>
      <c r="M1416" s="167"/>
      <c r="N1416" s="122"/>
      <c r="O1416" s="122"/>
    </row>
    <row r="1417" spans="2:15" ht="20.100000000000001" customHeight="1">
      <c r="B1417" s="166"/>
      <c r="C1417" s="166"/>
      <c r="D1417" s="166"/>
      <c r="E1417" s="166"/>
      <c r="F1417" s="166"/>
      <c r="G1417" s="166"/>
      <c r="H1417" s="166"/>
      <c r="I1417" s="166"/>
      <c r="J1417" s="166"/>
      <c r="K1417" s="166"/>
      <c r="L1417" s="166"/>
      <c r="M1417" s="167"/>
      <c r="N1417" s="122"/>
      <c r="O1417" s="122"/>
    </row>
    <row r="1418" spans="2:15" ht="20.100000000000001" customHeight="1">
      <c r="B1418" s="166"/>
      <c r="C1418" s="166"/>
      <c r="D1418" s="166"/>
      <c r="E1418" s="166"/>
      <c r="F1418" s="166"/>
      <c r="G1418" s="166"/>
      <c r="H1418" s="166"/>
      <c r="I1418" s="166"/>
      <c r="J1418" s="166"/>
      <c r="K1418" s="166"/>
      <c r="L1418" s="166"/>
      <c r="M1418" s="167"/>
      <c r="N1418" s="122"/>
      <c r="O1418" s="122"/>
    </row>
    <row r="1419" spans="2:15" ht="20.100000000000001" customHeight="1">
      <c r="B1419" s="166"/>
      <c r="C1419" s="166"/>
      <c r="D1419" s="166"/>
      <c r="E1419" s="166"/>
      <c r="F1419" s="166"/>
      <c r="G1419" s="166"/>
      <c r="H1419" s="166"/>
      <c r="I1419" s="166"/>
      <c r="J1419" s="166"/>
      <c r="K1419" s="166"/>
      <c r="L1419" s="166"/>
      <c r="M1419" s="167"/>
      <c r="N1419" s="122"/>
      <c r="O1419" s="122"/>
    </row>
    <row r="1420" spans="2:15" ht="20.100000000000001" customHeight="1">
      <c r="B1420" s="166"/>
      <c r="C1420" s="166"/>
      <c r="D1420" s="166"/>
      <c r="E1420" s="166"/>
      <c r="F1420" s="166"/>
      <c r="G1420" s="166"/>
      <c r="H1420" s="166"/>
      <c r="I1420" s="166"/>
      <c r="J1420" s="166"/>
      <c r="K1420" s="166"/>
      <c r="L1420" s="166"/>
      <c r="M1420" s="167"/>
      <c r="N1420" s="122"/>
      <c r="O1420" s="122"/>
    </row>
    <row r="1421" spans="2:15" ht="20.100000000000001" customHeight="1">
      <c r="B1421" s="166"/>
      <c r="C1421" s="166"/>
      <c r="D1421" s="166"/>
      <c r="E1421" s="166"/>
      <c r="F1421" s="166"/>
      <c r="G1421" s="166"/>
      <c r="H1421" s="166"/>
      <c r="I1421" s="166"/>
      <c r="J1421" s="166"/>
      <c r="K1421" s="166"/>
      <c r="L1421" s="166"/>
      <c r="M1421" s="167"/>
      <c r="N1421" s="122"/>
      <c r="O1421" s="122"/>
    </row>
    <row r="1422" spans="2:15" ht="20.100000000000001" customHeight="1">
      <c r="B1422" s="166"/>
      <c r="C1422" s="166"/>
      <c r="D1422" s="166"/>
      <c r="E1422" s="166"/>
      <c r="F1422" s="166"/>
      <c r="G1422" s="166"/>
      <c r="H1422" s="166"/>
      <c r="I1422" s="166"/>
      <c r="J1422" s="166"/>
      <c r="K1422" s="166"/>
      <c r="L1422" s="166"/>
      <c r="M1422" s="167"/>
      <c r="N1422" s="122"/>
      <c r="O1422" s="122"/>
    </row>
    <row r="1423" spans="2:15" ht="20.100000000000001" customHeight="1">
      <c r="B1423" s="166"/>
      <c r="C1423" s="166"/>
      <c r="D1423" s="166"/>
      <c r="E1423" s="166"/>
      <c r="F1423" s="166"/>
      <c r="G1423" s="166"/>
      <c r="H1423" s="166"/>
      <c r="I1423" s="166"/>
      <c r="J1423" s="166"/>
      <c r="K1423" s="166"/>
      <c r="L1423" s="166"/>
      <c r="M1423" s="167"/>
      <c r="N1423" s="122"/>
      <c r="O1423" s="122"/>
    </row>
    <row r="1424" spans="2:15" ht="20.100000000000001" customHeight="1">
      <c r="B1424" s="166"/>
      <c r="C1424" s="166"/>
      <c r="D1424" s="166"/>
      <c r="E1424" s="166"/>
      <c r="F1424" s="166"/>
      <c r="G1424" s="166"/>
      <c r="H1424" s="166"/>
      <c r="I1424" s="166"/>
      <c r="J1424" s="166"/>
      <c r="K1424" s="166"/>
      <c r="L1424" s="166"/>
      <c r="M1424" s="167"/>
      <c r="N1424" s="122"/>
      <c r="O1424" s="122"/>
    </row>
    <row r="1425" spans="2:15" ht="20.100000000000001" customHeight="1">
      <c r="B1425" s="166"/>
      <c r="C1425" s="166"/>
      <c r="D1425" s="166"/>
      <c r="E1425" s="166"/>
      <c r="F1425" s="166"/>
      <c r="G1425" s="166"/>
      <c r="H1425" s="166"/>
      <c r="I1425" s="166"/>
      <c r="J1425" s="166"/>
      <c r="K1425" s="166"/>
      <c r="L1425" s="166"/>
      <c r="M1425" s="167"/>
      <c r="N1425" s="122"/>
      <c r="O1425" s="122"/>
    </row>
    <row r="1426" spans="2:15" ht="20.100000000000001" customHeight="1">
      <c r="B1426" s="166"/>
      <c r="C1426" s="166"/>
      <c r="D1426" s="166"/>
      <c r="E1426" s="166"/>
      <c r="F1426" s="166"/>
      <c r="G1426" s="166"/>
      <c r="H1426" s="166"/>
      <c r="I1426" s="166"/>
      <c r="J1426" s="166"/>
      <c r="K1426" s="166"/>
      <c r="L1426" s="166"/>
      <c r="M1426" s="167"/>
      <c r="N1426" s="122"/>
      <c r="O1426" s="122"/>
    </row>
    <row r="1427" spans="2:15" ht="20.100000000000001" customHeight="1">
      <c r="B1427" s="166"/>
      <c r="C1427" s="166"/>
      <c r="D1427" s="166"/>
      <c r="E1427" s="166"/>
      <c r="F1427" s="166"/>
      <c r="G1427" s="166"/>
      <c r="H1427" s="166"/>
      <c r="I1427" s="166"/>
      <c r="J1427" s="166"/>
      <c r="K1427" s="166"/>
      <c r="L1427" s="166"/>
      <c r="M1427" s="167"/>
      <c r="N1427" s="122"/>
      <c r="O1427" s="122"/>
    </row>
    <row r="1428" spans="2:15" ht="20.100000000000001" customHeight="1">
      <c r="B1428" s="166"/>
      <c r="C1428" s="166"/>
      <c r="D1428" s="166"/>
      <c r="E1428" s="166"/>
      <c r="F1428" s="166"/>
      <c r="G1428" s="166"/>
      <c r="H1428" s="166"/>
      <c r="I1428" s="166"/>
      <c r="J1428" s="166"/>
      <c r="K1428" s="166"/>
      <c r="L1428" s="166"/>
      <c r="M1428" s="167"/>
      <c r="N1428" s="122"/>
      <c r="O1428" s="122"/>
    </row>
    <row r="1429" spans="2:15" ht="20.100000000000001" customHeight="1">
      <c r="B1429" s="166"/>
      <c r="C1429" s="166"/>
      <c r="D1429" s="166"/>
      <c r="E1429" s="166"/>
      <c r="F1429" s="166"/>
      <c r="G1429" s="166"/>
      <c r="H1429" s="166"/>
      <c r="I1429" s="166"/>
      <c r="J1429" s="166"/>
      <c r="K1429" s="166"/>
      <c r="L1429" s="166"/>
      <c r="M1429" s="167"/>
      <c r="N1429" s="122"/>
      <c r="O1429" s="122"/>
    </row>
    <row r="1430" spans="2:15" ht="20.100000000000001" customHeight="1">
      <c r="B1430" s="166"/>
      <c r="C1430" s="166"/>
      <c r="D1430" s="166"/>
      <c r="E1430" s="166"/>
      <c r="F1430" s="166"/>
      <c r="G1430" s="166"/>
      <c r="H1430" s="166"/>
      <c r="I1430" s="166"/>
      <c r="J1430" s="166"/>
      <c r="K1430" s="166"/>
      <c r="L1430" s="166"/>
      <c r="M1430" s="167"/>
      <c r="N1430" s="122"/>
      <c r="O1430" s="122"/>
    </row>
    <row r="1431" spans="2:15" ht="20.100000000000001" customHeight="1">
      <c r="B1431" s="166"/>
      <c r="C1431" s="166"/>
      <c r="D1431" s="166"/>
      <c r="E1431" s="166"/>
      <c r="F1431" s="166"/>
      <c r="G1431" s="166"/>
      <c r="H1431" s="166"/>
      <c r="I1431" s="166"/>
      <c r="J1431" s="166"/>
      <c r="K1431" s="166"/>
      <c r="L1431" s="166"/>
      <c r="M1431" s="167"/>
      <c r="N1431" s="122"/>
      <c r="O1431" s="122"/>
    </row>
    <row r="1432" spans="2:15" ht="20.100000000000001" customHeight="1">
      <c r="B1432" s="166"/>
      <c r="C1432" s="166"/>
      <c r="D1432" s="166"/>
      <c r="E1432" s="166"/>
      <c r="F1432" s="166"/>
      <c r="G1432" s="166"/>
      <c r="H1432" s="166"/>
      <c r="I1432" s="166"/>
      <c r="J1432" s="166"/>
      <c r="K1432" s="166"/>
      <c r="L1432" s="166"/>
      <c r="M1432" s="167"/>
      <c r="N1432" s="122"/>
      <c r="O1432" s="122"/>
    </row>
    <row r="1433" spans="2:15" ht="20.100000000000001" customHeight="1">
      <c r="B1433" s="166"/>
      <c r="C1433" s="166"/>
      <c r="D1433" s="166"/>
      <c r="E1433" s="166"/>
      <c r="F1433" s="166"/>
      <c r="G1433" s="166"/>
      <c r="H1433" s="166"/>
      <c r="I1433" s="166"/>
      <c r="J1433" s="166"/>
      <c r="K1433" s="166"/>
      <c r="L1433" s="166"/>
      <c r="M1433" s="167"/>
      <c r="N1433" s="122"/>
      <c r="O1433" s="122"/>
    </row>
    <row r="1434" spans="2:15" ht="20.100000000000001" customHeight="1">
      <c r="B1434" s="166"/>
      <c r="C1434" s="166"/>
      <c r="D1434" s="166"/>
      <c r="E1434" s="166"/>
      <c r="F1434" s="166"/>
      <c r="G1434" s="166"/>
      <c r="H1434" s="166"/>
      <c r="I1434" s="166"/>
      <c r="J1434" s="166"/>
      <c r="K1434" s="166"/>
      <c r="L1434" s="166"/>
      <c r="M1434" s="167"/>
      <c r="N1434" s="122"/>
      <c r="O1434" s="122"/>
    </row>
    <row r="1435" spans="2:15" ht="20.100000000000001" customHeight="1">
      <c r="B1435" s="166"/>
      <c r="C1435" s="166"/>
      <c r="D1435" s="166"/>
      <c r="E1435" s="166"/>
      <c r="F1435" s="166"/>
      <c r="G1435" s="166"/>
      <c r="H1435" s="166"/>
      <c r="I1435" s="166"/>
      <c r="J1435" s="166"/>
      <c r="K1435" s="166"/>
      <c r="L1435" s="166"/>
      <c r="M1435" s="167"/>
      <c r="N1435" s="122"/>
      <c r="O1435" s="122"/>
    </row>
    <row r="1436" spans="2:15" ht="20.100000000000001" customHeight="1">
      <c r="B1436" s="166"/>
      <c r="C1436" s="166"/>
      <c r="D1436" s="166"/>
      <c r="E1436" s="166"/>
      <c r="F1436" s="166"/>
      <c r="G1436" s="166"/>
      <c r="H1436" s="166"/>
      <c r="I1436" s="166"/>
      <c r="J1436" s="166"/>
      <c r="K1436" s="166"/>
      <c r="L1436" s="166"/>
      <c r="M1436" s="167"/>
      <c r="N1436" s="122"/>
      <c r="O1436" s="122"/>
    </row>
    <row r="1437" spans="2:15" ht="20.100000000000001" customHeight="1">
      <c r="B1437" s="166"/>
      <c r="C1437" s="166"/>
      <c r="D1437" s="166"/>
      <c r="E1437" s="166"/>
      <c r="F1437" s="166"/>
      <c r="G1437" s="166"/>
      <c r="H1437" s="166"/>
      <c r="I1437" s="166"/>
      <c r="J1437" s="166"/>
      <c r="K1437" s="166"/>
      <c r="L1437" s="166"/>
      <c r="M1437" s="167"/>
      <c r="N1437" s="122"/>
      <c r="O1437" s="122"/>
    </row>
    <row r="1438" spans="2:15" ht="20.100000000000001" customHeight="1">
      <c r="B1438" s="166"/>
      <c r="C1438" s="166"/>
      <c r="D1438" s="166"/>
      <c r="E1438" s="166"/>
      <c r="F1438" s="166"/>
      <c r="G1438" s="166"/>
      <c r="H1438" s="166"/>
      <c r="I1438" s="166"/>
      <c r="J1438" s="166"/>
      <c r="K1438" s="166"/>
      <c r="L1438" s="166"/>
      <c r="M1438" s="167"/>
      <c r="N1438" s="122"/>
      <c r="O1438" s="122"/>
    </row>
    <row r="1439" spans="2:15" ht="20.100000000000001" customHeight="1">
      <c r="B1439" s="166"/>
      <c r="C1439" s="166"/>
      <c r="D1439" s="166"/>
      <c r="E1439" s="166"/>
      <c r="F1439" s="166"/>
      <c r="G1439" s="166"/>
      <c r="H1439" s="166"/>
      <c r="I1439" s="166"/>
      <c r="J1439" s="166"/>
      <c r="K1439" s="166"/>
      <c r="L1439" s="166"/>
      <c r="M1439" s="167"/>
      <c r="N1439" s="122"/>
      <c r="O1439" s="122"/>
    </row>
    <row r="1440" spans="2:15" ht="20.100000000000001" customHeight="1">
      <c r="B1440" s="166"/>
      <c r="C1440" s="166"/>
      <c r="D1440" s="166"/>
      <c r="E1440" s="166"/>
      <c r="F1440" s="166"/>
      <c r="G1440" s="166"/>
      <c r="H1440" s="166"/>
      <c r="I1440" s="166"/>
      <c r="J1440" s="166"/>
      <c r="K1440" s="166"/>
      <c r="L1440" s="166"/>
      <c r="M1440" s="167"/>
      <c r="N1440" s="122"/>
      <c r="O1440" s="122"/>
    </row>
    <row r="1441" spans="2:15" ht="20.100000000000001" customHeight="1">
      <c r="B1441" s="166"/>
      <c r="C1441" s="166"/>
      <c r="D1441" s="166"/>
      <c r="E1441" s="166"/>
      <c r="F1441" s="166"/>
      <c r="G1441" s="166"/>
      <c r="H1441" s="166"/>
      <c r="I1441" s="166"/>
      <c r="J1441" s="166"/>
      <c r="K1441" s="166"/>
      <c r="L1441" s="166"/>
      <c r="M1441" s="167"/>
      <c r="N1441" s="122"/>
      <c r="O1441" s="122"/>
    </row>
    <row r="1442" spans="2:15" ht="20.100000000000001" customHeight="1">
      <c r="B1442" s="166"/>
      <c r="C1442" s="166"/>
      <c r="D1442" s="166"/>
      <c r="E1442" s="166"/>
      <c r="F1442" s="166"/>
      <c r="G1442" s="166"/>
      <c r="H1442" s="166"/>
      <c r="I1442" s="166"/>
      <c r="J1442" s="166"/>
      <c r="K1442" s="166"/>
      <c r="L1442" s="166"/>
      <c r="M1442" s="167"/>
      <c r="N1442" s="122"/>
      <c r="O1442" s="122"/>
    </row>
    <row r="1443" spans="2:15" ht="20.100000000000001" customHeight="1">
      <c r="B1443" s="166"/>
      <c r="C1443" s="166"/>
      <c r="D1443" s="166"/>
      <c r="E1443" s="166"/>
      <c r="F1443" s="166"/>
      <c r="G1443" s="166"/>
      <c r="H1443" s="166"/>
      <c r="I1443" s="166"/>
      <c r="J1443" s="166"/>
      <c r="K1443" s="166"/>
      <c r="L1443" s="166"/>
      <c r="M1443" s="167"/>
      <c r="N1443" s="122"/>
      <c r="O1443" s="122"/>
    </row>
    <row r="1444" spans="2:15" ht="20.100000000000001" customHeight="1">
      <c r="B1444" s="166"/>
      <c r="C1444" s="166"/>
      <c r="D1444" s="166"/>
      <c r="E1444" s="166"/>
      <c r="F1444" s="166"/>
      <c r="G1444" s="166"/>
      <c r="H1444" s="166"/>
      <c r="I1444" s="166"/>
      <c r="J1444" s="166"/>
      <c r="K1444" s="166"/>
      <c r="L1444" s="166"/>
      <c r="M1444" s="167"/>
      <c r="N1444" s="122"/>
      <c r="O1444" s="122"/>
    </row>
    <row r="1445" spans="2:15" ht="20.100000000000001" customHeight="1">
      <c r="B1445" s="166"/>
      <c r="C1445" s="166"/>
      <c r="D1445" s="166"/>
      <c r="E1445" s="166"/>
      <c r="F1445" s="166"/>
      <c r="G1445" s="166"/>
      <c r="H1445" s="166"/>
      <c r="I1445" s="166"/>
      <c r="J1445" s="166"/>
      <c r="K1445" s="166"/>
      <c r="L1445" s="166"/>
      <c r="M1445" s="167"/>
      <c r="N1445" s="122"/>
      <c r="O1445" s="122"/>
    </row>
    <row r="1446" spans="2:15" ht="20.100000000000001" customHeight="1">
      <c r="B1446" s="166"/>
      <c r="C1446" s="166"/>
      <c r="D1446" s="166"/>
      <c r="E1446" s="166"/>
      <c r="F1446" s="166"/>
      <c r="G1446" s="166"/>
      <c r="H1446" s="166"/>
      <c r="I1446" s="166"/>
      <c r="J1446" s="166"/>
      <c r="K1446" s="166"/>
      <c r="L1446" s="166"/>
      <c r="M1446" s="167"/>
      <c r="N1446" s="122"/>
      <c r="O1446" s="122"/>
    </row>
    <row r="1447" spans="2:15" ht="20.100000000000001" customHeight="1">
      <c r="B1447" s="166"/>
      <c r="C1447" s="166"/>
      <c r="D1447" s="166"/>
      <c r="E1447" s="166"/>
      <c r="F1447" s="166"/>
      <c r="G1447" s="166"/>
      <c r="H1447" s="166"/>
      <c r="I1447" s="166"/>
      <c r="J1447" s="166"/>
      <c r="K1447" s="166"/>
      <c r="L1447" s="166"/>
      <c r="M1447" s="167"/>
      <c r="N1447" s="122"/>
      <c r="O1447" s="122"/>
    </row>
    <row r="1448" spans="2:15" ht="20.100000000000001" customHeight="1">
      <c r="B1448" s="166"/>
      <c r="C1448" s="166"/>
      <c r="D1448" s="166"/>
      <c r="E1448" s="166"/>
      <c r="F1448" s="166"/>
      <c r="G1448" s="166"/>
      <c r="H1448" s="166"/>
      <c r="I1448" s="166"/>
      <c r="J1448" s="166"/>
      <c r="K1448" s="166"/>
      <c r="L1448" s="166"/>
      <c r="M1448" s="167"/>
      <c r="N1448" s="122"/>
      <c r="O1448" s="122"/>
    </row>
    <row r="1449" spans="2:15" ht="20.100000000000001" customHeight="1">
      <c r="B1449" s="166"/>
      <c r="C1449" s="166"/>
      <c r="D1449" s="166"/>
      <c r="E1449" s="166"/>
      <c r="F1449" s="166"/>
      <c r="G1449" s="166"/>
      <c r="H1449" s="166"/>
      <c r="I1449" s="166"/>
      <c r="J1449" s="166"/>
      <c r="K1449" s="166"/>
      <c r="L1449" s="166"/>
      <c r="M1449" s="167"/>
      <c r="N1449" s="122"/>
      <c r="O1449" s="122"/>
    </row>
    <row r="1450" spans="2:15" ht="20.100000000000001" customHeight="1">
      <c r="B1450" s="166"/>
      <c r="C1450" s="166"/>
      <c r="D1450" s="166"/>
      <c r="E1450" s="166"/>
      <c r="F1450" s="166"/>
      <c r="G1450" s="166"/>
      <c r="H1450" s="166"/>
      <c r="I1450" s="166"/>
      <c r="J1450" s="166"/>
      <c r="K1450" s="166"/>
      <c r="L1450" s="166"/>
      <c r="M1450" s="167"/>
      <c r="N1450" s="122"/>
      <c r="O1450" s="122"/>
    </row>
    <row r="1451" spans="2:15" ht="20.100000000000001" customHeight="1">
      <c r="B1451" s="166"/>
      <c r="C1451" s="166"/>
      <c r="D1451" s="166"/>
      <c r="E1451" s="166"/>
      <c r="F1451" s="166"/>
      <c r="G1451" s="166"/>
      <c r="H1451" s="166"/>
      <c r="I1451" s="166"/>
      <c r="J1451" s="166"/>
      <c r="K1451" s="166"/>
      <c r="L1451" s="166"/>
      <c r="M1451" s="167"/>
      <c r="N1451" s="122"/>
      <c r="O1451" s="122"/>
    </row>
    <row r="1452" spans="2:15" ht="20.100000000000001" customHeight="1">
      <c r="B1452" s="220"/>
      <c r="C1452" s="220"/>
      <c r="D1452" s="220"/>
      <c r="E1452" s="220"/>
      <c r="F1452" s="220"/>
      <c r="G1452" s="220"/>
      <c r="H1452" s="220"/>
      <c r="I1452" s="220"/>
      <c r="J1452" s="220"/>
      <c r="K1452" s="220"/>
      <c r="L1452" s="220"/>
      <c r="M1452" s="220"/>
      <c r="N1452" s="220"/>
      <c r="O1452" s="122"/>
    </row>
    <row r="1453" spans="2:15" ht="20.100000000000001" customHeight="1">
      <c r="B1453" s="220"/>
      <c r="C1453" s="220"/>
      <c r="D1453" s="220"/>
      <c r="E1453" s="220"/>
      <c r="F1453" s="220"/>
      <c r="G1453" s="220"/>
      <c r="H1453" s="220"/>
      <c r="I1453" s="220"/>
      <c r="J1453" s="220"/>
      <c r="K1453" s="220"/>
      <c r="L1453" s="220"/>
      <c r="M1453" s="220"/>
      <c r="N1453" s="220"/>
      <c r="O1453" s="122"/>
    </row>
    <row r="1454" spans="2:15" ht="20.100000000000001" customHeight="1">
      <c r="B1454" s="166"/>
      <c r="C1454" s="166"/>
      <c r="D1454" s="166"/>
      <c r="E1454" s="166"/>
      <c r="F1454" s="166"/>
      <c r="G1454" s="166"/>
      <c r="H1454" s="166"/>
      <c r="I1454" s="166"/>
      <c r="J1454" s="166"/>
      <c r="K1454" s="166"/>
      <c r="L1454" s="166"/>
      <c r="M1454" s="167"/>
      <c r="N1454" s="122"/>
      <c r="O1454" s="122"/>
    </row>
    <row r="1455" spans="2:15" ht="20.100000000000001" customHeight="1">
      <c r="B1455" s="166"/>
      <c r="C1455" s="166"/>
      <c r="D1455" s="166"/>
      <c r="E1455" s="166"/>
      <c r="F1455" s="166"/>
      <c r="G1455" s="166"/>
      <c r="H1455" s="166"/>
      <c r="I1455" s="166"/>
      <c r="J1455" s="166"/>
      <c r="K1455" s="166"/>
      <c r="L1455" s="166"/>
      <c r="M1455" s="167"/>
      <c r="N1455" s="122"/>
      <c r="O1455" s="122"/>
    </row>
    <row r="1456" spans="2:15" ht="20.100000000000001" customHeight="1">
      <c r="B1456" s="166"/>
      <c r="C1456" s="166"/>
      <c r="D1456" s="166"/>
      <c r="E1456" s="166"/>
      <c r="F1456" s="166"/>
      <c r="G1456" s="166"/>
      <c r="H1456" s="166"/>
      <c r="I1456" s="166"/>
      <c r="J1456" s="166"/>
      <c r="K1456" s="166"/>
      <c r="L1456" s="166"/>
      <c r="M1456" s="167"/>
      <c r="N1456" s="122"/>
      <c r="O1456" s="122"/>
    </row>
    <row r="1457" spans="2:15" ht="20.100000000000001" customHeight="1">
      <c r="B1457" s="166"/>
      <c r="C1457" s="166"/>
      <c r="D1457" s="166"/>
      <c r="E1457" s="166"/>
      <c r="F1457" s="166"/>
      <c r="G1457" s="166"/>
      <c r="H1457" s="166"/>
      <c r="I1457" s="166"/>
      <c r="J1457" s="166"/>
      <c r="K1457" s="166"/>
      <c r="L1457" s="166"/>
      <c r="M1457" s="167"/>
      <c r="N1457" s="122"/>
      <c r="O1457" s="122"/>
    </row>
    <row r="1458" spans="2:15" ht="20.100000000000001" customHeight="1">
      <c r="B1458" s="166"/>
      <c r="C1458" s="166"/>
      <c r="D1458" s="166"/>
      <c r="E1458" s="166"/>
      <c r="F1458" s="166"/>
      <c r="G1458" s="166"/>
      <c r="H1458" s="166"/>
      <c r="I1458" s="166"/>
      <c r="J1458" s="166"/>
      <c r="K1458" s="166"/>
      <c r="L1458" s="166"/>
      <c r="M1458" s="167"/>
      <c r="N1458" s="122"/>
      <c r="O1458" s="122"/>
    </row>
    <row r="1459" spans="2:15" ht="20.100000000000001" customHeight="1">
      <c r="B1459" s="166"/>
      <c r="C1459" s="166"/>
      <c r="D1459" s="166"/>
      <c r="E1459" s="166"/>
      <c r="F1459" s="166"/>
      <c r="G1459" s="166"/>
      <c r="H1459" s="166"/>
      <c r="I1459" s="166"/>
      <c r="J1459" s="166"/>
      <c r="K1459" s="166"/>
      <c r="L1459" s="166"/>
      <c r="M1459" s="167"/>
      <c r="N1459" s="122"/>
      <c r="O1459" s="122"/>
    </row>
    <row r="1460" spans="2:15" ht="20.100000000000001" customHeight="1">
      <c r="B1460" s="166"/>
      <c r="C1460" s="166"/>
      <c r="D1460" s="166"/>
      <c r="E1460" s="166"/>
      <c r="F1460" s="166"/>
      <c r="G1460" s="166"/>
      <c r="H1460" s="166"/>
      <c r="I1460" s="166"/>
      <c r="J1460" s="166"/>
      <c r="K1460" s="166"/>
      <c r="L1460" s="166"/>
      <c r="M1460" s="167"/>
      <c r="N1460" s="122"/>
      <c r="O1460" s="122"/>
    </row>
    <row r="1461" spans="2:15" ht="20.100000000000001" customHeight="1">
      <c r="B1461" s="166"/>
      <c r="C1461" s="166"/>
      <c r="D1461" s="166"/>
      <c r="E1461" s="166"/>
      <c r="F1461" s="166"/>
      <c r="G1461" s="166"/>
      <c r="H1461" s="166"/>
      <c r="I1461" s="166"/>
      <c r="J1461" s="166"/>
      <c r="K1461" s="166"/>
      <c r="L1461" s="166"/>
      <c r="M1461" s="167"/>
      <c r="N1461" s="122"/>
      <c r="O1461" s="122"/>
    </row>
    <row r="1462" spans="2:15" ht="20.100000000000001" customHeight="1">
      <c r="B1462" s="166"/>
      <c r="C1462" s="166"/>
      <c r="D1462" s="166"/>
      <c r="E1462" s="166"/>
      <c r="F1462" s="166"/>
      <c r="G1462" s="166"/>
      <c r="H1462" s="166"/>
      <c r="I1462" s="166"/>
      <c r="J1462" s="166"/>
      <c r="K1462" s="166"/>
      <c r="L1462" s="166"/>
      <c r="M1462" s="167"/>
      <c r="N1462" s="122"/>
      <c r="O1462" s="122"/>
    </row>
    <row r="1463" spans="2:15" ht="20.100000000000001" customHeight="1">
      <c r="B1463" s="166"/>
      <c r="C1463" s="166"/>
      <c r="D1463" s="166"/>
      <c r="E1463" s="166"/>
      <c r="F1463" s="166"/>
      <c r="G1463" s="166"/>
      <c r="H1463" s="166"/>
      <c r="I1463" s="166"/>
      <c r="J1463" s="166"/>
      <c r="K1463" s="166"/>
      <c r="L1463" s="166"/>
      <c r="M1463" s="167"/>
      <c r="N1463" s="122"/>
      <c r="O1463" s="122"/>
    </row>
    <row r="1464" spans="2:15" ht="20.100000000000001" customHeight="1">
      <c r="B1464" s="166"/>
      <c r="C1464" s="166"/>
      <c r="D1464" s="166"/>
      <c r="E1464" s="166"/>
      <c r="F1464" s="166"/>
      <c r="G1464" s="166"/>
      <c r="H1464" s="166"/>
      <c r="I1464" s="166"/>
      <c r="J1464" s="166"/>
      <c r="K1464" s="166"/>
      <c r="L1464" s="166"/>
      <c r="M1464" s="167"/>
      <c r="N1464" s="122"/>
      <c r="O1464" s="122"/>
    </row>
    <row r="1465" spans="2:15" ht="20.100000000000001" customHeight="1">
      <c r="B1465" s="166"/>
      <c r="C1465" s="166"/>
      <c r="D1465" s="166"/>
      <c r="E1465" s="166"/>
      <c r="F1465" s="166"/>
      <c r="G1465" s="166"/>
      <c r="H1465" s="166"/>
      <c r="I1465" s="166"/>
      <c r="J1465" s="166"/>
      <c r="K1465" s="166"/>
      <c r="L1465" s="166"/>
      <c r="M1465" s="167"/>
      <c r="N1465" s="122"/>
      <c r="O1465" s="122"/>
    </row>
    <row r="1466" spans="2:15" ht="20.100000000000001" customHeight="1">
      <c r="B1466" s="166"/>
      <c r="C1466" s="166"/>
      <c r="D1466" s="166"/>
      <c r="E1466" s="166"/>
      <c r="F1466" s="166"/>
      <c r="G1466" s="166"/>
      <c r="H1466" s="166"/>
      <c r="I1466" s="166"/>
      <c r="J1466" s="166"/>
      <c r="K1466" s="166"/>
      <c r="L1466" s="166"/>
      <c r="M1466" s="167"/>
      <c r="N1466" s="122"/>
      <c r="O1466" s="122"/>
    </row>
    <row r="1467" spans="2:15" ht="20.100000000000001" customHeight="1">
      <c r="B1467" s="166"/>
      <c r="C1467" s="166"/>
      <c r="D1467" s="166"/>
      <c r="E1467" s="166"/>
      <c r="F1467" s="166"/>
      <c r="G1467" s="166"/>
      <c r="H1467" s="166"/>
      <c r="I1467" s="166"/>
      <c r="J1467" s="166"/>
      <c r="K1467" s="166"/>
      <c r="L1467" s="166"/>
      <c r="M1467" s="167"/>
      <c r="N1467" s="122"/>
      <c r="O1467" s="122"/>
    </row>
    <row r="1468" spans="2:15" ht="20.100000000000001" customHeight="1">
      <c r="B1468" s="166"/>
      <c r="C1468" s="166"/>
      <c r="D1468" s="166"/>
      <c r="E1468" s="166"/>
      <c r="F1468" s="166"/>
      <c r="G1468" s="166"/>
      <c r="H1468" s="166"/>
      <c r="I1468" s="166"/>
      <c r="J1468" s="166"/>
      <c r="K1468" s="166"/>
      <c r="L1468" s="166"/>
      <c r="M1468" s="167"/>
      <c r="N1468" s="122"/>
      <c r="O1468" s="122"/>
    </row>
    <row r="1469" spans="2:15" ht="20.100000000000001" customHeight="1">
      <c r="B1469" s="166"/>
      <c r="C1469" s="166"/>
      <c r="D1469" s="166"/>
      <c r="E1469" s="166"/>
      <c r="F1469" s="166"/>
      <c r="G1469" s="166"/>
      <c r="H1469" s="166"/>
      <c r="I1469" s="166"/>
      <c r="J1469" s="166"/>
      <c r="K1469" s="166"/>
      <c r="L1469" s="166"/>
      <c r="M1469" s="167"/>
      <c r="N1469" s="122"/>
      <c r="O1469" s="122"/>
    </row>
    <row r="1470" spans="2:15" ht="20.100000000000001" customHeight="1">
      <c r="B1470" s="166"/>
      <c r="C1470" s="166"/>
      <c r="D1470" s="166"/>
      <c r="E1470" s="166"/>
      <c r="F1470" s="166"/>
      <c r="G1470" s="166"/>
      <c r="H1470" s="166"/>
      <c r="I1470" s="166"/>
      <c r="J1470" s="166"/>
      <c r="K1470" s="166"/>
      <c r="L1470" s="166"/>
      <c r="M1470" s="167"/>
      <c r="N1470" s="122"/>
      <c r="O1470" s="122"/>
    </row>
    <row r="1471" spans="2:15" ht="20.100000000000001" customHeight="1">
      <c r="B1471" s="166"/>
      <c r="C1471" s="166"/>
      <c r="D1471" s="166"/>
      <c r="E1471" s="166"/>
      <c r="F1471" s="166"/>
      <c r="G1471" s="166"/>
      <c r="H1471" s="166"/>
      <c r="I1471" s="166"/>
      <c r="J1471" s="166"/>
      <c r="K1471" s="166"/>
      <c r="L1471" s="166"/>
      <c r="M1471" s="167"/>
      <c r="N1471" s="122"/>
      <c r="O1471" s="122"/>
    </row>
    <row r="1472" spans="2:15" ht="20.100000000000001" customHeight="1">
      <c r="B1472" s="166"/>
      <c r="C1472" s="166"/>
      <c r="D1472" s="166"/>
      <c r="E1472" s="166"/>
      <c r="F1472" s="166"/>
      <c r="G1472" s="166"/>
      <c r="H1472" s="166"/>
      <c r="I1472" s="166"/>
      <c r="J1472" s="166"/>
      <c r="K1472" s="166"/>
      <c r="L1472" s="166"/>
      <c r="M1472" s="167"/>
      <c r="N1472" s="122"/>
      <c r="O1472" s="122"/>
    </row>
    <row r="1473" spans="2:15" ht="20.100000000000001" customHeight="1">
      <c r="B1473" s="166"/>
      <c r="C1473" s="166"/>
      <c r="D1473" s="166"/>
      <c r="E1473" s="166"/>
      <c r="F1473" s="166"/>
      <c r="G1473" s="166"/>
      <c r="H1473" s="166"/>
      <c r="I1473" s="166"/>
      <c r="J1473" s="166"/>
      <c r="K1473" s="166"/>
      <c r="L1473" s="166"/>
      <c r="M1473" s="167"/>
      <c r="N1473" s="122"/>
      <c r="O1473" s="122"/>
    </row>
    <row r="1474" spans="2:15" ht="20.100000000000001" customHeight="1">
      <c r="B1474" s="166"/>
      <c r="C1474" s="166"/>
      <c r="D1474" s="166"/>
      <c r="E1474" s="166"/>
      <c r="F1474" s="166"/>
      <c r="G1474" s="166"/>
      <c r="H1474" s="166"/>
      <c r="I1474" s="166"/>
      <c r="J1474" s="166"/>
      <c r="K1474" s="166"/>
      <c r="L1474" s="166"/>
      <c r="M1474" s="167"/>
      <c r="N1474" s="122"/>
      <c r="O1474" s="122"/>
    </row>
    <row r="1475" spans="2:15" ht="20.100000000000001" customHeight="1">
      <c r="B1475" s="166"/>
      <c r="C1475" s="166"/>
      <c r="D1475" s="166"/>
      <c r="E1475" s="166"/>
      <c r="F1475" s="166"/>
      <c r="G1475" s="166"/>
      <c r="H1475" s="166"/>
      <c r="I1475" s="166"/>
      <c r="J1475" s="166"/>
      <c r="K1475" s="166"/>
      <c r="L1475" s="166"/>
      <c r="M1475" s="167"/>
      <c r="N1475" s="122"/>
      <c r="O1475" s="122"/>
    </row>
    <row r="1476" spans="2:15" ht="20.100000000000001" customHeight="1">
      <c r="B1476" s="166"/>
      <c r="C1476" s="166"/>
      <c r="D1476" s="166"/>
      <c r="E1476" s="166"/>
      <c r="F1476" s="166"/>
      <c r="G1476" s="166"/>
      <c r="H1476" s="166"/>
      <c r="I1476" s="166"/>
      <c r="J1476" s="166"/>
      <c r="K1476" s="166"/>
      <c r="L1476" s="166"/>
      <c r="M1476" s="167"/>
      <c r="N1476" s="122"/>
      <c r="O1476" s="122"/>
    </row>
    <row r="1477" spans="2:15" ht="20.100000000000001" customHeight="1">
      <c r="B1477" s="166"/>
      <c r="C1477" s="166"/>
      <c r="D1477" s="166"/>
      <c r="E1477" s="166"/>
      <c r="F1477" s="166"/>
      <c r="G1477" s="166"/>
      <c r="H1477" s="166"/>
      <c r="I1477" s="166"/>
      <c r="J1477" s="166"/>
      <c r="K1477" s="166"/>
      <c r="L1477" s="166"/>
      <c r="M1477" s="167"/>
      <c r="N1477" s="122"/>
      <c r="O1477" s="122"/>
    </row>
    <row r="1478" spans="2:15" ht="20.100000000000001" customHeight="1">
      <c r="B1478" s="166"/>
      <c r="C1478" s="166"/>
      <c r="D1478" s="166"/>
      <c r="E1478" s="166"/>
      <c r="F1478" s="166"/>
      <c r="G1478" s="166"/>
      <c r="H1478" s="166"/>
      <c r="I1478" s="166"/>
      <c r="J1478" s="166"/>
      <c r="K1478" s="166"/>
      <c r="L1478" s="166"/>
      <c r="M1478" s="167"/>
      <c r="N1478" s="122"/>
      <c r="O1478" s="122"/>
    </row>
    <row r="1479" spans="2:15" ht="20.100000000000001" customHeight="1">
      <c r="B1479" s="166"/>
      <c r="C1479" s="166"/>
      <c r="D1479" s="166"/>
      <c r="E1479" s="166"/>
      <c r="F1479" s="166"/>
      <c r="G1479" s="166"/>
      <c r="H1479" s="166"/>
      <c r="I1479" s="166"/>
      <c r="J1479" s="166"/>
      <c r="K1479" s="166"/>
      <c r="L1479" s="166"/>
      <c r="M1479" s="167"/>
      <c r="N1479" s="122"/>
      <c r="O1479" s="122"/>
    </row>
    <row r="1480" spans="2:15" ht="20.100000000000001" customHeight="1">
      <c r="B1480" s="166"/>
      <c r="C1480" s="166"/>
      <c r="D1480" s="166"/>
      <c r="E1480" s="166"/>
      <c r="F1480" s="166"/>
      <c r="G1480" s="166"/>
      <c r="H1480" s="166"/>
      <c r="I1480" s="166"/>
      <c r="J1480" s="166"/>
      <c r="K1480" s="166"/>
      <c r="L1480" s="166"/>
      <c r="M1480" s="167"/>
      <c r="N1480" s="122"/>
      <c r="O1480" s="122"/>
    </row>
    <row r="1481" spans="2:15" ht="20.100000000000001" customHeight="1">
      <c r="B1481" s="166"/>
      <c r="C1481" s="166"/>
      <c r="D1481" s="166"/>
      <c r="E1481" s="166"/>
      <c r="F1481" s="166"/>
      <c r="G1481" s="166"/>
      <c r="H1481" s="166"/>
      <c r="I1481" s="166"/>
      <c r="J1481" s="166"/>
      <c r="K1481" s="166"/>
      <c r="L1481" s="166"/>
      <c r="M1481" s="167"/>
      <c r="N1481" s="122"/>
      <c r="O1481" s="122"/>
    </row>
    <row r="1482" spans="2:15" ht="20.100000000000001" customHeight="1">
      <c r="B1482" s="166"/>
      <c r="C1482" s="166"/>
      <c r="D1482" s="166"/>
      <c r="E1482" s="166"/>
      <c r="F1482" s="166"/>
      <c r="G1482" s="166"/>
      <c r="H1482" s="166"/>
      <c r="I1482" s="166"/>
      <c r="J1482" s="166"/>
      <c r="K1482" s="166"/>
      <c r="L1482" s="166"/>
      <c r="M1482" s="167"/>
      <c r="N1482" s="122"/>
      <c r="O1482" s="122"/>
    </row>
    <row r="1483" spans="2:15" ht="20.100000000000001" customHeight="1">
      <c r="B1483" s="166"/>
      <c r="C1483" s="166"/>
      <c r="D1483" s="166"/>
      <c r="E1483" s="166"/>
      <c r="F1483" s="166"/>
      <c r="G1483" s="166"/>
      <c r="H1483" s="166"/>
      <c r="I1483" s="166"/>
      <c r="J1483" s="166"/>
      <c r="K1483" s="166"/>
      <c r="L1483" s="166"/>
      <c r="M1483" s="167"/>
      <c r="N1483" s="122"/>
      <c r="O1483" s="122"/>
    </row>
    <row r="1484" spans="2:15" ht="20.100000000000001" customHeight="1">
      <c r="B1484" s="166"/>
      <c r="C1484" s="166"/>
      <c r="D1484" s="166"/>
      <c r="E1484" s="166"/>
      <c r="F1484" s="166"/>
      <c r="G1484" s="166"/>
      <c r="H1484" s="166"/>
      <c r="I1484" s="166"/>
      <c r="J1484" s="166"/>
      <c r="K1484" s="166"/>
      <c r="L1484" s="166"/>
      <c r="M1484" s="167"/>
      <c r="N1484" s="122"/>
      <c r="O1484" s="122"/>
    </row>
    <row r="1485" spans="2:15" ht="20.100000000000001" customHeight="1">
      <c r="B1485" s="166"/>
      <c r="C1485" s="166"/>
      <c r="D1485" s="166"/>
      <c r="E1485" s="166"/>
      <c r="F1485" s="166"/>
      <c r="G1485" s="166"/>
      <c r="H1485" s="166"/>
      <c r="I1485" s="166"/>
      <c r="J1485" s="166"/>
      <c r="K1485" s="166"/>
      <c r="L1485" s="166"/>
      <c r="M1485" s="167"/>
      <c r="N1485" s="122"/>
      <c r="O1485" s="122"/>
    </row>
    <row r="1486" spans="2:15" ht="20.100000000000001" customHeight="1">
      <c r="B1486" s="166"/>
      <c r="C1486" s="166"/>
      <c r="D1486" s="166"/>
      <c r="E1486" s="166"/>
      <c r="F1486" s="166"/>
      <c r="G1486" s="166"/>
      <c r="H1486" s="166"/>
      <c r="I1486" s="166"/>
      <c r="J1486" s="166"/>
      <c r="K1486" s="166"/>
      <c r="L1486" s="166"/>
      <c r="M1486" s="167"/>
      <c r="N1486" s="122"/>
      <c r="O1486" s="122"/>
    </row>
    <row r="1487" spans="2:15" ht="20.100000000000001" customHeight="1">
      <c r="B1487" s="166"/>
      <c r="C1487" s="166"/>
      <c r="D1487" s="166"/>
      <c r="E1487" s="166"/>
      <c r="F1487" s="166"/>
      <c r="G1487" s="166"/>
      <c r="H1487" s="166"/>
      <c r="I1487" s="166"/>
      <c r="J1487" s="166"/>
      <c r="K1487" s="166"/>
      <c r="L1487" s="166"/>
      <c r="M1487" s="167"/>
      <c r="N1487" s="122"/>
      <c r="O1487" s="122"/>
    </row>
    <row r="1488" spans="2:15" ht="20.100000000000001" customHeight="1">
      <c r="B1488" s="166"/>
      <c r="C1488" s="166"/>
      <c r="D1488" s="166"/>
      <c r="E1488" s="166"/>
      <c r="F1488" s="166"/>
      <c r="G1488" s="166"/>
      <c r="H1488" s="166"/>
      <c r="I1488" s="166"/>
      <c r="J1488" s="166"/>
      <c r="K1488" s="166"/>
      <c r="L1488" s="166"/>
      <c r="M1488" s="167"/>
      <c r="N1488" s="122"/>
      <c r="O1488" s="122"/>
    </row>
    <row r="1489" spans="2:15" ht="20.100000000000001" customHeight="1"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</row>
    <row r="1490" spans="2:15" ht="20.100000000000001" customHeight="1"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</row>
    <row r="1491" spans="2:15" ht="20.100000000000001" customHeight="1"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</row>
    <row r="1492" spans="2:15" ht="20.100000000000001" customHeight="1"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</row>
    <row r="1493" spans="2:15" ht="20.100000000000001" customHeight="1"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</row>
    <row r="1494" spans="2:15" ht="20.100000000000001" customHeight="1"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</row>
    <row r="1495" spans="2:15" ht="20.100000000000001" customHeight="1"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</row>
    <row r="1496" spans="2:15" ht="20.100000000000001" customHeight="1"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</row>
    <row r="1497" spans="2:15" ht="20.100000000000001" customHeight="1"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</row>
    <row r="1498" spans="2:15" ht="20.100000000000001" customHeight="1"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</row>
    <row r="1499" spans="2:15" ht="20.100000000000001" customHeight="1"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</row>
    <row r="1500" spans="2:15" ht="20.100000000000001" customHeight="1"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</row>
    <row r="1501" spans="2:15" ht="20.100000000000001" customHeight="1"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</row>
    <row r="1502" spans="2:15" ht="20.100000000000001" customHeight="1"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</row>
    <row r="1503" spans="2:15" ht="20.100000000000001" customHeight="1"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</row>
    <row r="1504" spans="2:15" ht="20.100000000000001" customHeight="1"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</row>
    <row r="1505" spans="2:15" ht="20.100000000000001" customHeight="1"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</row>
    <row r="1506" spans="2:15" ht="20.100000000000001" customHeight="1"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</row>
    <row r="1507" spans="2:15" ht="20.100000000000001" customHeight="1"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</row>
    <row r="1508" spans="2:15" ht="20.100000000000001" customHeight="1"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</row>
    <row r="1509" spans="2:15" ht="20.100000000000001" customHeight="1"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</row>
    <row r="1510" spans="2:15" ht="20.100000000000001" customHeight="1"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</row>
    <row r="1511" spans="2:15" ht="20.100000000000001" customHeight="1"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</row>
    <row r="1512" spans="2:15" ht="20.100000000000001" customHeight="1"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</row>
    <row r="1513" spans="2:15" ht="20.100000000000001" customHeight="1"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</row>
    <row r="1514" spans="2:15" ht="20.100000000000001" customHeight="1"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</row>
    <row r="1515" spans="2:15" ht="20.100000000000001" customHeight="1"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</row>
    <row r="1516" spans="2:15" ht="20.100000000000001" customHeight="1"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</row>
    <row r="1517" spans="2:15" ht="20.100000000000001" customHeight="1">
      <c r="B1517" s="221"/>
      <c r="C1517" s="221"/>
      <c r="D1517" s="221"/>
      <c r="E1517" s="221"/>
      <c r="F1517" s="221"/>
      <c r="G1517" s="221"/>
      <c r="H1517" s="221"/>
      <c r="I1517" s="221"/>
      <c r="J1517" s="221"/>
      <c r="K1517" s="221"/>
      <c r="L1517" s="221"/>
      <c r="M1517" s="221"/>
      <c r="N1517" s="221"/>
      <c r="O1517" s="122"/>
    </row>
    <row r="1518" spans="2:15" ht="20.100000000000001" customHeight="1">
      <c r="B1518" s="168"/>
      <c r="C1518" s="168"/>
      <c r="D1518" s="168"/>
      <c r="E1518" s="168"/>
      <c r="F1518" s="168"/>
      <c r="G1518" s="168"/>
      <c r="H1518" s="168"/>
      <c r="I1518" s="168"/>
      <c r="J1518" s="168"/>
      <c r="K1518" s="168"/>
      <c r="L1518" s="168"/>
      <c r="M1518" s="168"/>
      <c r="N1518" s="168"/>
      <c r="O1518" s="122"/>
    </row>
    <row r="1519" spans="2:15" ht="20.100000000000001" customHeight="1">
      <c r="B1519" s="168"/>
      <c r="C1519" s="168"/>
      <c r="D1519" s="168"/>
      <c r="E1519" s="168"/>
      <c r="F1519" s="168"/>
      <c r="G1519" s="168"/>
      <c r="H1519" s="168"/>
      <c r="I1519" s="168"/>
      <c r="J1519" s="168"/>
      <c r="K1519" s="168"/>
      <c r="L1519" s="168"/>
      <c r="M1519" s="168"/>
      <c r="N1519" s="168"/>
      <c r="O1519" s="122"/>
    </row>
    <row r="1520" spans="2:15" ht="20.100000000000001" customHeight="1">
      <c r="B1520" s="168"/>
      <c r="C1520" s="168"/>
      <c r="D1520" s="168"/>
      <c r="E1520" s="168"/>
      <c r="F1520" s="168"/>
      <c r="G1520" s="168"/>
      <c r="H1520" s="168"/>
      <c r="I1520" s="168"/>
      <c r="J1520" s="168"/>
      <c r="K1520" s="168"/>
      <c r="L1520" s="168"/>
      <c r="M1520" s="168"/>
      <c r="N1520" s="168"/>
      <c r="O1520" s="122"/>
    </row>
    <row r="1521" spans="2:15" ht="20.100000000000001" customHeight="1"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</row>
    <row r="1522" spans="2:15" ht="20.100000000000001" customHeight="1"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</row>
    <row r="1523" spans="2:15" ht="20.100000000000001" customHeight="1"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</row>
    <row r="1524" spans="2:15" ht="30" customHeight="1"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</row>
    <row r="1525" spans="2:15" ht="30" customHeight="1">
      <c r="B1525" s="221" t="s">
        <v>52</v>
      </c>
      <c r="C1525" s="221"/>
      <c r="D1525" s="221"/>
      <c r="E1525" s="221"/>
      <c r="F1525" s="221"/>
      <c r="G1525" s="221"/>
      <c r="H1525" s="221"/>
      <c r="I1525" s="221"/>
      <c r="J1525" s="221"/>
      <c r="K1525" s="221"/>
      <c r="L1525" s="221"/>
      <c r="M1525" s="221"/>
      <c r="N1525" s="221"/>
      <c r="O1525" s="122"/>
    </row>
    <row r="1526" spans="2:15" ht="30" customHeight="1">
      <c r="B1526" s="221"/>
      <c r="C1526" s="221"/>
      <c r="D1526" s="221"/>
      <c r="E1526" s="221"/>
      <c r="F1526" s="221"/>
      <c r="G1526" s="221"/>
      <c r="H1526" s="221"/>
      <c r="I1526" s="221"/>
      <c r="J1526" s="221"/>
      <c r="K1526" s="221"/>
      <c r="L1526" s="221"/>
      <c r="M1526" s="221"/>
      <c r="N1526" s="221"/>
      <c r="O1526" s="122"/>
    </row>
    <row r="1527" spans="2:15" ht="30" customHeight="1">
      <c r="B1527" s="216" t="s">
        <v>75</v>
      </c>
      <c r="C1527" s="216"/>
      <c r="D1527" s="216"/>
      <c r="E1527" s="216"/>
      <c r="F1527" s="216"/>
      <c r="G1527" s="216"/>
      <c r="H1527" s="216"/>
      <c r="I1527" s="216"/>
      <c r="J1527" s="216"/>
      <c r="K1527" s="216"/>
      <c r="L1527" s="216"/>
      <c r="M1527" s="216"/>
      <c r="N1527" s="216"/>
      <c r="O1527" s="122"/>
    </row>
    <row r="1528" spans="2:15" ht="30" customHeight="1"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</row>
    <row r="1529" spans="2:15" ht="30" customHeight="1"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</row>
    <row r="1530" spans="2:15" ht="30" customHeight="1"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</row>
    <row r="1531" spans="2:15" ht="20.100000000000001" customHeight="1"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</row>
    <row r="1532" spans="2:15" s="5" customFormat="1" ht="20.100000000000001" customHeight="1"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</row>
    <row r="1533" spans="2:15" ht="20.100000000000001" customHeight="1"/>
    <row r="1534" spans="2:15" ht="20.100000000000001" customHeight="1"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</row>
    <row r="1535" spans="2:15" ht="20.100000000000001" customHeight="1"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</row>
    <row r="1536" spans="2:15" ht="20.100000000000001" customHeight="1"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</row>
    <row r="1537" spans="2:14" ht="20.100000000000001" customHeight="1"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</row>
    <row r="1538" spans="2:14" ht="20.100000000000001" customHeight="1"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</row>
    <row r="1539" spans="2:14" ht="20.100000000000001" customHeight="1"/>
    <row r="1540" spans="2:14" ht="20.100000000000001" customHeight="1"/>
    <row r="1541" spans="2:14" ht="20.100000000000001" customHeight="1"/>
    <row r="1542" spans="2:14" ht="20.100000000000001" customHeight="1"/>
    <row r="1543" spans="2:14" ht="20.100000000000001" customHeight="1"/>
    <row r="1544" spans="2:14" ht="20.100000000000001" customHeight="1"/>
    <row r="1545" spans="2:14" ht="20.100000000000001" customHeight="1"/>
    <row r="1546" spans="2:14" ht="20.100000000000001" customHeight="1"/>
    <row r="1547" spans="2:14" ht="20.100000000000001" customHeight="1"/>
    <row r="1548" spans="2:14" ht="20.100000000000001" customHeight="1"/>
    <row r="1549" spans="2:14" ht="20.100000000000001" customHeight="1"/>
    <row r="1550" spans="2:14" ht="20.100000000000001" customHeight="1"/>
    <row r="1551" spans="2:14" ht="20.100000000000001" customHeight="1"/>
    <row r="1552" spans="2:14" ht="20.100000000000001" customHeight="1"/>
    <row r="1553" ht="20.100000000000001" customHeight="1"/>
  </sheetData>
  <mergeCells count="384">
    <mergeCell ref="B246:K246"/>
    <mergeCell ref="B870:O870"/>
    <mergeCell ref="B872:O872"/>
    <mergeCell ref="B899:O899"/>
    <mergeCell ref="B1253:O1253"/>
    <mergeCell ref="B1189:O1189"/>
    <mergeCell ref="B1125:O1125"/>
    <mergeCell ref="B1317:O1317"/>
    <mergeCell ref="E235:F235"/>
    <mergeCell ref="E236:F236"/>
    <mergeCell ref="B237:C237"/>
    <mergeCell ref="E237:F237"/>
    <mergeCell ref="B250:C250"/>
    <mergeCell ref="B251:C251"/>
    <mergeCell ref="B273:C273"/>
    <mergeCell ref="B274:C274"/>
    <mergeCell ref="B360:H360"/>
    <mergeCell ref="I360:N360"/>
    <mergeCell ref="C361:D361"/>
    <mergeCell ref="E361:F361"/>
    <mergeCell ref="G361:H361"/>
    <mergeCell ref="C362:D362"/>
    <mergeCell ref="E362:F362"/>
    <mergeCell ref="G362:H362"/>
    <mergeCell ref="B48:N48"/>
    <mergeCell ref="B49:N49"/>
    <mergeCell ref="F58:J58"/>
    <mergeCell ref="F75:N78"/>
    <mergeCell ref="B109:N117"/>
    <mergeCell ref="B118:N122"/>
    <mergeCell ref="B231:O231"/>
    <mergeCell ref="B233:O233"/>
    <mergeCell ref="B243:C243"/>
    <mergeCell ref="D238:E238"/>
    <mergeCell ref="E239:F239"/>
    <mergeCell ref="E240:F240"/>
    <mergeCell ref="B241:C241"/>
    <mergeCell ref="E241:F241"/>
    <mergeCell ref="D242:E242"/>
    <mergeCell ref="B294:C294"/>
    <mergeCell ref="B295:C295"/>
    <mergeCell ref="B313:C313"/>
    <mergeCell ref="B314:C314"/>
    <mergeCell ref="B333:O333"/>
    <mergeCell ref="B375:L375"/>
    <mergeCell ref="B391:J391"/>
    <mergeCell ref="C392:D392"/>
    <mergeCell ref="E392:F392"/>
    <mergeCell ref="G392:H392"/>
    <mergeCell ref="I392:J392"/>
    <mergeCell ref="C363:D363"/>
    <mergeCell ref="E363:F363"/>
    <mergeCell ref="G363:H363"/>
    <mergeCell ref="C364:D364"/>
    <mergeCell ref="E364:F364"/>
    <mergeCell ref="G364:H364"/>
    <mergeCell ref="B358:O358"/>
    <mergeCell ref="I395:J395"/>
    <mergeCell ref="B406:L406"/>
    <mergeCell ref="B422:O422"/>
    <mergeCell ref="C393:D393"/>
    <mergeCell ref="E393:F393"/>
    <mergeCell ref="G393:H393"/>
    <mergeCell ref="I393:J393"/>
    <mergeCell ref="C394:D394"/>
    <mergeCell ref="E394:F394"/>
    <mergeCell ref="G394:H394"/>
    <mergeCell ref="I394:J394"/>
    <mergeCell ref="B424:H424"/>
    <mergeCell ref="C425:D425"/>
    <mergeCell ref="E425:F425"/>
    <mergeCell ref="G425:H425"/>
    <mergeCell ref="C426:D426"/>
    <mergeCell ref="E426:F426"/>
    <mergeCell ref="G426:H426"/>
    <mergeCell ref="C395:D395"/>
    <mergeCell ref="E395:F395"/>
    <mergeCell ref="G395:H395"/>
    <mergeCell ref="B448:L448"/>
    <mergeCell ref="B463:J463"/>
    <mergeCell ref="C464:D464"/>
    <mergeCell ref="E464:F464"/>
    <mergeCell ref="G464:H464"/>
    <mergeCell ref="I464:J464"/>
    <mergeCell ref="C427:D427"/>
    <mergeCell ref="E427:F427"/>
    <mergeCell ref="G427:H427"/>
    <mergeCell ref="C428:D428"/>
    <mergeCell ref="E428:F428"/>
    <mergeCell ref="G428:H428"/>
    <mergeCell ref="C467:D467"/>
    <mergeCell ref="E467:F467"/>
    <mergeCell ref="G467:H467"/>
    <mergeCell ref="I467:J467"/>
    <mergeCell ref="B486:L486"/>
    <mergeCell ref="B550:O550"/>
    <mergeCell ref="C465:D465"/>
    <mergeCell ref="E465:F465"/>
    <mergeCell ref="G465:H465"/>
    <mergeCell ref="I465:J465"/>
    <mergeCell ref="C466:D466"/>
    <mergeCell ref="E466:F466"/>
    <mergeCell ref="G466:H466"/>
    <mergeCell ref="I466:J466"/>
    <mergeCell ref="B579:J579"/>
    <mergeCell ref="B580:B581"/>
    <mergeCell ref="C580:E580"/>
    <mergeCell ref="F580:H580"/>
    <mergeCell ref="B614:O614"/>
    <mergeCell ref="B552:O552"/>
    <mergeCell ref="B553:G553"/>
    <mergeCell ref="B554:J554"/>
    <mergeCell ref="B555:B556"/>
    <mergeCell ref="C555:E555"/>
    <mergeCell ref="F555:H555"/>
    <mergeCell ref="B633:N633"/>
    <mergeCell ref="B634:B635"/>
    <mergeCell ref="B678:O678"/>
    <mergeCell ref="C634:F634"/>
    <mergeCell ref="G634:J634"/>
    <mergeCell ref="K634:N634"/>
    <mergeCell ref="B616:K616"/>
    <mergeCell ref="B617:B618"/>
    <mergeCell ref="C617:E617"/>
    <mergeCell ref="F617:H617"/>
    <mergeCell ref="I617:K617"/>
    <mergeCell ref="B697:N697"/>
    <mergeCell ref="B698:B699"/>
    <mergeCell ref="B742:P742"/>
    <mergeCell ref="B744:O744"/>
    <mergeCell ref="C698:F698"/>
    <mergeCell ref="G698:J698"/>
    <mergeCell ref="K698:N698"/>
    <mergeCell ref="B680:K680"/>
    <mergeCell ref="B681:B682"/>
    <mergeCell ref="C681:E681"/>
    <mergeCell ref="F681:H681"/>
    <mergeCell ref="I681:K681"/>
    <mergeCell ref="B746:J746"/>
    <mergeCell ref="B747:B748"/>
    <mergeCell ref="C747:E747"/>
    <mergeCell ref="F747:H747"/>
    <mergeCell ref="C775:D775"/>
    <mergeCell ref="E775:F775"/>
    <mergeCell ref="G775:H775"/>
    <mergeCell ref="C776:D776"/>
    <mergeCell ref="E776:F776"/>
    <mergeCell ref="G776:H776"/>
    <mergeCell ref="B770:O770"/>
    <mergeCell ref="B772:H772"/>
    <mergeCell ref="C773:D773"/>
    <mergeCell ref="E773:F773"/>
    <mergeCell ref="G773:H773"/>
    <mergeCell ref="C774:D774"/>
    <mergeCell ref="E774:F774"/>
    <mergeCell ref="G774:H774"/>
    <mergeCell ref="I791:J791"/>
    <mergeCell ref="G792:H792"/>
    <mergeCell ref="I792:J792"/>
    <mergeCell ref="C793:D793"/>
    <mergeCell ref="E793:F793"/>
    <mergeCell ref="G793:H793"/>
    <mergeCell ref="I793:J793"/>
    <mergeCell ref="B789:J789"/>
    <mergeCell ref="C790:D790"/>
    <mergeCell ref="E790:F790"/>
    <mergeCell ref="G790:H790"/>
    <mergeCell ref="I790:J790"/>
    <mergeCell ref="C791:D791"/>
    <mergeCell ref="E791:F791"/>
    <mergeCell ref="G791:H791"/>
    <mergeCell ref="B808:H808"/>
    <mergeCell ref="B806:O806"/>
    <mergeCell ref="C792:D792"/>
    <mergeCell ref="E792:F792"/>
    <mergeCell ref="G826:H826"/>
    <mergeCell ref="I826:J826"/>
    <mergeCell ref="C812:D812"/>
    <mergeCell ref="B825:J825"/>
    <mergeCell ref="C826:D826"/>
    <mergeCell ref="E826:F826"/>
    <mergeCell ref="C809:D809"/>
    <mergeCell ref="E809:F809"/>
    <mergeCell ref="G809:H809"/>
    <mergeCell ref="C810:D810"/>
    <mergeCell ref="E810:F810"/>
    <mergeCell ref="G810:H810"/>
    <mergeCell ref="C811:D811"/>
    <mergeCell ref="E811:F811"/>
    <mergeCell ref="E812:F812"/>
    <mergeCell ref="G812:H812"/>
    <mergeCell ref="B889:J889"/>
    <mergeCell ref="B901:H901"/>
    <mergeCell ref="C902:D902"/>
    <mergeCell ref="E902:F902"/>
    <mergeCell ref="G902:H902"/>
    <mergeCell ref="B874:J874"/>
    <mergeCell ref="B875:B876"/>
    <mergeCell ref="C875:E875"/>
    <mergeCell ref="F875:H875"/>
    <mergeCell ref="B888:O888"/>
    <mergeCell ref="B887:O887"/>
    <mergeCell ref="C828:D828"/>
    <mergeCell ref="E828:F828"/>
    <mergeCell ref="G828:H828"/>
    <mergeCell ref="I828:J828"/>
    <mergeCell ref="C829:D829"/>
    <mergeCell ref="E829:F829"/>
    <mergeCell ref="G829:H829"/>
    <mergeCell ref="I829:J829"/>
    <mergeCell ref="C827:D827"/>
    <mergeCell ref="E827:F827"/>
    <mergeCell ref="G827:H827"/>
    <mergeCell ref="I827:J827"/>
    <mergeCell ref="C905:D905"/>
    <mergeCell ref="E905:F905"/>
    <mergeCell ref="G905:H905"/>
    <mergeCell ref="B918:J918"/>
    <mergeCell ref="C919:D919"/>
    <mergeCell ref="E919:F919"/>
    <mergeCell ref="G919:H919"/>
    <mergeCell ref="I919:J919"/>
    <mergeCell ref="C903:D903"/>
    <mergeCell ref="E903:F903"/>
    <mergeCell ref="G903:H903"/>
    <mergeCell ref="C904:D904"/>
    <mergeCell ref="E904:F904"/>
    <mergeCell ref="G904:H904"/>
    <mergeCell ref="G955:H955"/>
    <mergeCell ref="I955:J955"/>
    <mergeCell ref="C956:D956"/>
    <mergeCell ref="E956:F956"/>
    <mergeCell ref="I920:J920"/>
    <mergeCell ref="C921:D921"/>
    <mergeCell ref="E921:F921"/>
    <mergeCell ref="G921:H921"/>
    <mergeCell ref="I921:J921"/>
    <mergeCell ref="G956:H956"/>
    <mergeCell ref="I956:J956"/>
    <mergeCell ref="E940:F940"/>
    <mergeCell ref="G940:H940"/>
    <mergeCell ref="B952:J952"/>
    <mergeCell ref="C953:D953"/>
    <mergeCell ref="E953:F953"/>
    <mergeCell ref="G953:H953"/>
    <mergeCell ref="I953:J953"/>
    <mergeCell ref="C954:D954"/>
    <mergeCell ref="E954:F954"/>
    <mergeCell ref="G954:H954"/>
    <mergeCell ref="I954:J954"/>
    <mergeCell ref="C920:D920"/>
    <mergeCell ref="E920:F920"/>
    <mergeCell ref="B1002:J1002"/>
    <mergeCell ref="B1003:B1004"/>
    <mergeCell ref="C1003:E1003"/>
    <mergeCell ref="F1003:H1003"/>
    <mergeCell ref="B998:O998"/>
    <mergeCell ref="B1000:O1000"/>
    <mergeCell ref="C922:D922"/>
    <mergeCell ref="E922:F922"/>
    <mergeCell ref="G922:H922"/>
    <mergeCell ref="I922:J922"/>
    <mergeCell ref="B934:O934"/>
    <mergeCell ref="B936:H936"/>
    <mergeCell ref="C937:D937"/>
    <mergeCell ref="E937:F937"/>
    <mergeCell ref="G937:H937"/>
    <mergeCell ref="C938:D938"/>
    <mergeCell ref="E938:F938"/>
    <mergeCell ref="G938:H938"/>
    <mergeCell ref="C939:D939"/>
    <mergeCell ref="E939:F939"/>
    <mergeCell ref="G939:H939"/>
    <mergeCell ref="C940:D940"/>
    <mergeCell ref="C955:D955"/>
    <mergeCell ref="E955:F955"/>
    <mergeCell ref="B1072:K1072"/>
    <mergeCell ref="B1062:O1062"/>
    <mergeCell ref="B1064:O1064"/>
    <mergeCell ref="B1066:B1067"/>
    <mergeCell ref="C1066:D1066"/>
    <mergeCell ref="E1066:F1066"/>
    <mergeCell ref="G1066:H1066"/>
    <mergeCell ref="I1066:J1066"/>
    <mergeCell ref="K1066:L1066"/>
    <mergeCell ref="B1085:O1085"/>
    <mergeCell ref="B1087:B1088"/>
    <mergeCell ref="C1087:E1087"/>
    <mergeCell ref="F1087:H1087"/>
    <mergeCell ref="I1087:K1087"/>
    <mergeCell ref="L1087:N1087"/>
    <mergeCell ref="C1088:D1088"/>
    <mergeCell ref="F1088:G1088"/>
    <mergeCell ref="I1088:J1088"/>
    <mergeCell ref="L1088:M1088"/>
    <mergeCell ref="I1089:J1089"/>
    <mergeCell ref="L1089:M1089"/>
    <mergeCell ref="C1090:D1090"/>
    <mergeCell ref="F1090:G1090"/>
    <mergeCell ref="I1090:J1090"/>
    <mergeCell ref="L1090:M1090"/>
    <mergeCell ref="C1095:D1095"/>
    <mergeCell ref="F1095:G1095"/>
    <mergeCell ref="I1095:J1095"/>
    <mergeCell ref="L1095:M1095"/>
    <mergeCell ref="C1093:D1093"/>
    <mergeCell ref="F1093:G1093"/>
    <mergeCell ref="I1093:J1093"/>
    <mergeCell ref="L1093:M1093"/>
    <mergeCell ref="C1091:D1091"/>
    <mergeCell ref="F1091:G1091"/>
    <mergeCell ref="I1091:J1091"/>
    <mergeCell ref="L1091:M1091"/>
    <mergeCell ref="C1092:D1092"/>
    <mergeCell ref="F1092:G1092"/>
    <mergeCell ref="I1092:J1092"/>
    <mergeCell ref="L1092:M1092"/>
    <mergeCell ref="C1089:D1089"/>
    <mergeCell ref="F1089:G1089"/>
    <mergeCell ref="C1096:D1096"/>
    <mergeCell ref="F1096:G1096"/>
    <mergeCell ref="I1096:J1096"/>
    <mergeCell ref="L1096:M1096"/>
    <mergeCell ref="C1094:D1094"/>
    <mergeCell ref="F1094:G1094"/>
    <mergeCell ref="I1094:J1094"/>
    <mergeCell ref="L1094:M1094"/>
    <mergeCell ref="I1191:J1191"/>
    <mergeCell ref="K1191:L1191"/>
    <mergeCell ref="C1097:D1097"/>
    <mergeCell ref="F1097:G1097"/>
    <mergeCell ref="I1097:J1097"/>
    <mergeCell ref="L1097:M1097"/>
    <mergeCell ref="C1098:D1098"/>
    <mergeCell ref="F1098:G1098"/>
    <mergeCell ref="I1098:J1098"/>
    <mergeCell ref="L1098:M1098"/>
    <mergeCell ref="B1401:O1401"/>
    <mergeCell ref="B1390:O1390"/>
    <mergeCell ref="B1391:O1391"/>
    <mergeCell ref="B1392:O1392"/>
    <mergeCell ref="D1393:J1393"/>
    <mergeCell ref="B1394:O1394"/>
    <mergeCell ref="B1395:O1395"/>
    <mergeCell ref="B1382:O1382"/>
    <mergeCell ref="B1384:O1384"/>
    <mergeCell ref="B1385:O1385"/>
    <mergeCell ref="B1386:O1386"/>
    <mergeCell ref="B1388:O1388"/>
    <mergeCell ref="B1389:O1389"/>
    <mergeCell ref="B1203:O1203"/>
    <mergeCell ref="C1255:L1255"/>
    <mergeCell ref="C1274:L1274"/>
    <mergeCell ref="B1381:O1381"/>
    <mergeCell ref="B1127:L1127"/>
    <mergeCell ref="B1145:L1145"/>
    <mergeCell ref="B1191:B1192"/>
    <mergeCell ref="C1191:D1191"/>
    <mergeCell ref="E1191:F1191"/>
    <mergeCell ref="G1191:H1191"/>
    <mergeCell ref="G920:H920"/>
    <mergeCell ref="B784:L784"/>
    <mergeCell ref="B796:L796"/>
    <mergeCell ref="B1527:N1527"/>
    <mergeCell ref="B383:L383"/>
    <mergeCell ref="B413:L413"/>
    <mergeCell ref="B461:L461"/>
    <mergeCell ref="B493:L493"/>
    <mergeCell ref="B594:L594"/>
    <mergeCell ref="M594:O594"/>
    <mergeCell ref="B630:L630"/>
    <mergeCell ref="B644:L644"/>
    <mergeCell ref="B1402:O1402"/>
    <mergeCell ref="B1404:O1404"/>
    <mergeCell ref="B1452:N1453"/>
    <mergeCell ref="B1517:N1517"/>
    <mergeCell ref="B1525:N1525"/>
    <mergeCell ref="B1526:N1526"/>
    <mergeCell ref="B1396:O1396"/>
    <mergeCell ref="B1397:O1397"/>
    <mergeCell ref="B1398:O1398"/>
    <mergeCell ref="B1399:O1399"/>
    <mergeCell ref="B1400:O1400"/>
    <mergeCell ref="G811:H811"/>
  </mergeCells>
  <conditionalFormatting sqref="N1070:N1072 C1070:L1071 C922 E922 G922 I922 C905 E905 G905 C793 E793 G793 C776:C783 E776:E783 D777:D783 G776 I772:L783 C703:N706 C685:L686 C490:L492 C452:L460 C410:L412 C395:J396 C379:L382 E364:H373 D365:D373 C364:C373 C415:L421 C462:L462 C384:L390 C428:H447 C546:L549 C621:L629 C632:L632 C639:N642 C638:E638 I793 L1072 C467:J485">
    <cfRule type="cellIs" dxfId="33" priority="35" stopIfTrue="1" operator="lessThanOrEqual">
      <formula>0</formula>
    </cfRule>
    <cfRule type="cellIs" dxfId="32" priority="36" stopIfTrue="1" operator="greaterThanOrEqual">
      <formula>0</formula>
    </cfRule>
  </conditionalFormatting>
  <conditionalFormatting sqref="C940 E940 G940">
    <cfRule type="cellIs" dxfId="31" priority="27" stopIfTrue="1" operator="lessThanOrEqual">
      <formula>0</formula>
    </cfRule>
    <cfRule type="cellIs" dxfId="30" priority="28" stopIfTrue="1" operator="greaterThanOrEqual">
      <formula>0</formula>
    </cfRule>
  </conditionalFormatting>
  <conditionalFormatting sqref="C812 E812 G812">
    <cfRule type="cellIs" dxfId="29" priority="31" stopIfTrue="1" operator="lessThanOrEqual">
      <formula>0</formula>
    </cfRule>
    <cfRule type="cellIs" dxfId="28" priority="32" stopIfTrue="1" operator="greaterThanOrEqual">
      <formula>0</formula>
    </cfRule>
  </conditionalFormatting>
  <conditionalFormatting sqref="C829 E829 G829 I829">
    <cfRule type="cellIs" dxfId="27" priority="29" stopIfTrue="1" operator="lessThanOrEqual">
      <formula>0</formula>
    </cfRule>
    <cfRule type="cellIs" dxfId="26" priority="30" stopIfTrue="1" operator="greaterThanOrEqual">
      <formula>0</formula>
    </cfRule>
  </conditionalFormatting>
  <conditionalFormatting sqref="C956 E956 G956 I956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F638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G638:I638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J638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K638:M638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N638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702:E702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F702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G702:I702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J702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K702:M702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N702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E1070">
    <cfRule type="cellIs" dxfId="1" priority="2" operator="greaterThanOrEqual">
      <formula>0</formula>
    </cfRule>
  </conditionalFormatting>
  <conditionalFormatting sqref="C1070:L1070">
    <cfRule type="cellIs" dxfId="0" priority="1" operator="greaterThanOrEqual">
      <formula>0</formula>
    </cfRule>
  </conditionalFormatting>
  <pageMargins left="0.39370078740157483" right="0.19685039370078741" top="0.39370078740157483" bottom="0" header="0" footer="0"/>
  <pageSetup paperSize="9" scale="51" orientation="portrait" r:id="rId1"/>
  <headerFooter alignWithMargins="0"/>
  <rowBreaks count="13" manualBreakCount="13">
    <brk id="105" min="1" max="14" man="1"/>
    <brk id="230" min="5" max="14" man="1"/>
    <brk id="293" min="5" max="14" man="1"/>
    <brk id="357" min="5" max="14" man="1"/>
    <brk id="421" min="5" max="14" man="1"/>
    <brk id="549" min="5" max="14" man="1"/>
    <brk id="613" min="5" max="14" man="1"/>
    <brk id="741" min="5" max="14" man="1"/>
    <brk id="869" min="5" max="14" man="1"/>
    <brk id="1061" min="5" max="14" man="1"/>
    <brk id="1124" min="5" max="14" man="1"/>
    <brk id="1188" min="5" max="14" man="1"/>
    <brk id="1380" min="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DICIEMBRE</vt:lpstr>
      <vt:lpstr>DICIEMBRE!Área_de_impresión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2017-12-14T10:41:55Z</cp:lastPrinted>
  <dcterms:created xsi:type="dcterms:W3CDTF">2011-10-19T11:12:35Z</dcterms:created>
  <dcterms:modified xsi:type="dcterms:W3CDTF">2018-01-16T11:12:54Z</dcterms:modified>
</cp:coreProperties>
</file>