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18\BOLETINES\3.- MARZO\"/>
    </mc:Choice>
  </mc:AlternateContent>
  <bookViews>
    <workbookView xWindow="360" yWindow="45" windowWidth="9345" windowHeight="5025"/>
  </bookViews>
  <sheets>
    <sheet name="MARZO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Print_Area" localSheetId="0">MARZO!$B$1:$O$1597</definedName>
  </definedNames>
  <calcPr calcId="152511"/>
</workbook>
</file>

<file path=xl/calcChain.xml><?xml version="1.0" encoding="utf-8"?>
<calcChain xmlns="http://schemas.openxmlformats.org/spreadsheetml/2006/main">
  <c r="C1048" i="4" l="1"/>
  <c r="E1048" i="4"/>
  <c r="E1067" i="4"/>
  <c r="C1067" i="4"/>
  <c r="G1066" i="4"/>
  <c r="G1065" i="4"/>
  <c r="G1067" i="4" l="1"/>
  <c r="J1133" i="4" l="1"/>
  <c r="I1133" i="4"/>
  <c r="I1084" i="4"/>
  <c r="E1084" i="4"/>
  <c r="C1084" i="4"/>
  <c r="G1083" i="4"/>
  <c r="G1082" i="4"/>
  <c r="I1048" i="4"/>
  <c r="G1047" i="4"/>
  <c r="G1046" i="4"/>
  <c r="E1031" i="4"/>
  <c r="C1031" i="4"/>
  <c r="G1030" i="4"/>
  <c r="G1029" i="4"/>
  <c r="E1004" i="4"/>
  <c r="H1004" i="4"/>
  <c r="E1005" i="4"/>
  <c r="H1005" i="4"/>
  <c r="K636" i="4"/>
  <c r="G1084" i="4" l="1"/>
  <c r="G1031" i="4"/>
  <c r="G1048" i="4"/>
  <c r="E619" i="4" l="1"/>
  <c r="I792" i="4" l="1"/>
  <c r="K700" i="4" l="1"/>
  <c r="L700" i="4"/>
  <c r="L699" i="4"/>
  <c r="K699" i="4"/>
  <c r="L636" i="4"/>
  <c r="L635" i="4"/>
  <c r="K635" i="4"/>
  <c r="M635" i="4" l="1"/>
  <c r="M700" i="4"/>
  <c r="M699" i="4"/>
  <c r="M636" i="4"/>
  <c r="N701" i="4"/>
  <c r="K701" i="4"/>
  <c r="L701" i="4"/>
  <c r="J701" i="4"/>
  <c r="H701" i="4"/>
  <c r="G701" i="4"/>
  <c r="I700" i="4"/>
  <c r="I699" i="4"/>
  <c r="F701" i="4"/>
  <c r="D701" i="4"/>
  <c r="C701" i="4"/>
  <c r="E700" i="4"/>
  <c r="E699" i="4"/>
  <c r="N637" i="4"/>
  <c r="J637" i="4"/>
  <c r="H637" i="4"/>
  <c r="G637" i="4"/>
  <c r="I636" i="4"/>
  <c r="I635" i="4"/>
  <c r="F637" i="4"/>
  <c r="M701" i="4" l="1"/>
  <c r="I637" i="4"/>
  <c r="I701" i="4"/>
  <c r="E701" i="4"/>
  <c r="K637" i="4"/>
  <c r="M637" i="4"/>
  <c r="L637" i="4"/>
  <c r="I955" i="4"/>
  <c r="E955" i="4"/>
  <c r="C955" i="4"/>
  <c r="G954" i="4"/>
  <c r="G953" i="4"/>
  <c r="E939" i="4"/>
  <c r="C939" i="4"/>
  <c r="G938" i="4"/>
  <c r="G937" i="4"/>
  <c r="I828" i="4"/>
  <c r="E828" i="4"/>
  <c r="C828" i="4"/>
  <c r="G827" i="4"/>
  <c r="G826" i="4"/>
  <c r="E811" i="4"/>
  <c r="C811" i="4"/>
  <c r="G810" i="4"/>
  <c r="G809" i="4"/>
  <c r="G939" i="4" l="1"/>
  <c r="G828" i="4"/>
  <c r="G811" i="4"/>
  <c r="G955" i="4"/>
  <c r="L1384" i="4"/>
  <c r="L1383" i="4"/>
  <c r="K1343" i="4"/>
  <c r="J1343" i="4"/>
  <c r="I1343" i="4"/>
  <c r="H1343" i="4"/>
  <c r="G1343" i="4"/>
  <c r="F1343" i="4"/>
  <c r="E1343" i="4"/>
  <c r="D1343" i="4"/>
  <c r="C1343" i="4"/>
  <c r="L1342" i="4"/>
  <c r="L1341" i="4"/>
  <c r="L1340" i="4"/>
  <c r="L1339" i="4"/>
  <c r="K1324" i="4"/>
  <c r="J1324" i="4"/>
  <c r="I1324" i="4"/>
  <c r="H1324" i="4"/>
  <c r="G1324" i="4"/>
  <c r="F1324" i="4"/>
  <c r="E1324" i="4"/>
  <c r="D1324" i="4"/>
  <c r="C1324" i="4"/>
  <c r="L1323" i="4"/>
  <c r="L1322" i="4"/>
  <c r="L1321" i="4"/>
  <c r="L1320" i="4"/>
  <c r="J1265" i="4"/>
  <c r="I1265" i="4"/>
  <c r="H1265" i="4"/>
  <c r="G1265" i="4"/>
  <c r="F1265" i="4"/>
  <c r="E1265" i="4"/>
  <c r="D1265" i="4"/>
  <c r="C1265" i="4"/>
  <c r="L1264" i="4"/>
  <c r="K1264" i="4"/>
  <c r="L1263" i="4"/>
  <c r="K1263" i="4"/>
  <c r="L1262" i="4"/>
  <c r="K1262" i="4"/>
  <c r="L1261" i="4"/>
  <c r="K1261" i="4"/>
  <c r="L1260" i="4"/>
  <c r="K1260" i="4"/>
  <c r="L1259" i="4"/>
  <c r="K1259" i="4"/>
  <c r="L1258" i="4"/>
  <c r="K1258" i="4"/>
  <c r="L1257" i="4"/>
  <c r="K1257" i="4"/>
  <c r="L1256" i="4"/>
  <c r="K1256" i="4"/>
  <c r="K1213" i="4"/>
  <c r="J1213" i="4"/>
  <c r="I1213" i="4"/>
  <c r="H1213" i="4"/>
  <c r="G1213" i="4"/>
  <c r="F1213" i="4"/>
  <c r="E1213" i="4"/>
  <c r="D1213" i="4"/>
  <c r="C1213" i="4"/>
  <c r="L1212" i="4"/>
  <c r="L1211" i="4"/>
  <c r="L1210" i="4"/>
  <c r="K1195" i="4"/>
  <c r="J1195" i="4"/>
  <c r="I1195" i="4"/>
  <c r="H1195" i="4"/>
  <c r="G1195" i="4"/>
  <c r="F1195" i="4"/>
  <c r="E1195" i="4"/>
  <c r="D1195" i="4"/>
  <c r="C1195" i="4"/>
  <c r="L1194" i="4"/>
  <c r="L1193" i="4"/>
  <c r="L1192" i="4"/>
  <c r="K1159" i="4"/>
  <c r="I1159" i="4"/>
  <c r="H1159" i="4"/>
  <c r="F1159" i="4"/>
  <c r="E1159" i="4"/>
  <c r="C1159" i="4"/>
  <c r="N1158" i="4"/>
  <c r="L1158" i="4"/>
  <c r="N1157" i="4"/>
  <c r="L1157" i="4"/>
  <c r="N1156" i="4"/>
  <c r="L1156" i="4"/>
  <c r="N1155" i="4"/>
  <c r="L1155" i="4"/>
  <c r="N1154" i="4"/>
  <c r="L1154" i="4"/>
  <c r="N1153" i="4"/>
  <c r="L1153" i="4"/>
  <c r="N1152" i="4"/>
  <c r="L1152" i="4"/>
  <c r="N1151" i="4"/>
  <c r="L1151" i="4"/>
  <c r="N1150" i="4"/>
  <c r="L1150" i="4"/>
  <c r="H1133" i="4"/>
  <c r="G1133" i="4"/>
  <c r="F1133" i="4"/>
  <c r="E1133" i="4"/>
  <c r="D1133" i="4"/>
  <c r="C1133" i="4"/>
  <c r="L1132" i="4"/>
  <c r="K1132" i="4"/>
  <c r="L1131" i="4"/>
  <c r="K1131" i="4"/>
  <c r="G1013" i="4"/>
  <c r="F1013" i="4"/>
  <c r="D1013" i="4"/>
  <c r="C1013" i="4"/>
  <c r="H1012" i="4"/>
  <c r="E1012" i="4"/>
  <c r="H1011" i="4"/>
  <c r="E1011" i="4"/>
  <c r="H1010" i="4"/>
  <c r="E1010" i="4"/>
  <c r="H1009" i="4"/>
  <c r="E1009" i="4"/>
  <c r="H1008" i="4"/>
  <c r="E1008" i="4"/>
  <c r="H1007" i="4"/>
  <c r="E1007" i="4"/>
  <c r="H1006" i="4"/>
  <c r="E1006" i="4"/>
  <c r="I921" i="4"/>
  <c r="E921" i="4"/>
  <c r="C921" i="4"/>
  <c r="G920" i="4"/>
  <c r="G919" i="4"/>
  <c r="E904" i="4"/>
  <c r="C904" i="4"/>
  <c r="G903" i="4"/>
  <c r="G902" i="4"/>
  <c r="G885" i="4"/>
  <c r="F885" i="4"/>
  <c r="D885" i="4"/>
  <c r="C885" i="4"/>
  <c r="H884" i="4"/>
  <c r="E884" i="4"/>
  <c r="H883" i="4"/>
  <c r="E883" i="4"/>
  <c r="H882" i="4"/>
  <c r="E882" i="4"/>
  <c r="H881" i="4"/>
  <c r="E881" i="4"/>
  <c r="H880" i="4"/>
  <c r="E880" i="4"/>
  <c r="H879" i="4"/>
  <c r="E879" i="4"/>
  <c r="H878" i="4"/>
  <c r="E878" i="4"/>
  <c r="H877" i="4"/>
  <c r="E877" i="4"/>
  <c r="H876" i="4"/>
  <c r="E876" i="4"/>
  <c r="E792" i="4"/>
  <c r="C792" i="4"/>
  <c r="G791" i="4"/>
  <c r="G790" i="4"/>
  <c r="E775" i="4"/>
  <c r="C775" i="4"/>
  <c r="G774" i="4"/>
  <c r="G773" i="4"/>
  <c r="G757" i="4"/>
  <c r="F757" i="4"/>
  <c r="D757" i="4"/>
  <c r="C757" i="4"/>
  <c r="H756" i="4"/>
  <c r="E756" i="4"/>
  <c r="H755" i="4"/>
  <c r="E755" i="4"/>
  <c r="H754" i="4"/>
  <c r="E754" i="4"/>
  <c r="H753" i="4"/>
  <c r="E753" i="4"/>
  <c r="H752" i="4"/>
  <c r="E752" i="4"/>
  <c r="H751" i="4"/>
  <c r="E751" i="4"/>
  <c r="H750" i="4"/>
  <c r="E750" i="4"/>
  <c r="H749" i="4"/>
  <c r="E749" i="4"/>
  <c r="H748" i="4"/>
  <c r="E748" i="4"/>
  <c r="G684" i="4"/>
  <c r="F684" i="4"/>
  <c r="D684" i="4"/>
  <c r="C684" i="4"/>
  <c r="J683" i="4"/>
  <c r="I683" i="4"/>
  <c r="H683" i="4"/>
  <c r="E683" i="4"/>
  <c r="J682" i="4"/>
  <c r="I682" i="4"/>
  <c r="H682" i="4"/>
  <c r="E682" i="4"/>
  <c r="D637" i="4"/>
  <c r="C637" i="4"/>
  <c r="E636" i="4"/>
  <c r="E635" i="4"/>
  <c r="G620" i="4"/>
  <c r="F620" i="4"/>
  <c r="D620" i="4"/>
  <c r="C620" i="4"/>
  <c r="J619" i="4"/>
  <c r="I619" i="4"/>
  <c r="H619" i="4"/>
  <c r="J618" i="4"/>
  <c r="I618" i="4"/>
  <c r="H618" i="4"/>
  <c r="E618" i="4"/>
  <c r="G590" i="4"/>
  <c r="F590" i="4"/>
  <c r="D590" i="4"/>
  <c r="C590" i="4"/>
  <c r="H589" i="4"/>
  <c r="E589" i="4"/>
  <c r="H588" i="4"/>
  <c r="E588" i="4"/>
  <c r="H587" i="4"/>
  <c r="E587" i="4"/>
  <c r="H586" i="4"/>
  <c r="E586" i="4"/>
  <c r="H585" i="4"/>
  <c r="E585" i="4"/>
  <c r="H584" i="4"/>
  <c r="E584" i="4"/>
  <c r="H583" i="4"/>
  <c r="E583" i="4"/>
  <c r="H582" i="4"/>
  <c r="E582" i="4"/>
  <c r="H581" i="4"/>
  <c r="E581" i="4"/>
  <c r="G565" i="4"/>
  <c r="F565" i="4"/>
  <c r="D565" i="4"/>
  <c r="C565" i="4"/>
  <c r="H564" i="4"/>
  <c r="E564" i="4"/>
  <c r="H563" i="4"/>
  <c r="E563" i="4"/>
  <c r="H562" i="4"/>
  <c r="E562" i="4"/>
  <c r="H561" i="4"/>
  <c r="E561" i="4"/>
  <c r="H560" i="4"/>
  <c r="E560" i="4"/>
  <c r="H559" i="4"/>
  <c r="E559" i="4"/>
  <c r="H558" i="4"/>
  <c r="E558" i="4"/>
  <c r="H557" i="4"/>
  <c r="E557" i="4"/>
  <c r="H556" i="4"/>
  <c r="E556" i="4"/>
  <c r="K489" i="4"/>
  <c r="J489" i="4"/>
  <c r="I489" i="4"/>
  <c r="H489" i="4"/>
  <c r="G489" i="4"/>
  <c r="F489" i="4"/>
  <c r="E489" i="4"/>
  <c r="D489" i="4"/>
  <c r="C489" i="4"/>
  <c r="L488" i="4"/>
  <c r="L487" i="4"/>
  <c r="I466" i="4"/>
  <c r="E466" i="4"/>
  <c r="C466" i="4"/>
  <c r="G465" i="4"/>
  <c r="G464" i="4"/>
  <c r="K451" i="4"/>
  <c r="J451" i="4"/>
  <c r="I451" i="4"/>
  <c r="H451" i="4"/>
  <c r="G451" i="4"/>
  <c r="F451" i="4"/>
  <c r="E451" i="4"/>
  <c r="D451" i="4"/>
  <c r="C451" i="4"/>
  <c r="L450" i="4"/>
  <c r="L449" i="4"/>
  <c r="E427" i="4"/>
  <c r="C427" i="4"/>
  <c r="G426" i="4"/>
  <c r="G425" i="4"/>
  <c r="K409" i="4"/>
  <c r="J409" i="4"/>
  <c r="I409" i="4"/>
  <c r="H409" i="4"/>
  <c r="G409" i="4"/>
  <c r="F409" i="4"/>
  <c r="E409" i="4"/>
  <c r="D409" i="4"/>
  <c r="C409" i="4"/>
  <c r="L408" i="4"/>
  <c r="L407" i="4"/>
  <c r="I394" i="4"/>
  <c r="E394" i="4"/>
  <c r="C394" i="4"/>
  <c r="G393" i="4"/>
  <c r="G392" i="4"/>
  <c r="K378" i="4"/>
  <c r="J378" i="4"/>
  <c r="I378" i="4"/>
  <c r="H378" i="4"/>
  <c r="G378" i="4"/>
  <c r="F378" i="4"/>
  <c r="E378" i="4"/>
  <c r="D378" i="4"/>
  <c r="C378" i="4"/>
  <c r="L377" i="4"/>
  <c r="L376" i="4"/>
  <c r="E363" i="4"/>
  <c r="C363" i="4"/>
  <c r="G362" i="4"/>
  <c r="G361" i="4"/>
  <c r="L340" i="4"/>
  <c r="L339" i="4"/>
  <c r="K338" i="4"/>
  <c r="J338" i="4"/>
  <c r="I338" i="4"/>
  <c r="H338" i="4"/>
  <c r="G338" i="4"/>
  <c r="F338" i="4"/>
  <c r="E338" i="4"/>
  <c r="D338" i="4"/>
  <c r="C338" i="4"/>
  <c r="L337" i="4"/>
  <c r="L336" i="4"/>
  <c r="K335" i="4"/>
  <c r="J335" i="4"/>
  <c r="I335" i="4"/>
  <c r="H335" i="4"/>
  <c r="G335" i="4"/>
  <c r="F335" i="4"/>
  <c r="E335" i="4"/>
  <c r="D335" i="4"/>
  <c r="C335" i="4"/>
  <c r="E242" i="4"/>
  <c r="E238" i="4"/>
  <c r="E757" i="4" l="1"/>
  <c r="H684" i="4"/>
  <c r="E620" i="4"/>
  <c r="L1159" i="4"/>
  <c r="N1159" i="4"/>
  <c r="J684" i="4"/>
  <c r="E565" i="4"/>
  <c r="H565" i="4"/>
  <c r="H757" i="4"/>
  <c r="K1265" i="4"/>
  <c r="L1265" i="4"/>
  <c r="I620" i="4"/>
  <c r="H590" i="4"/>
  <c r="E590" i="4"/>
  <c r="L338" i="4"/>
  <c r="G363" i="4"/>
  <c r="G394" i="4"/>
  <c r="L451" i="4"/>
  <c r="G466" i="4"/>
  <c r="L489" i="4"/>
  <c r="K619" i="4"/>
  <c r="G775" i="4"/>
  <c r="E885" i="4"/>
  <c r="H885" i="4"/>
  <c r="G904" i="4"/>
  <c r="E1013" i="4"/>
  <c r="H1013" i="4"/>
  <c r="L1195" i="4"/>
  <c r="L1324" i="4"/>
  <c r="L343" i="4"/>
  <c r="G427" i="4"/>
  <c r="E637" i="4"/>
  <c r="K1133" i="4"/>
  <c r="L335" i="4"/>
  <c r="L344" i="4"/>
  <c r="L378" i="4"/>
  <c r="L409" i="4"/>
  <c r="H620" i="4"/>
  <c r="J620" i="4"/>
  <c r="K682" i="4"/>
  <c r="E684" i="4"/>
  <c r="I684" i="4"/>
  <c r="G792" i="4"/>
  <c r="G921" i="4"/>
  <c r="L1133" i="4"/>
  <c r="L1213" i="4"/>
  <c r="L1343" i="4"/>
  <c r="K618" i="4"/>
  <c r="K683" i="4"/>
  <c r="K620" i="4" l="1"/>
  <c r="L342" i="4"/>
  <c r="K684" i="4"/>
</calcChain>
</file>

<file path=xl/sharedStrings.xml><?xml version="1.0" encoding="utf-8"?>
<sst xmlns="http://schemas.openxmlformats.org/spreadsheetml/2006/main" count="694" uniqueCount="189">
  <si>
    <t>TOTAL VIAJEROS</t>
  </si>
  <si>
    <t>TOTAL PERNOCTACIONES</t>
  </si>
  <si>
    <t>GRADO DE OCUPACION</t>
  </si>
  <si>
    <t>ESTANCIA MEDIA</t>
  </si>
  <si>
    <t>Nº VIAJEROS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</si>
  <si>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</si>
  <si>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</si>
  <si>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</si>
  <si>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</si>
  <si>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</si>
  <si>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</si>
  <si>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</si>
  <si>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</si>
  <si>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</si>
  <si>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</si>
  <si>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</si>
  <si>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</si>
  <si>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</si>
  <si>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</si>
  <si>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</si>
  <si>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</si>
  <si>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CAMPAMENTOS</t>
  </si>
  <si>
    <t>TURISMO RURAL</t>
  </si>
  <si>
    <t>HOSTALES</t>
  </si>
  <si>
    <t>NÚMERO DE ESTABLECIMIENTOS</t>
  </si>
  <si>
    <t xml:space="preserve">BURGOS </t>
  </si>
  <si>
    <t>LEÓN</t>
  </si>
  <si>
    <t>ESTABLECIMIENTOS</t>
  </si>
  <si>
    <t>1ª CATEGORIA</t>
  </si>
  <si>
    <t>2ª CATEGORIA</t>
  </si>
  <si>
    <t>LUJO</t>
  </si>
  <si>
    <t>NÚMERO DE PLAZAS</t>
  </si>
  <si>
    <t>C.R.A.C.</t>
  </si>
  <si>
    <t>C.R.A</t>
  </si>
  <si>
    <t>PLAZAS</t>
  </si>
  <si>
    <t>TELÉFONO DE INFORMACIÓN TURÍSTICA DE CASTILLA Y LEÓN 902/ 20 30 30</t>
  </si>
  <si>
    <t>http:// www.turismocastillayleon.com</t>
  </si>
  <si>
    <t>www.jcyl.es (Ruta: Turismo &gt; Estudios Turísticos)</t>
  </si>
  <si>
    <t xml:space="preserve">www.turismocastillayleon.com (Banner: Información para profesionales &gt; Datos Turísticos oficiales) </t>
  </si>
  <si>
    <t>DEFINICIONES EMPLEADAS</t>
  </si>
  <si>
    <t>FICHA TÉCNICA</t>
  </si>
  <si>
    <t>DIRECCIONES WEB: BOLETINES DE COYUNTURA TURISTICA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</si>
  <si>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</si>
  <si>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</si>
  <si>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</si>
  <si>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</si>
  <si>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</si>
  <si>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</si>
  <si>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</si>
  <si>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</si>
  <si>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T. ALOJAMIENTOS HOTELEROS</t>
  </si>
  <si>
    <t>902 20 30 30 - turismocastillayleon.com</t>
  </si>
  <si>
    <t>II OFERTA</t>
  </si>
  <si>
    <t>P. ESPAÑOLES</t>
  </si>
  <si>
    <t>P. EXTRANJEROS</t>
  </si>
  <si>
    <t>T. PERNOCTACIONES</t>
  </si>
  <si>
    <t>VARIACIÓN</t>
  </si>
  <si>
    <t>POSADAS</t>
  </si>
  <si>
    <r>
      <t xml:space="preserve">Viajero: </t>
    </r>
    <r>
      <rPr>
        <sz val="12"/>
        <rFont val="Verdana"/>
        <family val="2"/>
      </rPr>
      <t>Persona que realiza una o más pernoctaciones seguidas en el mismo alojamiento</t>
    </r>
  </si>
  <si>
    <r>
      <t xml:space="preserve">Pernoctación: </t>
    </r>
    <r>
      <rPr>
        <sz val="12"/>
        <rFont val="Verdana"/>
        <family val="2"/>
      </rPr>
      <t>Ocupación por una persona de una o más plazas dentro de una jornada hotelera en un miso establecimiento</t>
    </r>
  </si>
  <si>
    <r>
      <t xml:space="preserve">Grado de ocupación: </t>
    </r>
    <r>
      <rPr>
        <sz val="12"/>
        <rFont val="Verdana"/>
        <family val="2"/>
      </rPr>
      <t>Relación, en porcentaje, entre el total medio diario de plazas ocupadas en el mes y el total de plazas disponibles.</t>
    </r>
  </si>
  <si>
    <r>
      <t xml:space="preserve">Estancia Media: </t>
    </r>
    <r>
      <rPr>
        <sz val="12"/>
        <rFont val="Verdana"/>
        <family val="2"/>
      </rPr>
      <t>Relación entre el total de pernoctaciones realizadas y los viajeros entrados.</t>
    </r>
  </si>
  <si>
    <r>
      <t xml:space="preserve">Ámbito de la Investigación: </t>
    </r>
    <r>
      <rPr>
        <sz val="12"/>
        <rFont val="Verdana"/>
        <family val="2"/>
      </rPr>
      <t>Comunidad Autónoma de Castilla y León</t>
    </r>
  </si>
  <si>
    <r>
      <t xml:space="preserve">Unidad informante: </t>
    </r>
    <r>
      <rPr>
        <sz val="12"/>
        <rFont val="Verdana"/>
        <family val="2"/>
      </rPr>
      <t>Director o Gerente del Alojamiento Turístico.</t>
    </r>
  </si>
  <si>
    <r>
      <t xml:space="preserve">Técnica de Investigación: </t>
    </r>
    <r>
      <rPr>
        <sz val="12"/>
        <rFont val="Verdana"/>
        <family val="2"/>
      </rPr>
      <t>Encuestas postal con apoyo de internet, fax y teléfono</t>
    </r>
  </si>
  <si>
    <r>
      <t xml:space="preserve">Periodo de Estudio: </t>
    </r>
    <r>
      <rPr>
        <sz val="12"/>
        <rFont val="Verdana"/>
        <family val="2"/>
      </rPr>
      <t>Mensual</t>
    </r>
  </si>
  <si>
    <r>
      <t>Diseño muestral:</t>
    </r>
    <r>
      <rPr>
        <sz val="12"/>
        <rFont val="Verdana"/>
        <family val="2"/>
      </rPr>
      <t xml:space="preserve"> Muestreo aleatorio estratificado en función de la provincia y el tipo de alojamiento</t>
    </r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</si>
  <si>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</si>
  <si>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</si>
  <si>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</si>
  <si>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</si>
  <si>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</si>
  <si>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</si>
  <si>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</si>
  <si>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Plan Estadístico de Castilla y León 2014-2017: Operación Estadística nº 07012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</si>
  <si>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</si>
  <si>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</si>
  <si>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</si>
  <si>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</si>
  <si>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</si>
  <si>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</si>
  <si>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</si>
  <si>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</si>
  <si>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</si>
  <si>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Nº DE ESTABLECIMIENTOS</t>
  </si>
  <si>
    <t>ALBERGUE TURISTICO</t>
  </si>
  <si>
    <t>Nº DE PLAZAS</t>
  </si>
  <si>
    <t>VIAJ.  ESPAÑOLES</t>
  </si>
  <si>
    <t>VIAJ.  EXTRANJEROS</t>
  </si>
  <si>
    <t>PERN.  ESPAÑOLES</t>
  </si>
  <si>
    <t>PERN.  EXTRANJEROS</t>
  </si>
  <si>
    <r>
      <t>C.R.A.C</t>
    </r>
    <r>
      <rPr>
        <sz val="11"/>
        <rFont val="Verdana"/>
        <family val="2"/>
      </rPr>
      <t xml:space="preserve">.: Casa Rural de Alojamiento Compartido     </t>
    </r>
    <r>
      <rPr>
        <b/>
        <sz val="11"/>
        <color indexed="12"/>
        <rFont val="Verdana"/>
        <family val="2"/>
      </rPr>
      <t>C.R.A</t>
    </r>
    <r>
      <rPr>
        <sz val="11"/>
        <rFont val="Verdana"/>
        <family val="2"/>
      </rPr>
      <t xml:space="preserve">.:Casa Rural de Alquiler     </t>
    </r>
    <r>
      <rPr>
        <b/>
        <sz val="11"/>
        <color indexed="12"/>
        <rFont val="Verdana"/>
        <family val="2"/>
      </rPr>
      <t>PO</t>
    </r>
    <r>
      <rPr>
        <sz val="11"/>
        <rFont val="Verdana"/>
        <family val="2"/>
      </rPr>
      <t xml:space="preserve">: Posadas    </t>
    </r>
    <r>
      <rPr>
        <b/>
        <sz val="11"/>
        <color indexed="12"/>
        <rFont val="Verdana"/>
        <family val="2"/>
      </rPr>
      <t>H.T.R</t>
    </r>
    <r>
      <rPr>
        <sz val="11"/>
        <rFont val="Verdana"/>
        <family val="2"/>
      </rPr>
      <t xml:space="preserve">: Hoteles de Turismo Rural </t>
    </r>
  </si>
  <si>
    <r>
      <t xml:space="preserve">Tamaño y Error muestral: </t>
    </r>
    <r>
      <rPr>
        <sz val="12"/>
        <rFont val="Verdana"/>
        <family val="2"/>
      </rPr>
      <t>790 encuestas, fijado un nivel de error máximo para datos globales del 2,7%, en condiciones normales de muestreo (p=q0,5, sigma=1,64).</t>
    </r>
  </si>
  <si>
    <r>
      <t xml:space="preserve">FUENTE: </t>
    </r>
    <r>
      <rPr>
        <b/>
        <sz val="12"/>
        <color indexed="12"/>
        <rFont val="Verdana"/>
        <family val="2"/>
      </rPr>
      <t>CONSEJERIA DE CULTURA Y TURISMO, DIRECCIÓN GENERAL DE TURISMO</t>
    </r>
  </si>
  <si>
    <t>COMPARATIVA PROVINCIAL DEL Nº DE VIAJEROS</t>
  </si>
  <si>
    <t>COMPARATIVA PROVINCIAL DEL Nº DE PERNOCTACIONES</t>
  </si>
  <si>
    <t>T.  ALOJAMIENTOS HOTELEROS</t>
  </si>
  <si>
    <t>V. ESPAÑOLES</t>
  </si>
  <si>
    <t>V. EXTRANJEROS</t>
  </si>
  <si>
    <t>V.ESP.</t>
  </si>
  <si>
    <t>V. EXTR.</t>
  </si>
  <si>
    <t>T. VIAJER</t>
  </si>
  <si>
    <t>P. ESP.</t>
  </si>
  <si>
    <t>P. EXTR.</t>
  </si>
  <si>
    <t>T. PERNOCT.</t>
  </si>
  <si>
    <t>V. ESP.</t>
  </si>
  <si>
    <t>T. VIAJER.</t>
  </si>
  <si>
    <t>P. ESPAÑ.</t>
  </si>
  <si>
    <t xml:space="preserve">P. EXTR. </t>
  </si>
  <si>
    <t>T. PERNOC.</t>
  </si>
  <si>
    <t>PERNOCT.  ESP.</t>
  </si>
  <si>
    <t>PERNOCT. EXTR.</t>
  </si>
  <si>
    <t>VIAJ.  ESPAÑOL.</t>
  </si>
  <si>
    <t>VIAJ.  EXTRANJ.</t>
  </si>
  <si>
    <t>Nº DE PERNOCTAC.</t>
  </si>
  <si>
    <t>ALBERG.  TUR.  SUP.</t>
  </si>
  <si>
    <t>ALBERG.TUR. C.S.</t>
  </si>
  <si>
    <t>ALB. TUR.  C.S. SUP.</t>
  </si>
  <si>
    <r>
      <rPr>
        <b/>
        <sz val="30"/>
        <color rgb="FF0000FF"/>
        <rFont val="Verdana"/>
        <family val="2"/>
      </rPr>
      <t>I</t>
    </r>
    <r>
      <rPr>
        <b/>
        <sz val="30"/>
        <color indexed="10"/>
        <rFont val="Verdana"/>
        <family val="2"/>
      </rPr>
      <t xml:space="preserve"> </t>
    </r>
    <r>
      <rPr>
        <b/>
        <sz val="30"/>
        <color indexed="12"/>
        <rFont val="Verdana"/>
        <family val="2"/>
      </rPr>
      <t>MOVIMIENTO DE VIAJEROS</t>
    </r>
  </si>
  <si>
    <r>
      <rPr>
        <b/>
        <sz val="20"/>
        <color rgb="FF0000FF"/>
        <rFont val="Verdana"/>
        <family val="2"/>
      </rPr>
      <t>1.-</t>
    </r>
    <r>
      <rPr>
        <b/>
        <sz val="20"/>
        <color indexed="12"/>
        <rFont val="Verdana"/>
        <family val="2"/>
      </rPr>
      <t xml:space="preserve"> DATOS GENERALES DE CASTILLA Y LEÓN</t>
    </r>
  </si>
  <si>
    <r>
      <rPr>
        <b/>
        <sz val="16"/>
        <color rgb="FF0000FF"/>
        <rFont val="Verdana"/>
        <family val="2"/>
      </rPr>
      <t>1a.-</t>
    </r>
    <r>
      <rPr>
        <b/>
        <sz val="16"/>
        <color indexed="12"/>
        <rFont val="Verdana"/>
        <family val="2"/>
      </rPr>
      <t xml:space="preserve"> DATOS POR PROVINCIAS</t>
    </r>
  </si>
  <si>
    <t>3.- TURISMO RURAL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</si>
  <si>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</si>
  <si>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</si>
  <si>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</si>
  <si>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</si>
  <si>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</si>
  <si>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TOTAL ALOJAMIENTOS HOTELEROS</t>
  </si>
  <si>
    <t>4.- CAMPAMENTOS</t>
  </si>
  <si>
    <t>2.- ALOJAMIENTOS HOTELEROS</t>
  </si>
  <si>
    <t>2a.- DATOS POR PROVINCIAS</t>
  </si>
  <si>
    <t>1.- EVOLUCIÓN DE LA OFERTA DE ALOJAMIENTOS</t>
  </si>
  <si>
    <t>3.- CAMPAMENTOS DE TURISMO</t>
  </si>
  <si>
    <t>6.- RESTAURANTES</t>
  </si>
  <si>
    <t>%</t>
  </si>
  <si>
    <t>DIAS</t>
  </si>
  <si>
    <t>ESTANCIA M. EXTRANJEROS</t>
  </si>
  <si>
    <r>
      <t xml:space="preserve">Universo: </t>
    </r>
    <r>
      <rPr>
        <sz val="12"/>
        <rFont val="Verdana"/>
        <family val="2"/>
      </rPr>
      <t xml:space="preserve">Alojaminetos Turísticos Reglados (Alojamientos Hoteleros, Alojamientos de Turismo Rural, Campamentos y Albergues). </t>
    </r>
  </si>
  <si>
    <t>GRADO OCUPACION</t>
  </si>
  <si>
    <t>GRADO OCUPACIÓN</t>
  </si>
  <si>
    <t>MARZO 2018</t>
  </si>
  <si>
    <t>ENERO - MARZO 2018</t>
  </si>
  <si>
    <r>
      <rPr>
        <b/>
        <sz val="16"/>
        <color rgb="FF0000FF"/>
        <rFont val="Verdana"/>
        <family val="2"/>
      </rPr>
      <t xml:space="preserve">1b.- </t>
    </r>
    <r>
      <rPr>
        <b/>
        <sz val="16"/>
        <color indexed="12"/>
        <rFont val="Verdana"/>
        <family val="2"/>
      </rPr>
      <t>COMPARACIONES MARZO 2017 Y MARZO 2018</t>
    </r>
  </si>
  <si>
    <t>MARZO 2017</t>
  </si>
  <si>
    <r>
      <rPr>
        <b/>
        <sz val="16"/>
        <color rgb="FF0000FF"/>
        <rFont val="Verdana"/>
        <family val="2"/>
      </rPr>
      <t>1c.-</t>
    </r>
    <r>
      <rPr>
        <b/>
        <sz val="16"/>
        <color indexed="12"/>
        <rFont val="Verdana"/>
        <family val="2"/>
      </rPr>
      <t xml:space="preserve"> COMPARACIÓN DE DATOS ACUMULADOS DE ENERO - MARZO DE 2017-2018</t>
    </r>
  </si>
  <si>
    <t>ENERO-MARZO 2017</t>
  </si>
  <si>
    <t>ENERO-MARZO 2018</t>
  </si>
  <si>
    <r>
      <rPr>
        <b/>
        <sz val="16"/>
        <color rgb="FF0000FF"/>
        <rFont val="Verdana"/>
        <family val="2"/>
      </rPr>
      <t xml:space="preserve">2b.- </t>
    </r>
    <r>
      <rPr>
        <b/>
        <sz val="16"/>
        <color indexed="12"/>
        <rFont val="Verdana"/>
        <family val="2"/>
      </rPr>
      <t>COMPARACIONES MARZO 2017 Y MARZO 2018</t>
    </r>
  </si>
  <si>
    <t>2c.- COMPARACION DE DATOS ACUMULADOS DE ENERO - MARZO 2017-2018</t>
  </si>
  <si>
    <t>3b.- COMPARACIONES MARZO 2017 Y MARZO 2018</t>
  </si>
  <si>
    <t>3c.- COMPARACION DE DATOS ACUMULADOS DE ENERO - MARZO 2017-2018</t>
  </si>
  <si>
    <t>4b.- COMPARACIONES MARZO 2017 Y MARZO 2018</t>
  </si>
  <si>
    <t>4c.- COMPARACION DE DATOS ACUMULADOS DE ENERO - MARZO 2017-2018</t>
  </si>
  <si>
    <t>5b.- COMPARACIONES MARZO 2017 Y MARZO 2018</t>
  </si>
  <si>
    <t>5c.- COMPARACION DE DATOS ACUMULADOS DE ENERO - MARZO 2017-2018</t>
  </si>
  <si>
    <t>Ceuta</t>
  </si>
  <si>
    <t>Melilla</t>
  </si>
  <si>
    <t>Canarias</t>
  </si>
  <si>
    <t>Baleares (Islas)</t>
  </si>
  <si>
    <t>Rioja (La)</t>
  </si>
  <si>
    <t>Murcia (Región de)</t>
  </si>
  <si>
    <t>Navarra (Comunidad Foral de)</t>
  </si>
  <si>
    <t>Aragón</t>
  </si>
  <si>
    <t>Extremadura</t>
  </si>
  <si>
    <t>Cantabria</t>
  </si>
  <si>
    <t>Castilla - La Mancha</t>
  </si>
  <si>
    <t>Asturias (Principado de)</t>
  </si>
  <si>
    <t>Comunidad Valenciana</t>
  </si>
  <si>
    <t>Cataluña</t>
  </si>
  <si>
    <t>Andalucía</t>
  </si>
  <si>
    <t>Galicia</t>
  </si>
  <si>
    <t>País Vasco</t>
  </si>
  <si>
    <t>Castilla y León</t>
  </si>
  <si>
    <t>Madrid (Comunidad de)</t>
  </si>
  <si>
    <t>Resto de América</t>
  </si>
  <si>
    <t>Resto del mundo</t>
  </si>
  <si>
    <t>Resto de Europa</t>
  </si>
  <si>
    <t>Canadá</t>
  </si>
  <si>
    <t>Japón</t>
  </si>
  <si>
    <t>Brasil</t>
  </si>
  <si>
    <t>Méjico</t>
  </si>
  <si>
    <t>China</t>
  </si>
  <si>
    <t>Italia</t>
  </si>
  <si>
    <t>Benelux (Bélgica, Holanda y Luxemburgo)</t>
  </si>
  <si>
    <t>EEUU</t>
  </si>
  <si>
    <t>Alemania</t>
  </si>
  <si>
    <t>Reino Unido</t>
  </si>
  <si>
    <t>Portugal</t>
  </si>
  <si>
    <t>Francia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</si>
</sst>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3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1"/>
      <color indexed="12"/>
      <name val="Verdana"/>
      <family val="2"/>
    </font>
    <font>
      <b/>
      <sz val="12"/>
      <color indexed="12"/>
      <name val="Verdana"/>
      <family val="2"/>
    </font>
    <font>
      <b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8"/>
      <color indexed="12"/>
      <name val="Arial"/>
      <family val="2"/>
    </font>
    <font>
      <b/>
      <sz val="12"/>
      <color indexed="10"/>
      <name val="Verdana"/>
      <family val="2"/>
    </font>
    <font>
      <sz val="9"/>
      <name val="Arial"/>
      <family val="2"/>
    </font>
    <font>
      <b/>
      <sz val="20"/>
      <color indexed="12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name val="Arial"/>
      <family val="2"/>
    </font>
    <font>
      <sz val="9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indexed="10"/>
      <name val="Verdana"/>
      <family val="2"/>
    </font>
    <font>
      <b/>
      <sz val="11"/>
      <color indexed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b/>
      <sz val="8"/>
      <color indexed="12"/>
      <name val="Verdana"/>
      <family val="2"/>
    </font>
    <font>
      <b/>
      <sz val="40"/>
      <color indexed="10"/>
      <name val="TradeGothic-Bold"/>
    </font>
    <font>
      <b/>
      <sz val="50"/>
      <color indexed="10"/>
      <name val="Arial Black"/>
      <family val="2"/>
    </font>
    <font>
      <b/>
      <sz val="50"/>
      <color indexed="12"/>
      <name val="Arial Black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4"/>
      <color indexed="12"/>
      <name val="Arial Black"/>
      <family val="2"/>
    </font>
    <font>
      <b/>
      <sz val="16"/>
      <color indexed="10"/>
      <name val="Verdana"/>
      <family val="2"/>
    </font>
    <font>
      <sz val="10"/>
      <color indexed="12"/>
      <name val="Arial"/>
      <family val="2"/>
    </font>
    <font>
      <b/>
      <sz val="18"/>
      <color indexed="12"/>
      <name val="Verdana"/>
      <family val="2"/>
    </font>
    <font>
      <b/>
      <sz val="2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Arial"/>
      <family val="2"/>
    </font>
    <font>
      <b/>
      <sz val="30"/>
      <color indexed="10"/>
      <name val="Verdana"/>
      <family val="2"/>
    </font>
    <font>
      <b/>
      <sz val="30"/>
      <color indexed="12"/>
      <name val="Verdana"/>
      <family val="2"/>
    </font>
    <font>
      <b/>
      <sz val="16"/>
      <color indexed="12"/>
      <name val="Verdana"/>
      <family val="2"/>
    </font>
    <font>
      <sz val="12"/>
      <name val="Verdana"/>
      <family val="2"/>
    </font>
    <font>
      <sz val="12"/>
      <name val="Arial"/>
      <family val="2"/>
    </font>
    <font>
      <b/>
      <u/>
      <sz val="12"/>
      <name val="Verdana"/>
      <family val="2"/>
    </font>
    <font>
      <i/>
      <sz val="10"/>
      <name val="Arial"/>
      <family val="2"/>
    </font>
    <font>
      <sz val="9"/>
      <color indexed="12"/>
      <name val="Verdana"/>
      <family val="2"/>
    </font>
    <font>
      <sz val="10"/>
      <color indexed="61"/>
      <name val="Arial"/>
      <family val="2"/>
    </font>
    <font>
      <sz val="14"/>
      <name val="Arial"/>
      <family val="2"/>
    </font>
    <font>
      <b/>
      <sz val="8"/>
      <color indexed="10"/>
      <name val="Verdana"/>
      <family val="2"/>
    </font>
    <font>
      <sz val="9"/>
      <name val="Arial"/>
      <family val="2"/>
    </font>
    <font>
      <b/>
      <sz val="10"/>
      <color rgb="FF0000FF"/>
      <name val="Verdana"/>
      <family val="2"/>
    </font>
    <font>
      <b/>
      <sz val="16"/>
      <color rgb="FF0000FF"/>
      <name val="Verdana"/>
      <family val="2"/>
    </font>
    <font>
      <b/>
      <sz val="9"/>
      <color rgb="FF0000FF"/>
      <name val="Verdana"/>
      <family val="2"/>
    </font>
    <font>
      <b/>
      <sz val="16"/>
      <color rgb="FFFF0000"/>
      <name val="Verdana"/>
      <family val="2"/>
    </font>
    <font>
      <b/>
      <sz val="30"/>
      <color rgb="FF0000FF"/>
      <name val="Verdana"/>
      <family val="2"/>
    </font>
    <font>
      <b/>
      <sz val="20"/>
      <color rgb="FF0000FF"/>
      <name val="Verdana"/>
      <family val="2"/>
    </font>
    <font>
      <b/>
      <sz val="11"/>
      <color rgb="FF0000FF"/>
      <name val="Verdana"/>
      <family val="2"/>
    </font>
    <font>
      <b/>
      <sz val="12"/>
      <color rgb="FF0000FF"/>
      <name val="Verdana"/>
      <family val="2"/>
    </font>
    <font>
      <b/>
      <sz val="10"/>
      <color theme="7" tint="-0.499984740745262"/>
      <name val="Verdana"/>
      <family val="2"/>
    </font>
    <font>
      <sz val="10"/>
      <color theme="7" tint="-0.499984740745262"/>
      <name val="Verdana"/>
      <family val="2"/>
    </font>
    <font>
      <b/>
      <sz val="10"/>
      <color theme="8" tint="-0.499984740745262"/>
      <name val="Verdana"/>
      <family val="2"/>
    </font>
    <font>
      <sz val="12"/>
      <color theme="8" tint="-0.499984740745262"/>
      <name val="Arial"/>
      <family val="2"/>
    </font>
    <font>
      <b/>
      <sz val="10"/>
      <color rgb="FFA50021"/>
      <name val="Verdana"/>
      <family val="2"/>
    </font>
    <font>
      <b/>
      <sz val="14"/>
      <color rgb="FF0000FF"/>
      <name val="Arial Black"/>
      <family val="2"/>
    </font>
    <font>
      <sz val="10"/>
      <color rgb="FF0000FF"/>
      <name val="Arial"/>
      <family val="2"/>
    </font>
    <font>
      <sz val="10"/>
      <color rgb="FF0000FF"/>
      <name val="Verdana"/>
      <family val="2"/>
    </font>
    <font>
      <b/>
      <sz val="10"/>
      <color rgb="FF993366"/>
      <name val="Verdana"/>
      <family val="2"/>
    </font>
    <font>
      <b/>
      <sz val="11"/>
      <color theme="7" tint="-0.499984740745262"/>
      <name val="Verdana"/>
      <family val="2"/>
    </font>
    <font>
      <b/>
      <sz val="11"/>
      <color rgb="FFA50021"/>
      <name val="Verdana"/>
      <family val="2"/>
    </font>
    <font>
      <b/>
      <sz val="10"/>
      <color rgb="FF014B3A"/>
      <name val="Verdana"/>
      <family val="2"/>
    </font>
    <font>
      <b/>
      <sz val="10"/>
      <color rgb="FF014B3A"/>
      <name val="Arial"/>
      <family val="2"/>
    </font>
    <font>
      <b/>
      <sz val="10"/>
      <color rgb="FFA50021"/>
      <name val="Arial"/>
      <family val="2"/>
    </font>
    <font>
      <b/>
      <sz val="9"/>
      <color theme="7" tint="-0.499984740745262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FD3"/>
        <bgColor indexed="64"/>
      </patternFill>
    </fill>
    <fill>
      <patternFill patternType="solid">
        <fgColor rgb="FFD7E1DC"/>
        <bgColor indexed="64"/>
      </patternFill>
    </fill>
    <fill>
      <patternFill patternType="solid">
        <fgColor rgb="FFD1E7A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93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9" fillId="0" borderId="0" xfId="0" applyFont="1" applyFill="1"/>
    <xf numFmtId="10" fontId="2" fillId="0" borderId="0" xfId="0" applyNumberFormat="1" applyFont="1" applyFill="1" applyAlignment="1">
      <alignment horizontal="center"/>
    </xf>
    <xf numFmtId="0" fontId="0" fillId="0" borderId="0" xfId="0" applyFill="1"/>
    <xf numFmtId="0" fontId="10" fillId="0" borderId="0" xfId="0" applyFont="1" applyAlignment="1">
      <alignment horizontal="center"/>
    </xf>
    <xf numFmtId="0" fontId="7" fillId="0" borderId="0" xfId="0" applyFont="1" applyFill="1" applyBorder="1" applyAlignment="1">
      <alignment horizontal="center"/>
    </xf>
    <xf numFmtId="3" fontId="6" fillId="0" borderId="0" xfId="0" applyNumberFormat="1" applyFont="1"/>
    <xf numFmtId="10" fontId="6" fillId="0" borderId="0" xfId="0" applyNumberFormat="1" applyFont="1" applyFill="1" applyAlignment="1"/>
    <xf numFmtId="0" fontId="11" fillId="0" borderId="0" xfId="0" applyFont="1" applyFill="1" applyBorder="1" applyAlignment="1"/>
    <xf numFmtId="0" fontId="3" fillId="0" borderId="0" xfId="0" applyFont="1"/>
    <xf numFmtId="0" fontId="0" fillId="0" borderId="0" xfId="0" applyBorder="1"/>
    <xf numFmtId="0" fontId="15" fillId="0" borderId="0" xfId="0" applyFont="1" applyAlignment="1"/>
    <xf numFmtId="0" fontId="17" fillId="0" borderId="0" xfId="0" applyFont="1" applyAlignment="1">
      <alignment horizontal="left"/>
    </xf>
    <xf numFmtId="0" fontId="18" fillId="0" borderId="0" xfId="0" applyFont="1" applyBorder="1"/>
    <xf numFmtId="0" fontId="18" fillId="0" borderId="0" xfId="0" applyFont="1"/>
    <xf numFmtId="0" fontId="8" fillId="0" borderId="0" xfId="0" applyFont="1" applyAlignment="1"/>
    <xf numFmtId="0" fontId="24" fillId="0" borderId="0" xfId="0" applyFont="1"/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9" fillId="0" borderId="0" xfId="0" applyFont="1"/>
    <xf numFmtId="0" fontId="20" fillId="0" borderId="0" xfId="0" applyFont="1" applyFill="1" applyBorder="1" applyAlignment="1">
      <alignment horizontal="left"/>
    </xf>
    <xf numFmtId="0" fontId="18" fillId="0" borderId="0" xfId="0" applyFont="1" applyFill="1"/>
    <xf numFmtId="0" fontId="20" fillId="0" borderId="0" xfId="0" applyFont="1" applyFill="1" applyBorder="1"/>
    <xf numFmtId="10" fontId="19" fillId="0" borderId="0" xfId="2" applyNumberFormat="1" applyFont="1" applyFill="1" applyBorder="1" applyAlignment="1">
      <alignment horizontal="center"/>
    </xf>
    <xf numFmtId="2" fontId="19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>
      <alignment horizontal="center"/>
    </xf>
    <xf numFmtId="10" fontId="20" fillId="0" borderId="0" xfId="0" applyNumberFormat="1" applyFont="1" applyFill="1" applyBorder="1" applyAlignment="1">
      <alignment horizontal="center"/>
    </xf>
    <xf numFmtId="10" fontId="19" fillId="0" borderId="0" xfId="0" applyNumberFormat="1" applyFont="1" applyFill="1" applyBorder="1" applyAlignment="1"/>
    <xf numFmtId="3" fontId="18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19" fillId="0" borderId="0" xfId="0" applyFont="1" applyBorder="1"/>
    <xf numFmtId="3" fontId="24" fillId="0" borderId="0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8" fillId="0" borderId="0" xfId="0" applyFont="1" applyBorder="1" applyAlignment="1">
      <alignment horizontal="center"/>
    </xf>
    <xf numFmtId="3" fontId="20" fillId="0" borderId="0" xfId="0" applyNumberFormat="1" applyFont="1" applyFill="1" applyBorder="1" applyAlignment="1">
      <alignment horizontal="center"/>
    </xf>
    <xf numFmtId="10" fontId="2" fillId="0" borderId="0" xfId="2" applyNumberFormat="1" applyFont="1" applyFill="1" applyBorder="1" applyAlignment="1">
      <alignment horizontal="center"/>
    </xf>
    <xf numFmtId="49" fontId="19" fillId="0" borderId="0" xfId="0" applyNumberFormat="1" applyFont="1" applyBorder="1"/>
    <xf numFmtId="2" fontId="18" fillId="4" borderId="0" xfId="0" applyNumberFormat="1" applyFont="1" applyFill="1" applyBorder="1" applyAlignment="1">
      <alignment horizontal="center"/>
    </xf>
    <xf numFmtId="0" fontId="0" fillId="2" borderId="0" xfId="0" applyFill="1"/>
    <xf numFmtId="0" fontId="18" fillId="0" borderId="0" xfId="0" applyFont="1" applyBorder="1" applyAlignment="1">
      <alignment horizontal="left" vertical="center" wrapText="1"/>
    </xf>
    <xf numFmtId="10" fontId="30" fillId="0" borderId="0" xfId="0" applyNumberFormat="1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right"/>
    </xf>
    <xf numFmtId="0" fontId="44" fillId="0" borderId="0" xfId="0" applyFont="1"/>
    <xf numFmtId="2" fontId="9" fillId="0" borderId="0" xfId="0" applyNumberFormat="1" applyFont="1" applyFill="1" applyBorder="1" applyAlignment="1">
      <alignment horizontal="center"/>
    </xf>
    <xf numFmtId="10" fontId="0" fillId="0" borderId="0" xfId="0" applyNumberFormat="1"/>
    <xf numFmtId="0" fontId="2" fillId="0" borderId="0" xfId="0" applyFont="1" applyBorder="1" applyAlignment="1">
      <alignment horizontal="left"/>
    </xf>
    <xf numFmtId="0" fontId="2" fillId="0" borderId="0" xfId="0" applyFont="1" applyBorder="1"/>
    <xf numFmtId="0" fontId="18" fillId="0" borderId="0" xfId="0" applyFont="1" applyBorder="1" applyAlignment="1">
      <alignment vertical="center"/>
    </xf>
    <xf numFmtId="0" fontId="20" fillId="0" borderId="0" xfId="0" applyFont="1"/>
    <xf numFmtId="0" fontId="25" fillId="0" borderId="0" xfId="0" applyFont="1"/>
    <xf numFmtId="0" fontId="0" fillId="0" borderId="0" xfId="0" applyAlignment="1">
      <alignment wrapText="1"/>
    </xf>
    <xf numFmtId="2" fontId="2" fillId="0" borderId="0" xfId="0" applyNumberFormat="1" applyFont="1" applyFill="1" applyBorder="1" applyAlignment="1">
      <alignment horizontal="center"/>
    </xf>
    <xf numFmtId="0" fontId="45" fillId="0" borderId="0" xfId="0" applyFont="1"/>
    <xf numFmtId="0" fontId="33" fillId="0" borderId="0" xfId="0" applyFont="1"/>
    <xf numFmtId="10" fontId="30" fillId="0" borderId="0" xfId="2" applyNumberFormat="1" applyFont="1" applyFill="1" applyBorder="1" applyAlignment="1">
      <alignment horizontal="center"/>
    </xf>
    <xf numFmtId="2" fontId="30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left" vertical="center"/>
    </xf>
    <xf numFmtId="0" fontId="44" fillId="0" borderId="0" xfId="0" applyFont="1" applyFill="1"/>
    <xf numFmtId="0" fontId="46" fillId="0" borderId="0" xfId="0" applyFont="1"/>
    <xf numFmtId="0" fontId="47" fillId="0" borderId="0" xfId="0" applyFont="1"/>
    <xf numFmtId="0" fontId="42" fillId="0" borderId="0" xfId="0" applyFont="1"/>
    <xf numFmtId="0" fontId="42" fillId="0" borderId="0" xfId="0" applyFont="1" applyBorder="1"/>
    <xf numFmtId="0" fontId="42" fillId="0" borderId="0" xfId="0" applyFont="1" applyFill="1" applyBorder="1"/>
    <xf numFmtId="0" fontId="20" fillId="0" borderId="0" xfId="0" applyFont="1" applyFill="1" applyBorder="1" applyAlignment="1">
      <alignment horizontal="left" wrapText="1"/>
    </xf>
    <xf numFmtId="0" fontId="0" fillId="0" borderId="0" xfId="0" applyFill="1" applyBorder="1"/>
    <xf numFmtId="0" fontId="36" fillId="0" borderId="0" xfId="0" applyFont="1" applyFill="1" applyBorder="1" applyAlignment="1"/>
    <xf numFmtId="0" fontId="48" fillId="0" borderId="0" xfId="0" applyFont="1" applyFill="1" applyBorder="1" applyAlignment="1"/>
    <xf numFmtId="3" fontId="20" fillId="0" borderId="0" xfId="0" applyNumberFormat="1" applyFont="1" applyFill="1" applyBorder="1" applyAlignment="1"/>
    <xf numFmtId="0" fontId="35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29" fillId="0" borderId="0" xfId="0" applyFont="1" applyFill="1"/>
    <xf numFmtId="0" fontId="19" fillId="0" borderId="0" xfId="0" applyFont="1"/>
    <xf numFmtId="0" fontId="29" fillId="0" borderId="0" xfId="0" applyFont="1" applyBorder="1"/>
    <xf numFmtId="3" fontId="30" fillId="0" borderId="0" xfId="0" applyNumberFormat="1" applyFont="1" applyFill="1" applyBorder="1" applyAlignment="1">
      <alignment horizontal="center"/>
    </xf>
    <xf numFmtId="10" fontId="3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0" fontId="47" fillId="0" borderId="0" xfId="0" applyFont="1" applyFill="1"/>
    <xf numFmtId="0" fontId="20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0" fontId="30" fillId="0" borderId="0" xfId="0" applyNumberFormat="1" applyFont="1" applyFill="1" applyBorder="1" applyAlignment="1">
      <alignment horizontal="center"/>
    </xf>
    <xf numFmtId="0" fontId="36" fillId="3" borderId="0" xfId="0" applyFont="1" applyFill="1" applyBorder="1" applyAlignment="1">
      <alignment horizontal="left"/>
    </xf>
    <xf numFmtId="0" fontId="21" fillId="0" borderId="0" xfId="0" applyFont="1" applyAlignment="1"/>
    <xf numFmtId="0" fontId="19" fillId="0" borderId="0" xfId="0" applyFont="1" applyFill="1" applyBorder="1" applyAlignment="1">
      <alignment horizontal="center"/>
    </xf>
    <xf numFmtId="3" fontId="23" fillId="0" borderId="0" xfId="0" applyNumberFormat="1" applyFont="1"/>
    <xf numFmtId="10" fontId="23" fillId="0" borderId="0" xfId="0" applyNumberFormat="1" applyFont="1" applyFill="1" applyAlignment="1"/>
    <xf numFmtId="0" fontId="40" fillId="0" borderId="0" xfId="0" applyFont="1" applyFill="1" applyAlignment="1">
      <alignment horizontal="center"/>
    </xf>
    <xf numFmtId="0" fontId="49" fillId="0" borderId="0" xfId="0" applyFont="1"/>
    <xf numFmtId="3" fontId="29" fillId="5" borderId="0" xfId="0" applyNumberFormat="1" applyFont="1" applyFill="1" applyBorder="1" applyAlignment="1">
      <alignment horizontal="center"/>
    </xf>
    <xf numFmtId="43" fontId="0" fillId="0" borderId="0" xfId="1" applyFont="1"/>
    <xf numFmtId="3" fontId="29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0" fontId="15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3" fontId="15" fillId="0" borderId="0" xfId="0" applyNumberFormat="1" applyFont="1" applyAlignment="1">
      <alignment horizontal="right"/>
    </xf>
    <xf numFmtId="0" fontId="20" fillId="5" borderId="0" xfId="0" applyFont="1" applyFill="1" applyBorder="1" applyAlignment="1">
      <alignment horizontal="left"/>
    </xf>
    <xf numFmtId="10" fontId="30" fillId="5" borderId="0" xfId="0" applyNumberFormat="1" applyFont="1" applyFill="1" applyBorder="1" applyAlignment="1">
      <alignment horizontal="center"/>
    </xf>
    <xf numFmtId="0" fontId="0" fillId="5" borderId="0" xfId="0" applyFill="1"/>
    <xf numFmtId="0" fontId="53" fillId="0" borderId="0" xfId="0" applyFont="1" applyFill="1" applyBorder="1" applyAlignment="1">
      <alignment horizontal="center"/>
    </xf>
    <xf numFmtId="0" fontId="20" fillId="3" borderId="0" xfId="0" applyFont="1" applyFill="1" applyBorder="1" applyAlignment="1">
      <alignment horizontal="left"/>
    </xf>
    <xf numFmtId="3" fontId="0" fillId="0" borderId="0" xfId="0" applyNumberFormat="1"/>
    <xf numFmtId="1" fontId="2" fillId="0" borderId="0" xfId="0" applyNumberFormat="1" applyFont="1" applyFill="1" applyBorder="1" applyAlignment="1">
      <alignment horizontal="center"/>
    </xf>
    <xf numFmtId="10" fontId="6" fillId="5" borderId="0" xfId="0" applyNumberFormat="1" applyFont="1" applyFill="1" applyAlignment="1"/>
    <xf numFmtId="10" fontId="23" fillId="5" borderId="0" xfId="0" applyNumberFormat="1" applyFont="1" applyFill="1" applyAlignment="1"/>
    <xf numFmtId="3" fontId="29" fillId="0" borderId="0" xfId="0" applyNumberFormat="1" applyFont="1" applyFill="1" applyBorder="1" applyAlignment="1">
      <alignment horizontal="center"/>
    </xf>
    <xf numFmtId="0" fontId="0" fillId="7" borderId="0" xfId="0" applyFill="1"/>
    <xf numFmtId="0" fontId="44" fillId="7" borderId="0" xfId="0" applyFont="1" applyFill="1"/>
    <xf numFmtId="0" fontId="16" fillId="9" borderId="0" xfId="0" applyFont="1" applyFill="1" applyAlignment="1">
      <alignment horizontal="right"/>
    </xf>
    <xf numFmtId="0" fontId="20" fillId="9" borderId="0" xfId="0" applyFont="1" applyFill="1" applyBorder="1" applyAlignment="1">
      <alignment horizontal="center"/>
    </xf>
    <xf numFmtId="0" fontId="20" fillId="9" borderId="0" xfId="0" applyFont="1" applyFill="1" applyBorder="1"/>
    <xf numFmtId="3" fontId="36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20" fillId="6" borderId="0" xfId="0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0" fontId="0" fillId="11" borderId="0" xfId="0" applyFill="1"/>
    <xf numFmtId="3" fontId="36" fillId="0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50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50" fillId="9" borderId="0" xfId="0" applyFont="1" applyFill="1" applyBorder="1"/>
    <xf numFmtId="3" fontId="50" fillId="9" borderId="0" xfId="0" applyNumberFormat="1" applyFont="1" applyFill="1" applyBorder="1" applyAlignment="1">
      <alignment horizontal="center"/>
    </xf>
    <xf numFmtId="0" fontId="36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36" fillId="9" borderId="0" xfId="0" applyFont="1" applyFill="1" applyBorder="1"/>
    <xf numFmtId="3" fontId="30" fillId="9" borderId="0" xfId="0" applyNumberFormat="1" applyFont="1" applyFill="1" applyBorder="1" applyAlignment="1">
      <alignment horizontal="center"/>
    </xf>
    <xf numFmtId="0" fontId="52" fillId="9" borderId="0" xfId="0" applyFont="1" applyFill="1" applyBorder="1" applyAlignment="1"/>
    <xf numFmtId="10" fontId="58" fillId="0" borderId="0" xfId="2" applyNumberFormat="1" applyFont="1" applyFill="1" applyBorder="1" applyAlignment="1">
      <alignment horizontal="center"/>
    </xf>
    <xf numFmtId="10" fontId="59" fillId="0" borderId="0" xfId="2" applyNumberFormat="1" applyFont="1" applyFill="1" applyBorder="1" applyAlignment="1">
      <alignment horizontal="center"/>
    </xf>
    <xf numFmtId="0" fontId="61" fillId="0" borderId="0" xfId="0" applyFont="1" applyFill="1" applyBorder="1"/>
    <xf numFmtId="2" fontId="62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3" fontId="36" fillId="9" borderId="0" xfId="0" applyNumberFormat="1" applyFont="1" applyFill="1" applyAlignment="1">
      <alignment horizontal="center"/>
    </xf>
    <xf numFmtId="0" fontId="52" fillId="9" borderId="0" xfId="0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/>
    <xf numFmtId="0" fontId="42" fillId="7" borderId="0" xfId="0" applyFont="1" applyFill="1" applyBorder="1" applyAlignment="1"/>
    <xf numFmtId="0" fontId="43" fillId="7" borderId="0" xfId="0" applyFont="1" applyFill="1" applyBorder="1" applyAlignment="1"/>
    <xf numFmtId="0" fontId="13" fillId="7" borderId="0" xfId="0" applyFont="1" applyFill="1" applyBorder="1"/>
    <xf numFmtId="0" fontId="0" fillId="7" borderId="0" xfId="0" applyFill="1" applyBorder="1"/>
    <xf numFmtId="0" fontId="33" fillId="7" borderId="0" xfId="0" applyFont="1" applyFill="1"/>
    <xf numFmtId="0" fontId="63" fillId="0" borderId="0" xfId="0" applyFont="1" applyFill="1" applyAlignment="1">
      <alignment horizontal="center"/>
    </xf>
    <xf numFmtId="0" fontId="64" fillId="0" borderId="0" xfId="0" applyFont="1"/>
    <xf numFmtId="0" fontId="50" fillId="9" borderId="0" xfId="0" applyFont="1" applyFill="1" applyBorder="1" applyAlignment="1">
      <alignment horizontal="center"/>
    </xf>
    <xf numFmtId="0" fontId="65" fillId="0" borderId="0" xfId="0" applyFont="1"/>
    <xf numFmtId="3" fontId="29" fillId="0" borderId="0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19" fillId="9" borderId="0" xfId="0" applyFont="1" applyFill="1" applyBorder="1" applyAlignment="1"/>
    <xf numFmtId="0" fontId="30" fillId="9" borderId="0" xfId="0" applyFont="1" applyFill="1" applyBorder="1" applyAlignment="1">
      <alignment horizontal="center"/>
    </xf>
    <xf numFmtId="3" fontId="30" fillId="9" borderId="0" xfId="0" applyNumberFormat="1" applyFont="1" applyFill="1" applyAlignment="1">
      <alignment horizontal="center"/>
    </xf>
    <xf numFmtId="2" fontId="66" fillId="9" borderId="0" xfId="0" applyNumberFormat="1" applyFont="1" applyFill="1" applyBorder="1" applyAlignment="1">
      <alignment horizontal="center"/>
    </xf>
    <xf numFmtId="10" fontId="58" fillId="9" borderId="0" xfId="2" applyNumberFormat="1" applyFont="1" applyFill="1" applyBorder="1" applyAlignment="1">
      <alignment horizontal="center"/>
    </xf>
    <xf numFmtId="0" fontId="1" fillId="0" borderId="0" xfId="0" applyFont="1"/>
    <xf numFmtId="0" fontId="50" fillId="9" borderId="0" xfId="0" applyFont="1" applyFill="1" applyBorder="1" applyAlignment="1">
      <alignment horizontal="center"/>
    </xf>
    <xf numFmtId="0" fontId="67" fillId="9" borderId="0" xfId="0" applyFont="1" applyFill="1" applyAlignment="1">
      <alignment horizontal="right"/>
    </xf>
    <xf numFmtId="0" fontId="68" fillId="9" borderId="0" xfId="0" applyFont="1" applyFill="1" applyAlignment="1"/>
    <xf numFmtId="0" fontId="68" fillId="9" borderId="0" xfId="0" applyFont="1" applyFill="1" applyAlignment="1">
      <alignment horizontal="right"/>
    </xf>
    <xf numFmtId="2" fontId="68" fillId="9" borderId="0" xfId="0" applyNumberFormat="1" applyFont="1" applyFill="1" applyAlignment="1">
      <alignment horizontal="right"/>
    </xf>
    <xf numFmtId="10" fontId="67" fillId="9" borderId="0" xfId="0" applyNumberFormat="1" applyFont="1" applyFill="1" applyAlignment="1">
      <alignment horizontal="right"/>
    </xf>
    <xf numFmtId="0" fontId="53" fillId="0" borderId="0" xfId="0" applyFont="1" applyFill="1" applyBorder="1" applyAlignment="1">
      <alignment horizontal="center"/>
    </xf>
    <xf numFmtId="2" fontId="62" fillId="13" borderId="0" xfId="0" applyNumberFormat="1" applyFont="1" applyFill="1" applyBorder="1" applyAlignment="1">
      <alignment horizontal="center"/>
    </xf>
    <xf numFmtId="10" fontId="69" fillId="13" borderId="0" xfId="0" applyNumberFormat="1" applyFont="1" applyFill="1" applyBorder="1" applyAlignment="1">
      <alignment horizontal="center"/>
    </xf>
    <xf numFmtId="10" fontId="70" fillId="13" borderId="0" xfId="0" applyNumberFormat="1" applyFont="1" applyFill="1" applyBorder="1" applyAlignment="1">
      <alignment horizontal="center"/>
    </xf>
    <xf numFmtId="2" fontId="71" fillId="13" borderId="0" xfId="0" applyNumberFormat="1" applyFont="1" applyFill="1" applyBorder="1" applyAlignment="1">
      <alignment horizontal="center"/>
    </xf>
    <xf numFmtId="3" fontId="50" fillId="13" borderId="0" xfId="0" applyNumberFormat="1" applyFont="1" applyFill="1" applyBorder="1" applyAlignment="1">
      <alignment horizontal="center"/>
    </xf>
    <xf numFmtId="3" fontId="36" fillId="13" borderId="0" xfId="0" applyNumberFormat="1" applyFont="1" applyFill="1" applyBorder="1" applyAlignment="1">
      <alignment horizontal="center"/>
    </xf>
    <xf numFmtId="2" fontId="29" fillId="5" borderId="0" xfId="0" applyNumberFormat="1" applyFont="1" applyFill="1" applyBorder="1" applyAlignment="1">
      <alignment horizontal="center"/>
    </xf>
    <xf numFmtId="3" fontId="30" fillId="13" borderId="0" xfId="0" applyNumberFormat="1" applyFont="1" applyFill="1" applyBorder="1" applyAlignment="1">
      <alignment horizontal="center"/>
    </xf>
    <xf numFmtId="10" fontId="50" fillId="3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Border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41" fillId="7" borderId="0" xfId="0" applyFont="1" applyFill="1" applyBorder="1" applyAlignment="1">
      <alignment vertical="top" wrapText="1"/>
    </xf>
    <xf numFmtId="0" fontId="4" fillId="0" borderId="0" xfId="0" applyFont="1" applyAlignment="1">
      <alignment horizontal="left"/>
    </xf>
    <xf numFmtId="3" fontId="29" fillId="0" borderId="0" xfId="0" applyNumberFormat="1" applyFont="1" applyFill="1" applyBorder="1" applyAlignment="1">
      <alignment horizontal="center"/>
    </xf>
    <xf numFmtId="0" fontId="66" fillId="9" borderId="0" xfId="0" applyFont="1" applyFill="1" applyBorder="1" applyAlignment="1"/>
    <xf numFmtId="10" fontId="58" fillId="13" borderId="0" xfId="2" applyNumberFormat="1" applyFont="1" applyFill="1" applyBorder="1" applyAlignment="1">
      <alignment horizontal="center"/>
    </xf>
    <xf numFmtId="0" fontId="0" fillId="0" borderId="0" xfId="0" applyAlignment="1"/>
    <xf numFmtId="0" fontId="72" fillId="13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left"/>
    </xf>
    <xf numFmtId="9" fontId="50" fillId="9" borderId="0" xfId="2" applyFont="1" applyFill="1" applyBorder="1" applyAlignment="1">
      <alignment horizontal="left"/>
    </xf>
    <xf numFmtId="0" fontId="58" fillId="13" borderId="0" xfId="0" applyFont="1" applyFill="1" applyBorder="1"/>
    <xf numFmtId="0" fontId="62" fillId="13" borderId="0" xfId="0" applyFont="1" applyFill="1" applyBorder="1"/>
    <xf numFmtId="0" fontId="36" fillId="5" borderId="0" xfId="0" applyFont="1" applyFill="1" applyBorder="1" applyAlignment="1">
      <alignment wrapText="1"/>
    </xf>
    <xf numFmtId="0" fontId="4" fillId="0" borderId="0" xfId="0" applyFont="1" applyAlignment="1"/>
    <xf numFmtId="0" fontId="19" fillId="0" borderId="0" xfId="0" applyFont="1" applyFill="1" applyBorder="1"/>
    <xf numFmtId="0" fontId="52" fillId="9" borderId="0" xfId="0" applyFont="1" applyFill="1" applyBorder="1"/>
    <xf numFmtId="0" fontId="20" fillId="9" borderId="0" xfId="0" applyFont="1" applyFill="1"/>
    <xf numFmtId="0" fontId="35" fillId="5" borderId="0" xfId="0" applyFont="1" applyFill="1" applyAlignment="1">
      <alignment horizontal="center"/>
    </xf>
    <xf numFmtId="0" fontId="38" fillId="5" borderId="0" xfId="0" applyFont="1" applyFill="1" applyAlignment="1">
      <alignment horizontal="center" vertical="center"/>
    </xf>
    <xf numFmtId="3" fontId="29" fillId="0" borderId="0" xfId="0" applyNumberFormat="1" applyFont="1" applyFill="1" applyBorder="1" applyAlignment="1">
      <alignment horizontal="center"/>
    </xf>
    <xf numFmtId="0" fontId="29" fillId="5" borderId="3" xfId="0" applyFont="1" applyFill="1" applyBorder="1" applyAlignment="1">
      <alignment horizontal="left" vertical="center" wrapText="1"/>
    </xf>
    <xf numFmtId="10" fontId="29" fillId="5" borderId="1" xfId="0" applyNumberFormat="1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left" vertical="center" wrapText="1"/>
    </xf>
    <xf numFmtId="10" fontId="29" fillId="5" borderId="2" xfId="0" applyNumberFormat="1" applyFont="1" applyFill="1" applyBorder="1" applyAlignment="1">
      <alignment horizontal="center" vertical="center"/>
    </xf>
    <xf numFmtId="0" fontId="20" fillId="13" borderId="0" xfId="0" applyFont="1" applyFill="1"/>
    <xf numFmtId="3" fontId="30" fillId="13" borderId="0" xfId="0" applyNumberFormat="1" applyFont="1" applyFill="1" applyAlignment="1">
      <alignment horizontal="center"/>
    </xf>
    <xf numFmtId="3" fontId="36" fillId="13" borderId="0" xfId="0" applyNumberFormat="1" applyFont="1" applyFill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3" fontId="36" fillId="0" borderId="0" xfId="0" applyNumberFormat="1" applyFont="1" applyFill="1" applyAlignment="1">
      <alignment horizontal="center"/>
    </xf>
    <xf numFmtId="0" fontId="36" fillId="0" borderId="0" xfId="0" applyFont="1" applyFill="1" applyAlignment="1">
      <alignment horizontal="center"/>
    </xf>
    <xf numFmtId="10" fontId="60" fillId="0" borderId="0" xfId="0" applyNumberFormat="1" applyFont="1" applyFill="1" applyAlignment="1">
      <alignment horizontal="center"/>
    </xf>
    <xf numFmtId="0" fontId="60" fillId="0" borderId="0" xfId="0" applyFont="1" applyFill="1" applyAlignment="1">
      <alignment horizontal="center"/>
    </xf>
    <xf numFmtId="10" fontId="30" fillId="6" borderId="0" xfId="0" applyNumberFormat="1" applyFont="1" applyFill="1" applyBorder="1" applyAlignment="1">
      <alignment horizontal="center"/>
    </xf>
    <xf numFmtId="0" fontId="36" fillId="5" borderId="0" xfId="0" applyFont="1" applyFill="1" applyBorder="1" applyAlignment="1">
      <alignment horizontal="left" wrapText="1"/>
    </xf>
    <xf numFmtId="0" fontId="57" fillId="9" borderId="0" xfId="0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"/>
    </xf>
    <xf numFmtId="0" fontId="52" fillId="9" borderId="0" xfId="0" applyFont="1" applyFill="1" applyBorder="1" applyAlignment="1">
      <alignment horizontal="center"/>
    </xf>
    <xf numFmtId="0" fontId="72" fillId="9" borderId="0" xfId="0" applyFont="1" applyFill="1" applyBorder="1" applyAlignment="1">
      <alignment horizontal="center"/>
    </xf>
    <xf numFmtId="0" fontId="51" fillId="8" borderId="0" xfId="0" applyFont="1" applyFill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34" fillId="7" borderId="0" xfId="0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0" fontId="5" fillId="7" borderId="0" xfId="0" applyFont="1" applyFill="1" applyBorder="1" applyAlignment="1">
      <alignment wrapText="1"/>
    </xf>
    <xf numFmtId="0" fontId="57" fillId="9" borderId="0" xfId="0" applyFont="1" applyFill="1" applyAlignment="1">
      <alignment horizontal="center"/>
    </xf>
    <xf numFmtId="0" fontId="5" fillId="7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left"/>
    </xf>
    <xf numFmtId="0" fontId="50" fillId="9" borderId="0" xfId="0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7" borderId="0" xfId="0" applyFont="1" applyFill="1" applyBorder="1" applyAlignment="1">
      <alignment horizontal="justify" vertical="justify" wrapText="1"/>
    </xf>
    <xf numFmtId="0" fontId="41" fillId="7" borderId="0" xfId="0" applyFont="1" applyFill="1" applyBorder="1" applyAlignment="1">
      <alignment vertical="top" wrapText="1"/>
    </xf>
    <xf numFmtId="0" fontId="12" fillId="7" borderId="0" xfId="0" applyFont="1" applyFill="1" applyBorder="1" applyAlignment="1">
      <alignment horizontal="left"/>
    </xf>
    <xf numFmtId="0" fontId="41" fillId="7" borderId="0" xfId="0" applyFont="1" applyFill="1" applyBorder="1" applyAlignment="1">
      <alignment horizontal="left"/>
    </xf>
    <xf numFmtId="3" fontId="36" fillId="0" borderId="0" xfId="0" applyNumberFormat="1" applyFont="1" applyFill="1" applyBorder="1" applyAlignment="1">
      <alignment horizontal="center"/>
    </xf>
    <xf numFmtId="3" fontId="30" fillId="9" borderId="0" xfId="0" applyNumberFormat="1" applyFont="1" applyFill="1" applyBorder="1" applyAlignment="1">
      <alignment horizontal="center"/>
    </xf>
    <xf numFmtId="3" fontId="50" fillId="9" borderId="0" xfId="0" applyNumberFormat="1" applyFont="1" applyFill="1" applyBorder="1" applyAlignment="1">
      <alignment horizontal="center"/>
    </xf>
    <xf numFmtId="0" fontId="39" fillId="12" borderId="0" xfId="0" applyFont="1" applyFill="1" applyAlignment="1">
      <alignment horizontal="center"/>
    </xf>
    <xf numFmtId="0" fontId="55" fillId="8" borderId="0" xfId="0" applyFont="1" applyFill="1" applyAlignment="1">
      <alignment horizontal="center"/>
    </xf>
    <xf numFmtId="0" fontId="40" fillId="9" borderId="0" xfId="0" applyFont="1" applyFill="1" applyBorder="1" applyAlignment="1">
      <alignment horizontal="center"/>
    </xf>
    <xf numFmtId="0" fontId="36" fillId="9" borderId="0" xfId="0" applyFont="1" applyFill="1" applyBorder="1" applyAlignment="1">
      <alignment horizontal="left"/>
    </xf>
    <xf numFmtId="0" fontId="36" fillId="9" borderId="0" xfId="0" applyFont="1" applyFill="1" applyBorder="1" applyAlignment="1">
      <alignment horizontal="center"/>
    </xf>
    <xf numFmtId="0" fontId="55" fillId="12" borderId="0" xfId="0" applyFont="1" applyFill="1" applyAlignment="1">
      <alignment horizontal="center"/>
    </xf>
    <xf numFmtId="0" fontId="51" fillId="12" borderId="0" xfId="0" applyFont="1" applyFill="1" applyAlignment="1">
      <alignment horizontal="center"/>
    </xf>
    <xf numFmtId="0" fontId="20" fillId="9" borderId="0" xfId="0" applyFont="1" applyFill="1" applyBorder="1" applyAlignment="1">
      <alignment horizontal="center"/>
    </xf>
    <xf numFmtId="0" fontId="51" fillId="9" borderId="0" xfId="0" applyFont="1" applyFill="1" applyBorder="1" applyAlignment="1">
      <alignment horizontal="center"/>
    </xf>
    <xf numFmtId="0" fontId="50" fillId="13" borderId="0" xfId="0" applyFont="1" applyFill="1" applyBorder="1" applyAlignment="1"/>
    <xf numFmtId="0" fontId="50" fillId="13" borderId="0" xfId="0" applyFont="1" applyFill="1" applyBorder="1" applyAlignment="1">
      <alignment horizontal="left"/>
    </xf>
    <xf numFmtId="0" fontId="51" fillId="9" borderId="0" xfId="0" applyFont="1" applyFill="1" applyBorder="1" applyAlignment="1">
      <alignment horizontal="center" vertical="center"/>
    </xf>
    <xf numFmtId="0" fontId="32" fillId="12" borderId="0" xfId="0" applyFont="1" applyFill="1" applyAlignment="1">
      <alignment horizontal="center"/>
    </xf>
    <xf numFmtId="0" fontId="22" fillId="0" borderId="0" xfId="0" applyFont="1" applyAlignment="1">
      <alignment horizontal="left"/>
    </xf>
    <xf numFmtId="10" fontId="36" fillId="6" borderId="0" xfId="0" applyNumberFormat="1" applyFont="1" applyFill="1" applyBorder="1" applyAlignment="1">
      <alignment horizontal="center"/>
    </xf>
    <xf numFmtId="0" fontId="57" fillId="10" borderId="0" xfId="0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36" fillId="0" borderId="0" xfId="0" applyNumberFormat="1" applyFont="1" applyBorder="1" applyAlignment="1">
      <alignment horizontal="center"/>
    </xf>
    <xf numFmtId="10" fontId="58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12" fillId="10" borderId="0" xfId="0" applyFont="1" applyFill="1" applyBorder="1" applyAlignment="1">
      <alignment horizontal="center"/>
    </xf>
    <xf numFmtId="0" fontId="32" fillId="8" borderId="0" xfId="0" applyFont="1" applyFill="1" applyAlignment="1">
      <alignment horizontal="center" vertical="center"/>
    </xf>
    <xf numFmtId="9" fontId="57" fillId="10" borderId="0" xfId="2" applyFont="1" applyFill="1" applyBorder="1" applyAlignment="1">
      <alignment horizontal="center"/>
    </xf>
    <xf numFmtId="9" fontId="19" fillId="9" borderId="0" xfId="2" applyFont="1" applyFill="1" applyBorder="1" applyAlignment="1">
      <alignment horizontal="center"/>
    </xf>
    <xf numFmtId="9" fontId="52" fillId="9" borderId="0" xfId="2" applyFont="1" applyFill="1" applyBorder="1" applyAlignment="1">
      <alignment horizontal="center"/>
    </xf>
    <xf numFmtId="0" fontId="28" fillId="7" borderId="0" xfId="0" applyFont="1" applyFill="1" applyAlignment="1">
      <alignment horizontal="center"/>
    </xf>
    <xf numFmtId="49" fontId="26" fillId="7" borderId="0" xfId="0" applyNumberFormat="1" applyFont="1" applyFill="1" applyAlignment="1">
      <alignment horizontal="center"/>
    </xf>
    <xf numFmtId="49" fontId="27" fillId="7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38" fillId="12" borderId="0" xfId="0" applyFont="1" applyFill="1" applyAlignment="1">
      <alignment horizontal="center" vertical="center"/>
    </xf>
    <xf numFmtId="0" fontId="35" fillId="8" borderId="0" xfId="0" applyFont="1" applyFill="1" applyAlignment="1">
      <alignment horizontal="center"/>
    </xf>
    <xf numFmtId="0" fontId="67" fillId="9" borderId="0" xfId="0" applyFont="1" applyFill="1" applyAlignment="1">
      <alignment horizontal="left"/>
    </xf>
    <xf numFmtId="0" fontId="15" fillId="0" borderId="0" xfId="0" applyFont="1" applyAlignment="1">
      <alignment horizontal="right"/>
    </xf>
    <xf numFmtId="3" fontId="15" fillId="0" borderId="0" xfId="0" applyNumberFormat="1" applyFont="1" applyAlignment="1">
      <alignment horizontal="right"/>
    </xf>
    <xf numFmtId="0" fontId="4" fillId="9" borderId="0" xfId="0" applyFont="1" applyFill="1" applyAlignment="1">
      <alignment horizontal="left"/>
    </xf>
    <xf numFmtId="3" fontId="4" fillId="9" borderId="0" xfId="0" applyNumberFormat="1" applyFont="1" applyFill="1" applyAlignment="1">
      <alignment horizontal="right"/>
    </xf>
    <xf numFmtId="0" fontId="4" fillId="9" borderId="5" xfId="0" applyFont="1" applyFill="1" applyBorder="1" applyAlignment="1">
      <alignment horizontal="center"/>
    </xf>
    <xf numFmtId="0" fontId="22" fillId="9" borderId="6" xfId="0" applyFont="1" applyFill="1" applyBorder="1" applyAlignment="1">
      <alignment horizontal="center"/>
    </xf>
    <xf numFmtId="49" fontId="56" fillId="9" borderId="7" xfId="0" applyNumberFormat="1" applyFont="1" applyFill="1" applyBorder="1" applyAlignment="1">
      <alignment horizontal="center" vertical="center"/>
    </xf>
    <xf numFmtId="49" fontId="22" fillId="9" borderId="8" xfId="0" applyNumberFormat="1" applyFont="1" applyFill="1" applyBorder="1" applyAlignment="1">
      <alignment horizontal="center" vertical="center"/>
    </xf>
    <xf numFmtId="0" fontId="4" fillId="13" borderId="5" xfId="0" applyFont="1" applyFill="1" applyBorder="1" applyAlignment="1">
      <alignment horizontal="center" vertical="center"/>
    </xf>
    <xf numFmtId="0" fontId="4" fillId="13" borderId="6" xfId="0" applyFont="1" applyFill="1" applyBorder="1" applyAlignment="1">
      <alignment horizontal="center" vertical="center"/>
    </xf>
    <xf numFmtId="49" fontId="56" fillId="13" borderId="7" xfId="0" applyNumberFormat="1" applyFont="1" applyFill="1" applyBorder="1" applyAlignment="1">
      <alignment horizontal="center" vertical="center"/>
    </xf>
    <xf numFmtId="49" fontId="22" fillId="13" borderId="8" xfId="0" applyNumberFormat="1" applyFont="1" applyFill="1" applyBorder="1" applyAlignment="1">
      <alignment horizontal="center" vertical="center"/>
    </xf>
    <xf numFmtId="0" fontId="4" fillId="9" borderId="5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32" fillId="8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7" borderId="0" xfId="0" applyFont="1" applyFill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42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D1E7A9"/>
      <color rgb="FF993366"/>
      <color rgb="FF008000"/>
      <color rgb="FFFF00FF"/>
      <color rgb="FF0000FF"/>
      <color rgb="FFC0C0C0"/>
      <color rgb="FFA50021"/>
      <color rgb="FF014B3A"/>
      <color rgb="FFD7E1D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 % DE ESTABLECIMIENTOS</a:t>
            </a:r>
          </a:p>
        </c:rich>
      </c:tx>
      <c:layout>
        <c:manualLayout>
          <c:xMode val="edge"/>
          <c:yMode val="edge"/>
          <c:x val="0.33570442386024646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768150982501737"/>
          <c:y val="0.30303129942425366"/>
          <c:w val="0.5945950075812142"/>
          <c:h val="0.5555573822777983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0480090408051543E-2"/>
                  <c:y val="-8.7418596561035455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3616092045215558E-2"/>
                  <c:y val="6.534040727859136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León
31%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5968667395031064E-2"/>
                  <c:y val="9.4339342239780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7510904831358771E-3"/>
                  <c:y val="6.126904944561850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2636145715251335E-3"/>
                  <c:y val="-4.725978976189748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1004155441349859E-3"/>
                  <c:y val="-0.10628995422845988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750625820488356E-2"/>
                  <c:y val="-5.205956923729840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746904683031719E-2"/>
                  <c:y val="-2.773132936512284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[1]Oferta!$B$71:$J$71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[1]Oferta!$B$75:$J$75</c:f>
              <c:numCache>
                <c:formatCode>General</c:formatCode>
                <c:ptCount val="9"/>
                <c:pt idx="0">
                  <c:v>15</c:v>
                </c:pt>
                <c:pt idx="1">
                  <c:v>20</c:v>
                </c:pt>
                <c:pt idx="2">
                  <c:v>37</c:v>
                </c:pt>
                <c:pt idx="3">
                  <c:v>5</c:v>
                </c:pt>
                <c:pt idx="4">
                  <c:v>20</c:v>
                </c:pt>
                <c:pt idx="5">
                  <c:v>6</c:v>
                </c:pt>
                <c:pt idx="6">
                  <c:v>9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 DE PLAZAS POR PROVINCIAS</a:t>
            </a:r>
          </a:p>
        </c:rich>
      </c:tx>
      <c:layout>
        <c:manualLayout>
          <c:xMode val="edge"/>
          <c:yMode val="edge"/>
          <c:x val="0.21161825726141079"/>
          <c:y val="2.35690235690235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25726141078838"/>
          <c:y val="0.30639831386230093"/>
          <c:w val="0.76348547717842319"/>
          <c:h val="0.49158410795490043"/>
        </c:manualLayout>
      </c:layout>
      <c:pie3DChart>
        <c:varyColors val="1"/>
        <c:ser>
          <c:idx val="0"/>
          <c:order val="0"/>
          <c:tx>
            <c:strRef>
              <c:f>[6]Oferta!$I$38</c:f>
              <c:strCache>
                <c:ptCount val="1"/>
                <c:pt idx="0">
                  <c:v>Plazas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1"/>
              <c:layout>
                <c:manualLayout>
                  <c:x val="1.6641900373984227E-2"/>
                  <c:y val="-4.9597433572456676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406758802451362E-3"/>
                  <c:y val="9.648823640467185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539702246762718E-2"/>
                  <c:y val="4.6502343424903891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9198331536358757E-2"/>
                  <c:y val="6.223546186568373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9.886627242134266E-4"/>
                  <c:y val="5.766050090101992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169928447740603E-3"/>
                  <c:y val="-1.6288704569415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5.3670728918221305E-2"/>
                  <c:y val="-9.736108762455253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9188856579649507E-2"/>
                  <c:y val="-4.249300635393862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[6]Oferta!$I$39:$I$47</c:f>
              <c:numCache>
                <c:formatCode>General</c:formatCode>
                <c:ptCount val="9"/>
                <c:pt idx="0">
                  <c:v>5668</c:v>
                </c:pt>
                <c:pt idx="1">
                  <c:v>11697</c:v>
                </c:pt>
                <c:pt idx="2">
                  <c:v>13543</c:v>
                </c:pt>
                <c:pt idx="3">
                  <c:v>3815</c:v>
                </c:pt>
                <c:pt idx="4">
                  <c:v>12126</c:v>
                </c:pt>
                <c:pt idx="5">
                  <c:v>6556</c:v>
                </c:pt>
                <c:pt idx="6">
                  <c:v>4356</c:v>
                </c:pt>
                <c:pt idx="7">
                  <c:v>9770</c:v>
                </c:pt>
                <c:pt idx="8">
                  <c:v>3862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15742917307364623"/>
          <c:y val="3.13805774278215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2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5.1280805174080547E-2"/>
          <c:y val="0.19053683289588802"/>
          <c:w val="0.94993581514762515"/>
          <c:h val="0.7129991251093613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[6]Oferta!$B$37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[6]Oferta!$A$39:$A$47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</c:ser>
        <c:ser>
          <c:idx val="1"/>
          <c:order val="1"/>
          <c:tx>
            <c:strRef>
              <c:f>[6]Oferta!$D$37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</c:ser>
        <c:ser>
          <c:idx val="2"/>
          <c:order val="2"/>
          <c:tx>
            <c:strRef>
              <c:f>[6]Oferta!$F$37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 w="25400">
              <a:noFill/>
            </a:ln>
          </c:spPr>
          <c:invertIfNegative val="0"/>
          <c:val>
            <c:numRef>
              <c:f>[6]Oferta!$F$39:$F$47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1798648"/>
        <c:axId val="201798256"/>
        <c:axId val="0"/>
      </c:bar3DChart>
      <c:catAx>
        <c:axId val="201798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7982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798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798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chemeClr val="accent4">
                    <a:lumMod val="50000"/>
                  </a:schemeClr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27214377406932"/>
          <c:y val="1.6835016835016835E-2"/>
          <c:w val="0.26572528883183566"/>
          <c:h val="0.12121247470328836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674497749478537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[6]Oferta!$A$98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[6]Oferta!$B$95:$J$95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[6]Oferta!$A$97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[6]Oferta!$B$97:$J$97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</c:ser>
        <c:ser>
          <c:idx val="2"/>
          <c:order val="2"/>
          <c:tx>
            <c:strRef>
              <c:f>[6]Oferta!$A$96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[6]Oferta!$B$96:$J$96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1797472"/>
        <c:axId val="201903856"/>
      </c:barChart>
      <c:catAx>
        <c:axId val="201797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9038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903856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797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900" b="1" i="0" u="none" strike="noStrike" baseline="0">
                <a:solidFill>
                  <a:srgbClr val="00B05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90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261433229937162"/>
          <c:y val="3.0201342281879196E-2"/>
          <c:w val="0.20075777459635724"/>
          <c:h val="0.12080572143247197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DISTRIBUCIÓN PROVINCIAL DEL Nº DE ESTABLECIMIENTOS</a:t>
            </a:r>
          </a:p>
        </c:rich>
      </c:tx>
      <c:layout>
        <c:manualLayout>
          <c:xMode val="edge"/>
          <c:yMode val="edge"/>
          <c:x val="0.17534956160975429"/>
          <c:y val="3.703703703703703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334841461905412"/>
          <c:y val="0.29791356080489939"/>
          <c:w val="0.59548255607773559"/>
          <c:h val="0.6215503062117235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800080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6.6976079305204328E-3"/>
                  <c:y val="-4.2053815329736899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73287760-0E08-4A77-BD1E-9293E9C92D94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5%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2.0388464870362649E-2"/>
                  <c:y val="-9.537322834645668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AEA4DDB3-AA2B-474F-A03F-E26CBD1CCDAF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23%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5.4414044991144661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35%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754468487375599E-3"/>
                  <c:y val="7.6531933508311459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9.1326189438697466E-3"/>
                  <c:y val="1.92482939632545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6DE8D0BF-49E3-4010-B72F-C1391281ECE7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7%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9.8927063844745089E-3"/>
                  <c:y val="-3.75226596675415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69202172804788E-3"/>
                  <c:y val="-7.902000902481255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E4B6C934-FC63-4D84-8D48-E9167B1341FA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3.4784757588394777E-2"/>
                  <c:y val="-5.28234470691163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5%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6214159349382047E-2"/>
                  <c:y val="-5.013750726323673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fld id="{494FECED-7078-4C93-9FF3-D997C2AE1AC5}" type="CATEGORYNAME">
                      <a:rPr lang="en-US"/>
                      <a:pPr>
                        <a:defRPr sz="1000" b="0" i="0" u="none" strike="noStrike" baseline="0">
                          <a:solidFill>
                            <a:srgbClr val="0000FF"/>
                          </a:solidFill>
                          <a:latin typeface="Verdana"/>
                          <a:ea typeface="Verdana"/>
                          <a:cs typeface="Verdana"/>
                        </a:defRPr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[6]Oferta!$B$156:$J$156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[6]Oferta!$B$161:$J$161</c:f>
              <c:numCache>
                <c:formatCode>General</c:formatCode>
                <c:ptCount val="9"/>
                <c:pt idx="0">
                  <c:v>14</c:v>
                </c:pt>
                <c:pt idx="1">
                  <c:v>60</c:v>
                </c:pt>
                <c:pt idx="2">
                  <c:v>91</c:v>
                </c:pt>
                <c:pt idx="3">
                  <c:v>30</c:v>
                </c:pt>
                <c:pt idx="4">
                  <c:v>19</c:v>
                </c:pt>
                <c:pt idx="5">
                  <c:v>19</c:v>
                </c:pt>
                <c:pt idx="6">
                  <c:v>10</c:v>
                </c:pt>
                <c:pt idx="7">
                  <c:v>9</c:v>
                </c:pt>
                <c:pt idx="8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kern="1200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477235774739488"/>
          <c:y val="2.7142585392314254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noFill/>
          <a:prstDash val="solid"/>
        </a:ln>
      </c:spPr>
    </c:title>
    <c:autoTitleDeleted val="0"/>
    <c:view3D>
      <c:rotX val="15"/>
      <c:hPercent val="2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2.5796661608497723E-2"/>
          <c:y val="0.1441447782269594"/>
          <c:w val="0.96813353566009108"/>
          <c:h val="0.7567600856915368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[7]Oferta!$A$194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[7]Oferta!$B$193:$J$193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[7]Oferta!$B$194:$J$194</c:f>
              <c:numCache>
                <c:formatCode>General</c:formatCode>
                <c:ptCount val="9"/>
                <c:pt idx="0">
                  <c:v>585</c:v>
                </c:pt>
                <c:pt idx="1">
                  <c:v>823</c:v>
                </c:pt>
                <c:pt idx="2">
                  <c:v>1206</c:v>
                </c:pt>
                <c:pt idx="3">
                  <c:v>338</c:v>
                </c:pt>
                <c:pt idx="4">
                  <c:v>658</c:v>
                </c:pt>
                <c:pt idx="5">
                  <c:v>514</c:v>
                </c:pt>
                <c:pt idx="6">
                  <c:v>320</c:v>
                </c:pt>
                <c:pt idx="7">
                  <c:v>839</c:v>
                </c:pt>
                <c:pt idx="8">
                  <c:v>414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3544304"/>
        <c:axId val="303544696"/>
        <c:axId val="0"/>
      </c:bar3DChart>
      <c:catAx>
        <c:axId val="3035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4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544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DEL Nº DE PLAZAS POR MODALIDADES
</a:t>
            </a:r>
          </a:p>
        </c:rich>
      </c:tx>
      <c:layout>
        <c:manualLayout>
          <c:xMode val="edge"/>
          <c:yMode val="edge"/>
          <c:x val="0.10430211959097251"/>
          <c:y val="2.721124145196136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677350748322254"/>
          <c:y val="0.29665541807274093"/>
          <c:w val="0.62375802591214635"/>
          <c:h val="0.523596693270484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0-27F5-4F28-BA32-7DF850908DCF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7F5-4F28-BA32-7DF850908DCF}"/>
              </c:ext>
            </c:extLst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27F5-4F28-BA32-7DF850908DCF}"/>
              </c:ext>
            </c:extLst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7F5-4F28-BA32-7DF850908DCF}"/>
              </c:ext>
            </c:extLst>
          </c:dPt>
          <c:dLbls>
            <c:dLbl>
              <c:idx val="0"/>
              <c:layout>
                <c:manualLayout>
                  <c:x val="-3.9322589876887998E-2"/>
                  <c:y val="-3.718894522000045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2582510311853761E-3"/>
                  <c:y val="5.57367416962471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5275070566399064E-3"/>
                  <c:y val="-4.987123493971470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9909102127576448E-2"/>
                  <c:y val="-0.1206829489843410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('[8]Oferta '!$B$107,'[8]Oferta '!$D$107,'[8]Oferta '!$F$107,'[8]Oferta '!$H$107)</c:f>
              <c:strCache>
                <c:ptCount val="4"/>
                <c:pt idx="0">
                  <c:v>C.R.A.C.</c:v>
                </c:pt>
                <c:pt idx="1">
                  <c:v>C.R.</c:v>
                </c:pt>
                <c:pt idx="2">
                  <c:v>Posadas</c:v>
                </c:pt>
                <c:pt idx="3">
                  <c:v>H.R.</c:v>
                </c:pt>
              </c:strCache>
            </c:strRef>
          </c:cat>
          <c:val>
            <c:numRef>
              <c:f>('[8]Oferta '!$C$118,'[8]Oferta '!$E$118,'[8]Oferta '!$G$118,'[8]Oferta '!$I$118)</c:f>
              <c:numCache>
                <c:formatCode>General</c:formatCode>
                <c:ptCount val="4"/>
                <c:pt idx="0">
                  <c:v>1178</c:v>
                </c:pt>
                <c:pt idx="1">
                  <c:v>21255</c:v>
                </c:pt>
                <c:pt idx="2">
                  <c:v>3122</c:v>
                </c:pt>
                <c:pt idx="3">
                  <c:v>8977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7F5-4F28-BA32-7DF85090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MARZO 2018</a:t>
            </a:r>
          </a:p>
        </c:rich>
      </c:tx>
      <c:layout>
        <c:manualLayout>
          <c:xMode val="edge"/>
          <c:yMode val="edge"/>
          <c:x val="0.2860235324097114"/>
          <c:y val="1.9218202649163931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888445638157893"/>
          <c:y val="9.8795031278427162E-2"/>
          <c:w val="0.68868026844882868"/>
          <c:h val="0.816673357843059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[9]Mes!$B$22:$B$40</c:f>
              <c:strCache>
                <c:ptCount val="19"/>
                <c:pt idx="0">
                  <c:v>Ceuta</c:v>
                </c:pt>
                <c:pt idx="1">
                  <c:v>Melilla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Cataluña</c:v>
                </c:pt>
                <c:pt idx="14">
                  <c:v>Andalucía</c:v>
                </c:pt>
                <c:pt idx="15">
                  <c:v>Galicia</c:v>
                </c:pt>
                <c:pt idx="16">
                  <c:v>País Vasco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[9]Mes!$C$22:$C$40</c:f>
              <c:numCache>
                <c:formatCode>General</c:formatCode>
                <c:ptCount val="19"/>
                <c:pt idx="0">
                  <c:v>1.1627667363255391E-3</c:v>
                </c:pt>
                <c:pt idx="1">
                  <c:v>1.545490148354354E-3</c:v>
                </c:pt>
                <c:pt idx="2">
                  <c:v>9.6022809111744167E-3</c:v>
                </c:pt>
                <c:pt idx="3">
                  <c:v>1.013305832261217E-2</c:v>
                </c:pt>
                <c:pt idx="4">
                  <c:v>1.2759111803378669E-2</c:v>
                </c:pt>
                <c:pt idx="5">
                  <c:v>1.3454918703536168E-2</c:v>
                </c:pt>
                <c:pt idx="6">
                  <c:v>1.9638919277825205E-2</c:v>
                </c:pt>
                <c:pt idx="7">
                  <c:v>2.1341149451855317E-2</c:v>
                </c:pt>
                <c:pt idx="8">
                  <c:v>2.6445645508133359E-2</c:v>
                </c:pt>
                <c:pt idx="9">
                  <c:v>2.8939998493793067E-2</c:v>
                </c:pt>
                <c:pt idx="10">
                  <c:v>4.4857197486572437E-2</c:v>
                </c:pt>
                <c:pt idx="11">
                  <c:v>4.6691732056311039E-2</c:v>
                </c:pt>
                <c:pt idx="12">
                  <c:v>4.732068254091689E-2</c:v>
                </c:pt>
                <c:pt idx="13">
                  <c:v>6.8566120251121299E-2</c:v>
                </c:pt>
                <c:pt idx="14">
                  <c:v>7.3770310008890949E-2</c:v>
                </c:pt>
                <c:pt idx="15">
                  <c:v>7.383075650110596E-2</c:v>
                </c:pt>
                <c:pt idx="16">
                  <c:v>7.8661595136764323E-2</c:v>
                </c:pt>
                <c:pt idx="17">
                  <c:v>0.14304621601665027</c:v>
                </c:pt>
                <c:pt idx="18">
                  <c:v>0.27823205064467854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3545872"/>
        <c:axId val="303560688"/>
      </c:barChart>
      <c:catAx>
        <c:axId val="303545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60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56068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458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ESPAÑOLES
PERIODO ACUMULADO DE ENERO A MARZO de 2018</a:t>
            </a:r>
          </a:p>
        </c:rich>
      </c:tx>
      <c:layout>
        <c:manualLayout>
          <c:xMode val="edge"/>
          <c:yMode val="edge"/>
          <c:x val="0.26800778455693192"/>
          <c:y val="1.732742444804793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132992972826653"/>
          <c:y val="9.8798573036851148E-2"/>
          <c:w val="0.67804581880542314"/>
          <c:h val="0.79954917052425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[9]Mes!$B$46:$B$64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Canarias</c:v>
                </c:pt>
                <c:pt idx="3">
                  <c:v>Baleares (Islas)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Asturias (Principado de)</c:v>
                </c:pt>
                <c:pt idx="11">
                  <c:v>Castilla - La Mancha</c:v>
                </c:pt>
                <c:pt idx="12">
                  <c:v>Comunidad Valenciana</c:v>
                </c:pt>
                <c:pt idx="13">
                  <c:v>Cataluña</c:v>
                </c:pt>
                <c:pt idx="14">
                  <c:v>País Vasco</c:v>
                </c:pt>
                <c:pt idx="15">
                  <c:v>Galicia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[9]Mes!$C$46:$C$64</c:f>
              <c:numCache>
                <c:formatCode>General</c:formatCode>
                <c:ptCount val="19"/>
                <c:pt idx="0">
                  <c:v>1.1937224771827459E-3</c:v>
                </c:pt>
                <c:pt idx="1">
                  <c:v>1.2913371901959181E-3</c:v>
                </c:pt>
                <c:pt idx="2">
                  <c:v>1.1143186129629612E-2</c:v>
                </c:pt>
                <c:pt idx="3">
                  <c:v>1.1489068157970905E-2</c:v>
                </c:pt>
                <c:pt idx="4">
                  <c:v>1.1800280772149563E-2</c:v>
                </c:pt>
                <c:pt idx="5">
                  <c:v>1.2529999949038029E-2</c:v>
                </c:pt>
                <c:pt idx="6">
                  <c:v>1.7907891422510147E-2</c:v>
                </c:pt>
                <c:pt idx="7">
                  <c:v>2.2024957463145256E-2</c:v>
                </c:pt>
                <c:pt idx="8">
                  <c:v>2.8905779123306274E-2</c:v>
                </c:pt>
                <c:pt idx="9">
                  <c:v>3.0047586187720299E-2</c:v>
                </c:pt>
                <c:pt idx="10">
                  <c:v>4.384978860616684E-2</c:v>
                </c:pt>
                <c:pt idx="11">
                  <c:v>4.6854786574840546E-2</c:v>
                </c:pt>
                <c:pt idx="12">
                  <c:v>4.7959286719560623E-2</c:v>
                </c:pt>
                <c:pt idx="13">
                  <c:v>6.4711153507232666E-2</c:v>
                </c:pt>
                <c:pt idx="14">
                  <c:v>6.5342381596565247E-2</c:v>
                </c:pt>
                <c:pt idx="15">
                  <c:v>7.2186708450317383E-2</c:v>
                </c:pt>
                <c:pt idx="16">
                  <c:v>7.4411161243915558E-2</c:v>
                </c:pt>
                <c:pt idx="17">
                  <c:v>0.15577211976051331</c:v>
                </c:pt>
                <c:pt idx="18">
                  <c:v>0.28057879209518433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03561472"/>
        <c:axId val="303561864"/>
      </c:barChart>
      <c:catAx>
        <c:axId val="303561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6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561864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56147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MARZO 2018</a:t>
            </a:r>
          </a:p>
        </c:rich>
      </c:tx>
      <c:layout>
        <c:manualLayout>
          <c:xMode val="edge"/>
          <c:yMode val="edge"/>
          <c:x val="0.29437885353088261"/>
          <c:y val="1.0869641294838145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6649395879229751"/>
          <c:y val="0.11304359825449881"/>
          <c:w val="0.59107076603811004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0,87%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8.024392128174072E-3"/>
                  <c:y val="-5.55712823062176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[9]Mes!$B$75:$B$89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Brasil</c:v>
                </c:pt>
                <c:pt idx="6">
                  <c:v>Méjico</c:v>
                </c:pt>
                <c:pt idx="7">
                  <c:v>China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EEUU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[9]Mes!$C$75:$C$89</c:f>
              <c:numCache>
                <c:formatCode>General</c:formatCode>
                <c:ptCount val="15"/>
                <c:pt idx="0">
                  <c:v>4.5761118066864226E-2</c:v>
                </c:pt>
                <c:pt idx="1">
                  <c:v>7.2277146909648468E-2</c:v>
                </c:pt>
                <c:pt idx="2">
                  <c:v>0.1005196325274359</c:v>
                </c:pt>
                <c:pt idx="3">
                  <c:v>8.7409393483824371E-3</c:v>
                </c:pt>
                <c:pt idx="4">
                  <c:v>1.4738822752916839E-2</c:v>
                </c:pt>
                <c:pt idx="5">
                  <c:v>1.9487787844314632E-2</c:v>
                </c:pt>
                <c:pt idx="6">
                  <c:v>1.9911676809184951E-2</c:v>
                </c:pt>
                <c:pt idx="7">
                  <c:v>2.5074309768859583E-2</c:v>
                </c:pt>
                <c:pt idx="8">
                  <c:v>4.6085916505294207E-2</c:v>
                </c:pt>
                <c:pt idx="9">
                  <c:v>5.6056073428259537E-2</c:v>
                </c:pt>
                <c:pt idx="10">
                  <c:v>7.2976217650286571E-2</c:v>
                </c:pt>
                <c:pt idx="11">
                  <c:v>8.6022766922568689E-2</c:v>
                </c:pt>
                <c:pt idx="12">
                  <c:v>0.13799915699439372</c:v>
                </c:pt>
                <c:pt idx="13">
                  <c:v>0.13905924493294236</c:v>
                </c:pt>
                <c:pt idx="14">
                  <c:v>0.15528918953864787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746480"/>
        <c:axId val="303746872"/>
      </c:barChart>
      <c:catAx>
        <c:axId val="30374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746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4687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746480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PROCEDENCIA DE LOS VIAJEROS EXTRANJEROS
PERIODO ACUMULADO DE ENERO A MARZO de 2018</a:t>
            </a:r>
          </a:p>
        </c:rich>
      </c:tx>
      <c:layout>
        <c:manualLayout>
          <c:xMode val="edge"/>
          <c:yMode val="edge"/>
          <c:x val="0.28537146692196291"/>
          <c:y val="1.086969265548096E-2"/>
        </c:manualLayout>
      </c:layout>
      <c:overlay val="0"/>
      <c:spPr>
        <a:solidFill>
          <a:srgbClr val="D1E7A9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7620955304725484"/>
          <c:y val="0.11304357707440371"/>
          <c:w val="0.58128824212915431"/>
          <c:h val="0.8021747645367320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3"/>
              <c:layout>
                <c:manualLayout>
                  <c:x val="1.3123027348078941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0,91%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1.2336137486987921E-3"/>
                  <c:y val="-7.7310435816698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[9]Mes!$B$97:$B$111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China</c:v>
                </c:pt>
                <c:pt idx="8">
                  <c:v>Italia</c:v>
                </c:pt>
                <c:pt idx="9">
                  <c:v>Benelux (Bélgica, Holanda y Luxemburgo)</c:v>
                </c:pt>
                <c:pt idx="10">
                  <c:v>EEUU</c:v>
                </c:pt>
                <c:pt idx="11">
                  <c:v>Alemania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[9]Mes!$C$97:$C$111</c:f>
              <c:numCache>
                <c:formatCode>General</c:formatCode>
                <c:ptCount val="15"/>
                <c:pt idx="0">
                  <c:v>5.4795067757368088E-2</c:v>
                </c:pt>
                <c:pt idx="1">
                  <c:v>7.2327896952629089E-2</c:v>
                </c:pt>
                <c:pt idx="2">
                  <c:v>0.10034419596195221</c:v>
                </c:pt>
                <c:pt idx="3">
                  <c:v>9.0626468881964684E-3</c:v>
                </c:pt>
                <c:pt idx="4">
                  <c:v>1.3322598300874233E-2</c:v>
                </c:pt>
                <c:pt idx="5">
                  <c:v>1.5373473055660725E-2</c:v>
                </c:pt>
                <c:pt idx="6">
                  <c:v>2.4497471749782562E-2</c:v>
                </c:pt>
                <c:pt idx="7">
                  <c:v>3.0053209513425827E-2</c:v>
                </c:pt>
                <c:pt idx="8">
                  <c:v>5.117860808968544E-2</c:v>
                </c:pt>
                <c:pt idx="9">
                  <c:v>5.77508844435215E-2</c:v>
                </c:pt>
                <c:pt idx="10">
                  <c:v>5.878094956278801E-2</c:v>
                </c:pt>
                <c:pt idx="11">
                  <c:v>7.435636967420578E-2</c:v>
                </c:pt>
                <c:pt idx="12">
                  <c:v>0.13635711371898651</c:v>
                </c:pt>
                <c:pt idx="13">
                  <c:v>0.13753293454647064</c:v>
                </c:pt>
                <c:pt idx="14">
                  <c:v>0.16426658630371094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03747656"/>
        <c:axId val="303748048"/>
      </c:barChart>
      <c:catAx>
        <c:axId val="303747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74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748048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747656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3954399236217144"/>
          <c:y val="3.36700336700336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6894861591588434E-2"/>
          <c:y val="0.20202086628283578"/>
          <c:w val="0.94803666136508502"/>
          <c:h val="0.6969719886757834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[2]Oferta!$B$107:$B$115</c:f>
              <c:numCache>
                <c:formatCode>General</c:formatCode>
                <c:ptCount val="9"/>
                <c:pt idx="0">
                  <c:v>19</c:v>
                </c:pt>
                <c:pt idx="1">
                  <c:v>55</c:v>
                </c:pt>
                <c:pt idx="2">
                  <c:v>55</c:v>
                </c:pt>
                <c:pt idx="3">
                  <c:v>6</c:v>
                </c:pt>
                <c:pt idx="4">
                  <c:v>25</c:v>
                </c:pt>
                <c:pt idx="5">
                  <c:v>18</c:v>
                </c:pt>
                <c:pt idx="6">
                  <c:v>30</c:v>
                </c:pt>
                <c:pt idx="7">
                  <c:v>5</c:v>
                </c:pt>
                <c:pt idx="8">
                  <c:v>12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[2]Oferta!$D$107:$D$115</c:f>
              <c:numCache>
                <c:formatCode>General</c:formatCode>
                <c:ptCount val="9"/>
                <c:pt idx="0">
                  <c:v>880</c:v>
                </c:pt>
                <c:pt idx="1">
                  <c:v>332</c:v>
                </c:pt>
                <c:pt idx="2">
                  <c:v>408</c:v>
                </c:pt>
                <c:pt idx="3">
                  <c:v>206</c:v>
                </c:pt>
                <c:pt idx="4">
                  <c:v>467</c:v>
                </c:pt>
                <c:pt idx="5">
                  <c:v>370</c:v>
                </c:pt>
                <c:pt idx="6">
                  <c:v>273</c:v>
                </c:pt>
                <c:pt idx="7">
                  <c:v>145</c:v>
                </c:pt>
                <c:pt idx="8">
                  <c:v>167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[2]Oferta!$F$107:$F$115</c:f>
              <c:numCache>
                <c:formatCode>General</c:formatCode>
                <c:ptCount val="9"/>
                <c:pt idx="0">
                  <c:v>27</c:v>
                </c:pt>
                <c:pt idx="1">
                  <c:v>22</c:v>
                </c:pt>
                <c:pt idx="2">
                  <c:v>8</c:v>
                </c:pt>
                <c:pt idx="3">
                  <c:v>7</c:v>
                </c:pt>
                <c:pt idx="4">
                  <c:v>13</c:v>
                </c:pt>
                <c:pt idx="5">
                  <c:v>21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[2]Oferta!$H$107:$H$115</c:f>
              <c:numCache>
                <c:formatCode>General</c:formatCode>
                <c:ptCount val="9"/>
                <c:pt idx="0">
                  <c:v>44</c:v>
                </c:pt>
                <c:pt idx="1">
                  <c:v>56</c:v>
                </c:pt>
                <c:pt idx="2">
                  <c:v>93</c:v>
                </c:pt>
                <c:pt idx="3">
                  <c:v>28</c:v>
                </c:pt>
                <c:pt idx="4">
                  <c:v>42</c:v>
                </c:pt>
                <c:pt idx="5">
                  <c:v>40</c:v>
                </c:pt>
                <c:pt idx="6">
                  <c:v>34</c:v>
                </c:pt>
                <c:pt idx="7">
                  <c:v>20</c:v>
                </c:pt>
                <c:pt idx="8">
                  <c:v>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0432992"/>
        <c:axId val="200433384"/>
        <c:axId val="0"/>
      </c:bar3DChart>
      <c:catAx>
        <c:axId val="2004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0433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433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043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158521534618061"/>
          <c:y val="1.6835016835016835E-2"/>
          <c:w val="0.24207884660805234"/>
          <c:h val="0.138047491538305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NÚMERO DE  VIAJEROS Y PERNOCTACIONES EN CASTILLA Y LEÓN</a:t>
            </a:r>
          </a:p>
          <a:p>
            <a:pPr>
              <a:defRPr sz="1100" b="1"/>
            </a:pPr>
            <a:r>
              <a:rPr lang="es-ES" sz="1100" b="1"/>
              <a:t>MARZO</a:t>
            </a:r>
          </a:p>
        </c:rich>
      </c:tx>
      <c:layout>
        <c:manualLayout>
          <c:xMode val="edge"/>
          <c:yMode val="edge"/>
          <c:x val="0.2590717438213036"/>
          <c:y val="2.58701818746216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587570520568808E-2"/>
          <c:y val="0.19323412822476646"/>
          <c:w val="0.92973916305804061"/>
          <c:h val="0.72470122139531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[9]Mes!$A$121</c:f>
              <c:strCache>
                <c:ptCount val="1"/>
                <c:pt idx="0">
                  <c:v>Nº de viajeros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[9]Mes!$C$120:$K$120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[9]Mes!$C$121:$K$121</c:f>
              <c:numCache>
                <c:formatCode>General</c:formatCode>
                <c:ptCount val="9"/>
                <c:pt idx="0">
                  <c:v>68485</c:v>
                </c:pt>
                <c:pt idx="1">
                  <c:v>104867</c:v>
                </c:pt>
                <c:pt idx="2">
                  <c:v>101214</c:v>
                </c:pt>
                <c:pt idx="3">
                  <c:v>27319</c:v>
                </c:pt>
                <c:pt idx="4">
                  <c:v>109871</c:v>
                </c:pt>
                <c:pt idx="5">
                  <c:v>62942</c:v>
                </c:pt>
                <c:pt idx="6">
                  <c:v>37543</c:v>
                </c:pt>
                <c:pt idx="7">
                  <c:v>80921</c:v>
                </c:pt>
                <c:pt idx="8">
                  <c:v>30660</c:v>
                </c:pt>
              </c:numCache>
            </c:numRef>
          </c:val>
        </c:ser>
        <c:ser>
          <c:idx val="1"/>
          <c:order val="1"/>
          <c:tx>
            <c:strRef>
              <c:f>[9]Mes!$A$124</c:f>
              <c:strCache>
                <c:ptCount val="1"/>
                <c:pt idx="0">
                  <c:v>Nº de pernoctaciones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[9]Mes!$C$120:$K$120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[9]Mes!$C$124:$K$124</c:f>
              <c:numCache>
                <c:formatCode>General</c:formatCode>
                <c:ptCount val="9"/>
                <c:pt idx="0">
                  <c:v>118561</c:v>
                </c:pt>
                <c:pt idx="1">
                  <c:v>161760</c:v>
                </c:pt>
                <c:pt idx="2">
                  <c:v>163397</c:v>
                </c:pt>
                <c:pt idx="3">
                  <c:v>49289</c:v>
                </c:pt>
                <c:pt idx="4">
                  <c:v>195744</c:v>
                </c:pt>
                <c:pt idx="5">
                  <c:v>92829</c:v>
                </c:pt>
                <c:pt idx="6">
                  <c:v>70465</c:v>
                </c:pt>
                <c:pt idx="7">
                  <c:v>143390</c:v>
                </c:pt>
                <c:pt idx="8">
                  <c:v>50721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45472"/>
        <c:axId val="135145864"/>
      </c:barChart>
      <c:catAx>
        <c:axId val="135145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5145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1458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5145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915526300614098"/>
          <c:y val="3.3932197181659109E-2"/>
          <c:w val="0.24884423945273157"/>
          <c:h val="9.8530840541272258E-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VIAJEROS</a:t>
            </a:r>
          </a:p>
        </c:rich>
      </c:tx>
      <c:layout>
        <c:manualLayout>
          <c:xMode val="edge"/>
          <c:yMode val="edge"/>
          <c:x val="0.39939024390243905"/>
          <c:y val="3.87931850947625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0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621951219512195E-2"/>
          <c:y val="0.21614897445949796"/>
          <c:w val="0.91768292682926833"/>
          <c:h val="0.6815675675461836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[9]Mes!$B$158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[9]Mes!$C$157:$E$157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[9]Mes!$C$158:$E$158</c:f>
              <c:numCache>
                <c:formatCode>General</c:formatCode>
                <c:ptCount val="3"/>
                <c:pt idx="0">
                  <c:v>445891</c:v>
                </c:pt>
                <c:pt idx="1">
                  <c:v>85863</c:v>
                </c:pt>
                <c:pt idx="2">
                  <c:v>531754</c:v>
                </c:pt>
              </c:numCache>
            </c:numRef>
          </c:val>
        </c:ser>
        <c:ser>
          <c:idx val="1"/>
          <c:order val="1"/>
          <c:tx>
            <c:strRef>
              <c:f>[9]Mes!$B$159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[9]Mes!$C$157:$E$157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[9]Mes!$C$159:$E$159</c:f>
              <c:numCache>
                <c:formatCode>General</c:formatCode>
                <c:ptCount val="3"/>
                <c:pt idx="0">
                  <c:v>524734</c:v>
                </c:pt>
                <c:pt idx="1">
                  <c:v>99088</c:v>
                </c:pt>
                <c:pt idx="2">
                  <c:v>623822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3680640"/>
        <c:axId val="303681032"/>
        <c:axId val="0"/>
      </c:bar3DChart>
      <c:catAx>
        <c:axId val="3036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10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81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0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0030487804878048"/>
          <c:y val="2.1551769497090301E-2"/>
          <c:w val="0.18292682926829268"/>
          <c:h val="0.163793448177886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
VIAJEROS</a:t>
            </a:r>
          </a:p>
        </c:rich>
      </c:tx>
      <c:layout>
        <c:manualLayout>
          <c:xMode val="edge"/>
          <c:yMode val="edge"/>
          <c:x val="0.37459931568973981"/>
          <c:y val="2.31481683923807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147078623003297E-2"/>
          <c:y val="0.21033186422041544"/>
          <c:w val="0.93192323946386824"/>
          <c:h val="0.68688813739352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[9]Mes!$A$171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[9]Mes!$B$170:$J$170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[9]Mes!$B$171:$J$171</c:f>
              <c:numCache>
                <c:formatCode>General</c:formatCode>
                <c:ptCount val="9"/>
                <c:pt idx="0">
                  <c:v>55304</c:v>
                </c:pt>
                <c:pt idx="1">
                  <c:v>97357</c:v>
                </c:pt>
                <c:pt idx="2">
                  <c:v>87836</c:v>
                </c:pt>
                <c:pt idx="3">
                  <c:v>23853</c:v>
                </c:pt>
                <c:pt idx="4">
                  <c:v>84949</c:v>
                </c:pt>
                <c:pt idx="5">
                  <c:v>53938</c:v>
                </c:pt>
                <c:pt idx="6">
                  <c:v>30280</c:v>
                </c:pt>
                <c:pt idx="7">
                  <c:v>72232</c:v>
                </c:pt>
                <c:pt idx="8">
                  <c:v>26005</c:v>
                </c:pt>
              </c:numCache>
            </c:numRef>
          </c:val>
        </c:ser>
        <c:ser>
          <c:idx val="1"/>
          <c:order val="1"/>
          <c:tx>
            <c:strRef>
              <c:f>[9]Mes!$A$172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[9]Mes!$B$170:$J$170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[9]Mes!$B$172:$J$172</c:f>
              <c:numCache>
                <c:formatCode>General</c:formatCode>
                <c:ptCount val="9"/>
                <c:pt idx="0">
                  <c:v>68485</c:v>
                </c:pt>
                <c:pt idx="1">
                  <c:v>104867</c:v>
                </c:pt>
                <c:pt idx="2">
                  <c:v>101214</c:v>
                </c:pt>
                <c:pt idx="3">
                  <c:v>27319</c:v>
                </c:pt>
                <c:pt idx="4">
                  <c:v>109871</c:v>
                </c:pt>
                <c:pt idx="5">
                  <c:v>62942</c:v>
                </c:pt>
                <c:pt idx="6">
                  <c:v>37543</c:v>
                </c:pt>
                <c:pt idx="7">
                  <c:v>80921</c:v>
                </c:pt>
                <c:pt idx="8">
                  <c:v>30660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681816"/>
        <c:axId val="303682208"/>
      </c:barChart>
      <c:catAx>
        <c:axId val="303681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822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18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215713173265634"/>
          <c:y val="3.0120723794183204E-2"/>
          <c:w val="0.19524148594520793"/>
          <c:h val="0.138042683646733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7123312502215661"/>
          <c:y val="4.065056787731785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357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69870618759778"/>
          <c:y val="0.19284415526452137"/>
          <c:w val="0.86301427588176627"/>
          <c:h val="0.70681140324492997"/>
        </c:manualLayout>
      </c:layout>
      <c:bar3DChart>
        <c:barDir val="bar"/>
        <c:grouping val="clustered"/>
        <c:varyColors val="0"/>
        <c:ser>
          <c:idx val="1"/>
          <c:order val="0"/>
          <c:tx>
            <c:strRef>
              <c:f>[9]Mes!$A$196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[9]Mes!$B$194:$D$194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[9]Mes!$B$196:$D$196</c:f>
              <c:numCache>
                <c:formatCode>General</c:formatCode>
                <c:ptCount val="3"/>
                <c:pt idx="0">
                  <c:v>904666</c:v>
                </c:pt>
                <c:pt idx="1">
                  <c:v>141490</c:v>
                </c:pt>
                <c:pt idx="2">
                  <c:v>1046156</c:v>
                </c:pt>
              </c:numCache>
            </c:numRef>
          </c:val>
        </c:ser>
        <c:ser>
          <c:idx val="0"/>
          <c:order val="1"/>
          <c:tx>
            <c:strRef>
              <c:f>[9]Mes!$A$195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[9]Mes!$B$194:$D$194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[9]Mes!$B$195:$D$195</c:f>
              <c:numCache>
                <c:formatCode>General</c:formatCode>
                <c:ptCount val="3"/>
                <c:pt idx="0">
                  <c:v>730777</c:v>
                </c:pt>
                <c:pt idx="1">
                  <c:v>125959</c:v>
                </c:pt>
                <c:pt idx="2">
                  <c:v>856736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3682992"/>
        <c:axId val="303683384"/>
        <c:axId val="0"/>
      </c:bar3DChart>
      <c:catAx>
        <c:axId val="303682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3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83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3682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1497457754098148"/>
          <c:y val="2.4390338561728769E-2"/>
          <c:w val="0.27295903053861958"/>
          <c:h val="0.124898559555389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 
PERNOCTACIONES</a:t>
            </a:r>
          </a:p>
        </c:rich>
      </c:tx>
      <c:layout>
        <c:manualLayout>
          <c:xMode val="edge"/>
          <c:yMode val="edge"/>
          <c:x val="0.35125968153120074"/>
          <c:y val="2.804312494416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857723417389782E-2"/>
          <c:y val="0.2107097686242366"/>
          <c:w val="0.92770142486512985"/>
          <c:h val="0.687985559193358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[9]Mes!$A$209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[9]Mes!$B$208:$J$208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[9]Mes!$B$209:$J$209</c:f>
              <c:numCache>
                <c:formatCode>General</c:formatCode>
                <c:ptCount val="9"/>
                <c:pt idx="0">
                  <c:v>86905</c:v>
                </c:pt>
                <c:pt idx="1">
                  <c:v>146515</c:v>
                </c:pt>
                <c:pt idx="2">
                  <c:v>138554</c:v>
                </c:pt>
                <c:pt idx="3">
                  <c:v>40003</c:v>
                </c:pt>
                <c:pt idx="4">
                  <c:v>153295</c:v>
                </c:pt>
                <c:pt idx="5">
                  <c:v>81392</c:v>
                </c:pt>
                <c:pt idx="6">
                  <c:v>52734</c:v>
                </c:pt>
                <c:pt idx="7">
                  <c:v>117300</c:v>
                </c:pt>
                <c:pt idx="8">
                  <c:v>40038</c:v>
                </c:pt>
              </c:numCache>
            </c:numRef>
          </c:val>
        </c:ser>
        <c:ser>
          <c:idx val="1"/>
          <c:order val="1"/>
          <c:tx>
            <c:strRef>
              <c:f>[9]Mes!$A$210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[9]Mes!$B$208:$J$208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[9]Mes!$B$210:$J$210</c:f>
              <c:numCache>
                <c:formatCode>General</c:formatCode>
                <c:ptCount val="9"/>
                <c:pt idx="0">
                  <c:v>118561</c:v>
                </c:pt>
                <c:pt idx="1">
                  <c:v>161760</c:v>
                </c:pt>
                <c:pt idx="2">
                  <c:v>163397</c:v>
                </c:pt>
                <c:pt idx="3">
                  <c:v>49289</c:v>
                </c:pt>
                <c:pt idx="4">
                  <c:v>195744</c:v>
                </c:pt>
                <c:pt idx="5">
                  <c:v>92829</c:v>
                </c:pt>
                <c:pt idx="6">
                  <c:v>70465</c:v>
                </c:pt>
                <c:pt idx="7">
                  <c:v>143390</c:v>
                </c:pt>
                <c:pt idx="8">
                  <c:v>50721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033896"/>
        <c:axId val="304034288"/>
      </c:barChart>
      <c:catAx>
        <c:axId val="304033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4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03428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389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00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145509708309325"/>
          <c:y val="2.8436117375829281E-2"/>
          <c:w val="0.19926849065052593"/>
          <c:h val="0.12535831662886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>
              <a:solidFill>
                <a:srgbClr val="993366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27059321492335009"/>
          <c:y val="1.793227203694612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7565677653778087E-2"/>
          <c:y val="0.22115436531504779"/>
          <c:w val="0.9164683144323319"/>
          <c:h val="0.6765620073510882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[9]Mes!$A$237</c:f>
              <c:strCache>
                <c:ptCount val="1"/>
                <c:pt idx="0">
                  <c:v>ENERO a 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[9]Mes!$B$236:$D$236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[9]Mes!$B$237:$D$237</c:f>
              <c:numCache>
                <c:formatCode>General</c:formatCode>
                <c:ptCount val="3"/>
                <c:pt idx="0">
                  <c:v>1113473</c:v>
                </c:pt>
                <c:pt idx="1">
                  <c:v>199439</c:v>
                </c:pt>
                <c:pt idx="2">
                  <c:v>1312912</c:v>
                </c:pt>
              </c:numCache>
            </c:numRef>
          </c:val>
        </c:ser>
        <c:ser>
          <c:idx val="0"/>
          <c:order val="1"/>
          <c:tx>
            <c:strRef>
              <c:f>[9]Mes!$A$238</c:f>
              <c:strCache>
                <c:ptCount val="1"/>
                <c:pt idx="0">
                  <c:v>ENERO a 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[9]Mes!$B$236:$D$236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[9]Mes!$B$238:$D$238</c:f>
              <c:numCache>
                <c:formatCode>General</c:formatCode>
                <c:ptCount val="3"/>
                <c:pt idx="0">
                  <c:v>1191568</c:v>
                </c:pt>
                <c:pt idx="1">
                  <c:v>235572</c:v>
                </c:pt>
                <c:pt idx="2">
                  <c:v>1427140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035072"/>
        <c:axId val="304035464"/>
        <c:axId val="0"/>
      </c:bar3DChart>
      <c:catAx>
        <c:axId val="3040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5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035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50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344029047868128"/>
          <c:y val="2.4038398774581266E-2"/>
          <c:w val="0.24220069632202171"/>
          <c:h val="0.1826927365646046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</a:t>
            </a:r>
          </a:p>
        </c:rich>
      </c:tx>
      <c:layout>
        <c:manualLayout>
          <c:xMode val="edge"/>
          <c:yMode val="edge"/>
          <c:x val="0.44972322975680251"/>
          <c:y val="3.98230948888077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5403719600314E-2"/>
          <c:y val="0.19911547444403874"/>
          <c:w val="0.89977121259842519"/>
          <c:h val="0.62831994157896665"/>
        </c:manualLayout>
      </c:layout>
      <c:lineChart>
        <c:grouping val="standard"/>
        <c:varyColors val="0"/>
        <c:ser>
          <c:idx val="0"/>
          <c:order val="0"/>
          <c:tx>
            <c:strRef>
              <c:f>[9]Mes!$A$247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([9]Mes!$B$246:$J$246,[9]Mes!$B$249:$D$249)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([9]Mes!$B$247:$J$247,[9]Mes!$B$250:$D$250)</c:f>
              <c:numCache>
                <c:formatCode>General</c:formatCode>
                <c:ptCount val="12"/>
                <c:pt idx="0">
                  <c:v>358809</c:v>
                </c:pt>
                <c:pt idx="1">
                  <c:v>422349</c:v>
                </c:pt>
                <c:pt idx="2">
                  <c:v>531754</c:v>
                </c:pt>
                <c:pt idx="3">
                  <c:v>800197</c:v>
                </c:pt>
                <c:pt idx="4">
                  <c:v>764514</c:v>
                </c:pt>
                <c:pt idx="5">
                  <c:v>733680</c:v>
                </c:pt>
                <c:pt idx="6">
                  <c:v>855853</c:v>
                </c:pt>
                <c:pt idx="7">
                  <c:v>1103373</c:v>
                </c:pt>
                <c:pt idx="8">
                  <c:v>800292</c:v>
                </c:pt>
                <c:pt idx="9">
                  <c:v>760663</c:v>
                </c:pt>
                <c:pt idx="10">
                  <c:v>516069</c:v>
                </c:pt>
                <c:pt idx="11">
                  <c:v>506965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[9]Mes!$A$248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([9]Mes!$B$246:$J$246,[9]Mes!$B$249:$D$249)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([9]Mes!$B$248:$J$248,[9]Mes!$B$251:$D$251)</c:f>
              <c:numCache>
                <c:formatCode>General</c:formatCode>
                <c:ptCount val="12"/>
                <c:pt idx="0">
                  <c:v>375148</c:v>
                </c:pt>
                <c:pt idx="1">
                  <c:v>428170</c:v>
                </c:pt>
                <c:pt idx="2">
                  <c:v>623822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036248"/>
        <c:axId val="304036640"/>
      </c:lineChart>
      <c:catAx>
        <c:axId val="304036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6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036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03624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535752230971123"/>
          <c:y val="3.2124015748031497E-2"/>
          <c:w val="0.20294290813648294"/>
          <c:h val="0.1131421259842519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37341790955212528"/>
          <c:y val="2.1186391829786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467492260061917E-2"/>
          <c:y val="0.21231828721601445"/>
          <c:w val="0.92580762200964528"/>
          <c:h val="0.68324762072478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[9]Mes!$A$271</c:f>
              <c:strCache>
                <c:ptCount val="1"/>
                <c:pt idx="0">
                  <c:v>ENERO a 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[9]Mes!$B$270:$J$270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[9]Mes!$B$271:$J$271</c:f>
              <c:numCache>
                <c:formatCode>General</c:formatCode>
                <c:ptCount val="9"/>
                <c:pt idx="0">
                  <c:v>133205</c:v>
                </c:pt>
                <c:pt idx="1">
                  <c:v>222802</c:v>
                </c:pt>
                <c:pt idx="2">
                  <c:v>209372</c:v>
                </c:pt>
                <c:pt idx="3">
                  <c:v>61554</c:v>
                </c:pt>
                <c:pt idx="4">
                  <c:v>228170</c:v>
                </c:pt>
                <c:pt idx="5">
                  <c:v>132818</c:v>
                </c:pt>
                <c:pt idx="6">
                  <c:v>71424</c:v>
                </c:pt>
                <c:pt idx="7">
                  <c:v>189687</c:v>
                </c:pt>
                <c:pt idx="8">
                  <c:v>63880</c:v>
                </c:pt>
              </c:numCache>
            </c:numRef>
          </c:val>
        </c:ser>
        <c:ser>
          <c:idx val="1"/>
          <c:order val="1"/>
          <c:tx>
            <c:strRef>
              <c:f>[9]Mes!$A$272</c:f>
              <c:strCache>
                <c:ptCount val="1"/>
                <c:pt idx="0">
                  <c:v>ENERO a 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[9]Mes!$B$270:$J$270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[9]Mes!$B$272:$J$272</c:f>
              <c:numCache>
                <c:formatCode>General</c:formatCode>
                <c:ptCount val="9"/>
                <c:pt idx="0">
                  <c:v>153830</c:v>
                </c:pt>
                <c:pt idx="1">
                  <c:v>228812</c:v>
                </c:pt>
                <c:pt idx="2">
                  <c:v>219189</c:v>
                </c:pt>
                <c:pt idx="3">
                  <c:v>67351</c:v>
                </c:pt>
                <c:pt idx="4">
                  <c:v>263760</c:v>
                </c:pt>
                <c:pt idx="5">
                  <c:v>137042</c:v>
                </c:pt>
                <c:pt idx="6">
                  <c:v>80129</c:v>
                </c:pt>
                <c:pt idx="7">
                  <c:v>205117</c:v>
                </c:pt>
                <c:pt idx="8">
                  <c:v>71910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230472"/>
        <c:axId val="304230864"/>
      </c:barChart>
      <c:catAx>
        <c:axId val="3042304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230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2308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2304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459827095614147"/>
          <c:y val="3.0505128644442211E-2"/>
          <c:w val="0.16552454433143993"/>
          <c:h val="0.144397885654066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DE DATOS ACUMULADOS</a:t>
            </a:r>
          </a:p>
          <a:p>
            <a:pPr>
              <a:defRPr sz="1100" b="1"/>
            </a:pPr>
            <a:r>
              <a:rPr lang="es-ES" sz="1100" b="1"/>
              <a:t>VIAJEROS </a:t>
            </a:r>
          </a:p>
        </c:rich>
      </c:tx>
      <c:layout>
        <c:manualLayout>
          <c:xMode val="edge"/>
          <c:yMode val="edge"/>
          <c:x val="0.29699808383307041"/>
          <c:y val="1.95165354330708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71941385086382E-2"/>
          <c:y val="0.22580763717887464"/>
          <c:w val="0.90553425682968647"/>
          <c:h val="0.67240078740157483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[9]Mes!$A$304</c:f>
              <c:strCache>
                <c:ptCount val="1"/>
                <c:pt idx="0">
                  <c:v>ENERO a 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[9]Mes!$B$303:$D$303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[9]Mes!$B$304:$D$304</c:f>
              <c:numCache>
                <c:formatCode>General</c:formatCode>
                <c:ptCount val="3"/>
                <c:pt idx="0">
                  <c:v>1803188</c:v>
                </c:pt>
                <c:pt idx="1">
                  <c:v>311438</c:v>
                </c:pt>
                <c:pt idx="2">
                  <c:v>2114626</c:v>
                </c:pt>
              </c:numCache>
            </c:numRef>
          </c:val>
        </c:ser>
        <c:ser>
          <c:idx val="0"/>
          <c:order val="1"/>
          <c:tx>
            <c:strRef>
              <c:f>[9]Mes!$A$305</c:f>
              <c:strCache>
                <c:ptCount val="1"/>
                <c:pt idx="0">
                  <c:v>ENERO a 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[9]Mes!$B$303:$D$303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[9]Mes!$B$305:$D$305</c:f>
              <c:numCache>
                <c:formatCode>General</c:formatCode>
                <c:ptCount val="3"/>
                <c:pt idx="0">
                  <c:v>2003710</c:v>
                </c:pt>
                <c:pt idx="1">
                  <c:v>360576</c:v>
                </c:pt>
                <c:pt idx="2">
                  <c:v>2364286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231648"/>
        <c:axId val="304232040"/>
        <c:axId val="0"/>
      </c:bar3DChart>
      <c:catAx>
        <c:axId val="3042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232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232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231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104177678272345"/>
          <c:y val="2.6881889763779528E-2"/>
          <c:w val="0.21156116495961697"/>
          <c:h val="0.1693019685039369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</a:t>
            </a:r>
          </a:p>
        </c:rich>
      </c:tx>
      <c:layout>
        <c:manualLayout>
          <c:xMode val="edge"/>
          <c:yMode val="edge"/>
          <c:x val="0.43518975955379247"/>
          <c:y val="3.7320361786525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089406461307288E-2"/>
          <c:y val="0.19138622725235371"/>
          <c:w val="0.8995651846778433"/>
          <c:h val="0.70633031475332786"/>
        </c:manualLayout>
      </c:layout>
      <c:lineChart>
        <c:grouping val="standard"/>
        <c:varyColors val="0"/>
        <c:ser>
          <c:idx val="0"/>
          <c:order val="0"/>
          <c:tx>
            <c:strRef>
              <c:f>[9]Mes!$A$316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([9]Mes!$B$315:$J$315,[9]Mes!$B$318:$D$318)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([9]Mes!$B$316:$J$316,[9]Mes!$B$319:$D$319)</c:f>
              <c:numCache>
                <c:formatCode>General</c:formatCode>
                <c:ptCount val="12"/>
                <c:pt idx="0">
                  <c:v>581937</c:v>
                </c:pt>
                <c:pt idx="1">
                  <c:v>675953</c:v>
                </c:pt>
                <c:pt idx="2">
                  <c:v>856736</c:v>
                </c:pt>
                <c:pt idx="3">
                  <c:v>1359882</c:v>
                </c:pt>
                <c:pt idx="4">
                  <c:v>1162783</c:v>
                </c:pt>
                <c:pt idx="5">
                  <c:v>1146917</c:v>
                </c:pt>
                <c:pt idx="6">
                  <c:v>1466551</c:v>
                </c:pt>
                <c:pt idx="7">
                  <c:v>2077946</c:v>
                </c:pt>
                <c:pt idx="8">
                  <c:v>1264235</c:v>
                </c:pt>
                <c:pt idx="9">
                  <c:v>1213405</c:v>
                </c:pt>
                <c:pt idx="10">
                  <c:v>883035</c:v>
                </c:pt>
                <c:pt idx="11">
                  <c:v>881202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[9]Mes!$A$317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([9]Mes!$B$315:$J$315,[9]Mes!$B$318:$D$318)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([9]Mes!$B$317:$J$317,[9]Mes!$B$320:$D$320)</c:f>
              <c:numCache>
                <c:formatCode>General</c:formatCode>
                <c:ptCount val="12"/>
                <c:pt idx="0">
                  <c:v>625350</c:v>
                </c:pt>
                <c:pt idx="1">
                  <c:v>692780</c:v>
                </c:pt>
                <c:pt idx="2">
                  <c:v>1046156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51352"/>
        <c:axId val="304351744"/>
      </c:lineChart>
      <c:catAx>
        <c:axId val="304351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351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35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351352"/>
        <c:crosses val="autoZero"/>
        <c:crossBetween val="midCat"/>
      </c:valAx>
      <c:spPr>
        <a:solidFill>
          <a:srgbClr val="C0C0C0"/>
        </a:solidFill>
        <a:ln w="25400">
          <a:solidFill>
            <a:srgbClr val="969696"/>
          </a:solidFill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900717785296637"/>
          <c:y val="2.631588316904615E-2"/>
          <c:w val="0.20264326375424113"/>
          <c:h val="0.1296623254551705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>
                <a:solidFill>
                  <a:srgbClr val="0000FF"/>
                </a:solidFill>
              </a:rPr>
              <a:t>Nº DE ESTABLECIMIENTOS TOTALES POR MODALIDADES</a:t>
            </a:r>
          </a:p>
        </c:rich>
      </c:tx>
      <c:layout>
        <c:manualLayout>
          <c:xMode val="edge"/>
          <c:yMode val="edge"/>
          <c:x val="0.14029866415951736"/>
          <c:y val="1.6835016835016835E-2"/>
        </c:manualLayout>
      </c:layout>
      <c:overlay val="0"/>
      <c:spPr>
        <a:noFill/>
        <a:ln w="25400">
          <a:noFill/>
        </a:ln>
      </c:spPr>
    </c:title>
    <c:autoTitleDeleted val="0"/>
    <c:view3D>
      <c:rotX val="23"/>
      <c:hPercent val="40"/>
      <c:rotY val="31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9104535261584119E-2"/>
          <c:y val="0.11111147645555969"/>
          <c:w val="0.79253789101700312"/>
          <c:h val="0.744110190808445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[2]Oferta!$B$105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val>
            <c:numRef>
              <c:f>[2]Oferta!$B$116</c:f>
              <c:numCache>
                <c:formatCode>General</c:formatCode>
                <c:ptCount val="1"/>
                <c:pt idx="0">
                  <c:v>225</c:v>
                </c:pt>
              </c:numCache>
            </c:numRef>
          </c:val>
        </c:ser>
        <c:ser>
          <c:idx val="1"/>
          <c:order val="1"/>
          <c:tx>
            <c:strRef>
              <c:f>[2]Oferta!$D$105</c:f>
              <c:strCache>
                <c:ptCount val="1"/>
                <c:pt idx="0">
                  <c:v>C.R.A.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val>
            <c:numRef>
              <c:f>[2]Oferta!$D$116</c:f>
              <c:numCache>
                <c:formatCode>General</c:formatCode>
                <c:ptCount val="1"/>
                <c:pt idx="0">
                  <c:v>3248</c:v>
                </c:pt>
              </c:numCache>
            </c:numRef>
          </c:val>
        </c:ser>
        <c:ser>
          <c:idx val="2"/>
          <c:order val="2"/>
          <c:tx>
            <c:strRef>
              <c:f>[2]Oferta!$F$105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val>
            <c:numRef>
              <c:f>[2]Oferta!$F$116</c:f>
              <c:numCache>
                <c:formatCode>General</c:formatCode>
                <c:ptCount val="1"/>
                <c:pt idx="0">
                  <c:v>148</c:v>
                </c:pt>
              </c:numCache>
            </c:numRef>
          </c:val>
        </c:ser>
        <c:ser>
          <c:idx val="3"/>
          <c:order val="3"/>
          <c:tx>
            <c:strRef>
              <c:f>[2]Oferta!$H$105</c:f>
              <c:strCache>
                <c:ptCount val="1"/>
                <c:pt idx="0">
                  <c:v>H.R.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val>
            <c:numRef>
              <c:f>[2]Oferta!$H$116</c:f>
              <c:numCache>
                <c:formatCode>General</c:formatCode>
                <c:ptCount val="1"/>
                <c:pt idx="0">
                  <c:v>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0434168"/>
        <c:axId val="200434560"/>
        <c:axId val="0"/>
      </c:bar3DChart>
      <c:catAx>
        <c:axId val="200434168"/>
        <c:scaling>
          <c:orientation val="minMax"/>
        </c:scaling>
        <c:delete val="1"/>
        <c:axPos val="b"/>
        <c:majorTickMark val="out"/>
        <c:minorTickMark val="none"/>
        <c:tickLblPos val="nextTo"/>
        <c:crossAx val="200434560"/>
        <c:crosses val="autoZero"/>
        <c:auto val="0"/>
        <c:lblAlgn val="ctr"/>
        <c:lblOffset val="100"/>
        <c:noMultiLvlLbl val="0"/>
      </c:catAx>
      <c:valAx>
        <c:axId val="20043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0434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920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920" b="1" i="0" u="none" strike="noStrike" baseline="0">
                <a:solidFill>
                  <a:srgbClr val="3399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sz="92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layout>
        <c:manualLayout>
          <c:xMode val="edge"/>
          <c:yMode val="edge"/>
          <c:x val="0.11826599800024996"/>
          <c:y val="0.87542370335021258"/>
          <c:w val="0.55033792650918623"/>
          <c:h val="8.4175437666251351E-2"/>
        </c:manualLayout>
      </c:layout>
      <c:overlay val="0"/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  <c:txPr>
        <a:bodyPr/>
        <a:lstStyle/>
        <a:p>
          <a:pPr>
            <a:defRPr sz="920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COMPARACION PROVINCIAL ANUAL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6771285336550513"/>
          <c:y val="4.927626475152791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82141508221744E-2"/>
          <c:y val="0.21200041406330872"/>
          <c:w val="0.92450420674975553"/>
          <c:h val="0.6857162524245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[9]Mes!$A$338</c:f>
              <c:strCache>
                <c:ptCount val="1"/>
                <c:pt idx="0">
                  <c:v>ENERO a 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[9]Mes!$B$338:$J$338</c:f>
              <c:numCache>
                <c:formatCode>General</c:formatCode>
                <c:ptCount val="9"/>
                <c:pt idx="0">
                  <c:v>209447</c:v>
                </c:pt>
                <c:pt idx="1">
                  <c:v>343858</c:v>
                </c:pt>
                <c:pt idx="2">
                  <c:v>346399</c:v>
                </c:pt>
                <c:pt idx="3">
                  <c:v>105020</c:v>
                </c:pt>
                <c:pt idx="4">
                  <c:v>385503</c:v>
                </c:pt>
                <c:pt idx="5">
                  <c:v>196157</c:v>
                </c:pt>
                <c:pt idx="6">
                  <c:v>123825</c:v>
                </c:pt>
                <c:pt idx="7">
                  <c:v>309925</c:v>
                </c:pt>
                <c:pt idx="8">
                  <c:v>94492</c:v>
                </c:pt>
              </c:numCache>
            </c:numRef>
          </c:val>
        </c:ser>
        <c:ser>
          <c:idx val="1"/>
          <c:order val="1"/>
          <c:tx>
            <c:strRef>
              <c:f>[9]Mes!$A$339</c:f>
              <c:strCache>
                <c:ptCount val="1"/>
                <c:pt idx="0">
                  <c:v>ENERO a MARZO 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[9]Mes!$B$337:$J$337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[9]Mes!$B$339:$J$339</c:f>
              <c:numCache>
                <c:formatCode>General</c:formatCode>
                <c:ptCount val="9"/>
                <c:pt idx="0">
                  <c:v>251982</c:v>
                </c:pt>
                <c:pt idx="1">
                  <c:v>352162</c:v>
                </c:pt>
                <c:pt idx="2">
                  <c:v>371943</c:v>
                </c:pt>
                <c:pt idx="3">
                  <c:v>118636</c:v>
                </c:pt>
                <c:pt idx="4">
                  <c:v>449152</c:v>
                </c:pt>
                <c:pt idx="5">
                  <c:v>204920</c:v>
                </c:pt>
                <c:pt idx="6">
                  <c:v>144559</c:v>
                </c:pt>
                <c:pt idx="7">
                  <c:v>356198</c:v>
                </c:pt>
                <c:pt idx="8">
                  <c:v>114734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4352528"/>
        <c:axId val="304450384"/>
      </c:barChart>
      <c:catAx>
        <c:axId val="304352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45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45038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3525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2028220797388962"/>
          <c:y val="2.4000046875091552E-2"/>
          <c:w val="0.16638281865081556"/>
          <c:h val="0.1520002968755798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8720484554815264"/>
          <c:y val="1.67448719620397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33866343630123"/>
          <c:y val="0.2360526470246081"/>
          <c:w val="0.68820173632142134"/>
          <c:h val="0.64675609402067769"/>
        </c:manualLayout>
      </c:layout>
      <c:pie3DChart>
        <c:varyColors val="1"/>
        <c:ser>
          <c:idx val="0"/>
          <c:order val="0"/>
          <c:tx>
            <c:strRef>
              <c:f>[9]Mes!$D$368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8447360887994146E-2"/>
                  <c:y val="-3.07611862549386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0526145770240409E-2"/>
                  <c:y val="-5.75913378219225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1556259429065259E-2"/>
                  <c:y val="2.53241334472880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0155784373107206E-2"/>
                  <c:y val="4.59643993984442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8113130400801174E-2"/>
                  <c:y val="6.2184059874472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868609551869749E-2"/>
                  <c:y val="5.277943213739677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5588532202705429E-2"/>
                  <c:y val="-3.591550805559646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2067756915000989E-2"/>
                  <c:y val="-6.14457793215382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7632788209166088E-2"/>
                  <c:y val="-4.206567417228970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[9]Mes!$D$369:$D$377</c:f>
              <c:numCache>
                <c:formatCode>General</c:formatCode>
                <c:ptCount val="9"/>
                <c:pt idx="0">
                  <c:v>46267</c:v>
                </c:pt>
                <c:pt idx="1">
                  <c:v>83265</c:v>
                </c:pt>
                <c:pt idx="2">
                  <c:v>77981</c:v>
                </c:pt>
                <c:pt idx="3">
                  <c:v>19877</c:v>
                </c:pt>
                <c:pt idx="4">
                  <c:v>92194</c:v>
                </c:pt>
                <c:pt idx="5">
                  <c:v>44422</c:v>
                </c:pt>
                <c:pt idx="6">
                  <c:v>25366</c:v>
                </c:pt>
                <c:pt idx="7">
                  <c:v>70013</c:v>
                </c:pt>
                <c:pt idx="8">
                  <c:v>21914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106030317821935"/>
          <c:y val="2.55200789796748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0492116841797"/>
          <c:y val="0.20599313461655394"/>
          <c:w val="0.70891557825759255"/>
          <c:h val="0.69982521986343038"/>
        </c:manualLayout>
      </c:layout>
      <c:pie3DChart>
        <c:varyColors val="1"/>
        <c:ser>
          <c:idx val="0"/>
          <c:order val="0"/>
          <c:tx>
            <c:strRef>
              <c:f>[9]Mes!$G$368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7152777154275691E-3"/>
                  <c:y val="-3.247793963449610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8730784881187943E-3"/>
                  <c:y val="-4.36317716759176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427676687971638E-2"/>
                  <c:y val="3.53203691176081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0999190408069944E-2"/>
                  <c:y val="7.39218406284915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5250351711436737E-2"/>
                  <c:y val="5.080468100076988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259913739407352E-2"/>
                  <c:y val="1.46313438603953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426934483285286E-2"/>
                  <c:y val="-1.906195708844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6856820663966859E-2"/>
                  <c:y val="-9.2045482901736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1246661499562622E-2"/>
                  <c:y val="-2.994082984975593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[9]Mes!$A$369:$A$377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[9]Mes!$G$369:$G$377</c:f>
              <c:numCache>
                <c:formatCode>General</c:formatCode>
                <c:ptCount val="9"/>
                <c:pt idx="0">
                  <c:v>69219</c:v>
                </c:pt>
                <c:pt idx="1">
                  <c:v>122387</c:v>
                </c:pt>
                <c:pt idx="2">
                  <c:v>122745</c:v>
                </c:pt>
                <c:pt idx="3">
                  <c:v>35378</c:v>
                </c:pt>
                <c:pt idx="4">
                  <c:v>162689</c:v>
                </c:pt>
                <c:pt idx="5">
                  <c:v>61615</c:v>
                </c:pt>
                <c:pt idx="6">
                  <c:v>44552</c:v>
                </c:pt>
                <c:pt idx="7">
                  <c:v>122185</c:v>
                </c:pt>
                <c:pt idx="8">
                  <c:v>35569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6926248002225219"/>
          <c:y val="2.555598174461317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645050506785662"/>
          <c:y val="0.2209186824188033"/>
          <c:w val="0.69105333852198703"/>
          <c:h val="0.6501134757907677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3.6324979733197604E-3"/>
                  <c:y val="-1.203318413565195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0392900040037448E-2"/>
                  <c:y val="-3.66358911018475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736047796657014E-2"/>
                  <c:y val="2.2242454068241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1712896557055258E-2"/>
                  <c:y val="1.00742112528563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5.0414288442009857E-3"/>
                  <c:y val="6.487865783060946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2723818496669129E-2"/>
                  <c:y val="-8.432871323912669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025909792746802E-2"/>
                  <c:y val="1.02060856488752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2.6912726890725765E-2"/>
                  <c:y val="-6.259248046521884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9477152856281124E-2"/>
                  <c:y val="-3.18079625193114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[9]Mes!$D$398:$D$406</c:f>
              <c:numCache>
                <c:formatCode>General</c:formatCode>
                <c:ptCount val="9"/>
                <c:pt idx="0">
                  <c:v>717</c:v>
                </c:pt>
                <c:pt idx="1">
                  <c:v>2357</c:v>
                </c:pt>
                <c:pt idx="2">
                  <c:v>3789</c:v>
                </c:pt>
                <c:pt idx="3">
                  <c:v>339</c:v>
                </c:pt>
                <c:pt idx="4">
                  <c:v>2372</c:v>
                </c:pt>
                <c:pt idx="5">
                  <c:v>1449</c:v>
                </c:pt>
                <c:pt idx="6">
                  <c:v>565</c:v>
                </c:pt>
                <c:pt idx="7">
                  <c:v>1693</c:v>
                </c:pt>
                <c:pt idx="8">
                  <c:v>937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3527627907436562"/>
          <c:y val="2.552007897967482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601316332558099"/>
          <c:y val="0.20291471270580949"/>
          <c:w val="0.72333190808904402"/>
          <c:h val="0.70332398571814669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6707982274245012E-2"/>
                  <c:y val="-3.0142105072630584E-2"/>
                </c:manualLayout>
              </c:layout>
              <c:numFmt formatCode="#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942309736066181E-2"/>
                  <c:y val="-7.14827210873834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17256269124929E-3"/>
                  <c:y val="5.26868760372945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3.1858740990272916E-2"/>
                  <c:y val="2.602653016969453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300788325811086E-2"/>
                  <c:y val="5.20684815837163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628139759619782E-2"/>
                  <c:y val="1.00390505147280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321539230878865E-2"/>
                  <c:y val="-0.1288642383954670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4192459057180306E-2"/>
                  <c:y val="-8.8226890133128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1026826722424201E-2"/>
                  <c:y val="-3.02580862611847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[9]Mes!$A$398:$A$406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[9]Mes!$G$398:$G$406</c:f>
              <c:numCache>
                <c:formatCode>General</c:formatCode>
                <c:ptCount val="9"/>
                <c:pt idx="0">
                  <c:v>739</c:v>
                </c:pt>
                <c:pt idx="1">
                  <c:v>5244</c:v>
                </c:pt>
                <c:pt idx="2">
                  <c:v>8879</c:v>
                </c:pt>
                <c:pt idx="3">
                  <c:v>667</c:v>
                </c:pt>
                <c:pt idx="4">
                  <c:v>4388</c:v>
                </c:pt>
                <c:pt idx="5">
                  <c:v>1932</c:v>
                </c:pt>
                <c:pt idx="6">
                  <c:v>992</c:v>
                </c:pt>
                <c:pt idx="7">
                  <c:v>5165</c:v>
                </c:pt>
                <c:pt idx="8">
                  <c:v>1767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1927598298536436"/>
          <c:y val="4.3024816449620329E-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0000115740908193E-2"/>
          <c:y val="0.19545497925909813"/>
          <c:w val="0.91111242927145442"/>
          <c:h val="0.61306422735065014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[9]Mes!$O$437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[9]Mes!$O$438:$O$441</c:f>
              <c:numCache>
                <c:formatCode>General</c:formatCode>
                <c:ptCount val="4"/>
                <c:pt idx="0">
                  <c:v>349055</c:v>
                </c:pt>
                <c:pt idx="1">
                  <c:v>70507</c:v>
                </c:pt>
                <c:pt idx="2">
                  <c:v>9119</c:v>
                </c:pt>
                <c:pt idx="3">
                  <c:v>1942</c:v>
                </c:pt>
              </c:numCache>
            </c:numRef>
          </c:val>
        </c:ser>
        <c:ser>
          <c:idx val="0"/>
          <c:order val="1"/>
          <c:tx>
            <c:strRef>
              <c:f>[9]Mes!$P$437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[9]Mes!$M$438:$N$441</c:f>
              <c:multiLvlStrCache>
                <c:ptCount val="4"/>
                <c:lvl>
                  <c:pt idx="0">
                    <c:v>V. españoles</c:v>
                  </c:pt>
                  <c:pt idx="1">
                    <c:v>V. extranjeros</c:v>
                  </c:pt>
                  <c:pt idx="2">
                    <c:v>V. españoles</c:v>
                  </c:pt>
                  <c:pt idx="3">
                    <c:v>V.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[9]Mes!$P$438:$P$441</c:f>
              <c:numCache>
                <c:formatCode>General</c:formatCode>
                <c:ptCount val="4"/>
                <c:pt idx="0">
                  <c:v>396710</c:v>
                </c:pt>
                <c:pt idx="1">
                  <c:v>84589</c:v>
                </c:pt>
                <c:pt idx="2">
                  <c:v>12125</c:v>
                </c:pt>
                <c:pt idx="3">
                  <c:v>2093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762704"/>
        <c:axId val="304763096"/>
        <c:axId val="0"/>
      </c:bar3DChart>
      <c:catAx>
        <c:axId val="30476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763096"/>
        <c:crosses val="autoZero"/>
        <c:auto val="1"/>
        <c:lblAlgn val="ctr"/>
        <c:lblOffset val="100"/>
        <c:noMultiLvlLbl val="0"/>
      </c:catAx>
      <c:valAx>
        <c:axId val="304763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7627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3343535612134056"/>
          <c:y val="2.2727323169662576E-2"/>
          <c:w val="0.15767713887443374"/>
          <c:h val="0.145454868285840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1892155797902505"/>
          <c:y val="3.6360104986876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831381359013735E-2"/>
          <c:y val="0.17674418604651168"/>
          <c:w val="0.92474298635113383"/>
          <c:h val="0.6489592300962380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[9]Mes!$R$462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multiLvlStrRef>
              <c:f>[9]Mes!$P$463:$Q$466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[9]Mes!$R$463:$R$466</c:f>
              <c:numCache>
                <c:formatCode>General</c:formatCode>
                <c:ptCount val="4"/>
                <c:pt idx="0">
                  <c:v>555956</c:v>
                </c:pt>
                <c:pt idx="1">
                  <c:v>104675</c:v>
                </c:pt>
                <c:pt idx="2">
                  <c:v>21319</c:v>
                </c:pt>
                <c:pt idx="3">
                  <c:v>3498</c:v>
                </c:pt>
              </c:numCache>
            </c:numRef>
          </c:val>
        </c:ser>
        <c:ser>
          <c:idx val="0"/>
          <c:order val="1"/>
          <c:tx>
            <c:strRef>
              <c:f>[9]Mes!$S$462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[9]Mes!$P$463:$Q$466</c:f>
              <c:multiLvlStrCache>
                <c:ptCount val="4"/>
                <c:lvl>
                  <c:pt idx="0">
                    <c:v>P. españoles</c:v>
                  </c:pt>
                  <c:pt idx="1">
                    <c:v>P. extranjeros</c:v>
                  </c:pt>
                  <c:pt idx="2">
                    <c:v>P. españoles</c:v>
                  </c:pt>
                  <c:pt idx="3">
                    <c:v>P. extranjeros</c:v>
                  </c:pt>
                </c:lvl>
                <c:lvl>
                  <c:pt idx="0">
                    <c:v>HOTELES Y HOSTALES</c:v>
                  </c:pt>
                  <c:pt idx="2">
                    <c:v>PENSIONES</c:v>
                  </c:pt>
                </c:lvl>
              </c:multiLvlStrCache>
            </c:multiLvlStrRef>
          </c:cat>
          <c:val>
            <c:numRef>
              <c:f>[9]Mes!$S$463:$S$466</c:f>
              <c:numCache>
                <c:formatCode>General</c:formatCode>
                <c:ptCount val="4"/>
                <c:pt idx="0">
                  <c:v>655579</c:v>
                </c:pt>
                <c:pt idx="1">
                  <c:v>120760</c:v>
                </c:pt>
                <c:pt idx="2">
                  <c:v>25508</c:v>
                </c:pt>
                <c:pt idx="3">
                  <c:v>4265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4763488"/>
        <c:axId val="304938848"/>
        <c:axId val="0"/>
      </c:bar3DChart>
      <c:catAx>
        <c:axId val="30476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938848"/>
        <c:crosses val="autoZero"/>
        <c:auto val="0"/>
        <c:lblAlgn val="ctr"/>
        <c:lblOffset val="100"/>
        <c:noMultiLvlLbl val="0"/>
      </c:catAx>
      <c:valAx>
        <c:axId val="30493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7634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84398278172506336"/>
          <c:y val="2.7149321266968326E-2"/>
          <c:w val="0.14858851790934213"/>
          <c:h val="0.12257427821522307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8927218897637796"/>
          <c:y val="5.45476815398075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212661417322847E-2"/>
          <c:y val="0.18949571303587051"/>
          <c:w val="0.91043258792650916"/>
          <c:h val="0.72002274715660552"/>
        </c:manualLayout>
      </c:layout>
      <c:lineChart>
        <c:grouping val="standard"/>
        <c:varyColors val="0"/>
        <c:ser>
          <c:idx val="0"/>
          <c:order val="0"/>
          <c:tx>
            <c:strRef>
              <c:f>[9]Mes!$A$501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([9]Mes!$B$500:$J$500,[9]Mes!$B$503:$D$503)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([9]Mes!$B$501:$J$501,[9]Mes!$B$504:$D$504)</c:f>
              <c:numCache>
                <c:formatCode>General</c:formatCode>
                <c:ptCount val="12"/>
                <c:pt idx="0">
                  <c:v>311656</c:v>
                </c:pt>
                <c:pt idx="1">
                  <c:v>354212</c:v>
                </c:pt>
                <c:pt idx="2">
                  <c:v>430623</c:v>
                </c:pt>
                <c:pt idx="3">
                  <c:v>606580</c:v>
                </c:pt>
                <c:pt idx="4">
                  <c:v>584353</c:v>
                </c:pt>
                <c:pt idx="5">
                  <c:v>562955</c:v>
                </c:pt>
                <c:pt idx="6">
                  <c:v>630967</c:v>
                </c:pt>
                <c:pt idx="7">
                  <c:v>792059</c:v>
                </c:pt>
                <c:pt idx="8">
                  <c:v>639358</c:v>
                </c:pt>
                <c:pt idx="9">
                  <c:v>617100</c:v>
                </c:pt>
                <c:pt idx="10">
                  <c:v>422935</c:v>
                </c:pt>
                <c:pt idx="11">
                  <c:v>411752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[9]Mes!$A$502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([9]Mes!$B$500:$J$500,[9]Mes!$B$503:$D$503)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([9]Mes!$B$502:$J$502,[9]Mes!$B$505:$D$505)</c:f>
              <c:numCache>
                <c:formatCode>General</c:formatCode>
                <c:ptCount val="12"/>
                <c:pt idx="0">
                  <c:v>326554</c:v>
                </c:pt>
                <c:pt idx="1">
                  <c:v>357651</c:v>
                </c:pt>
                <c:pt idx="2">
                  <c:v>495517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939632"/>
        <c:axId val="304940024"/>
      </c:lineChart>
      <c:catAx>
        <c:axId val="3049396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9400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4940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493963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538448293963259"/>
          <c:y val="2.2626421697287832E-2"/>
          <c:w val="0.20521700787401576"/>
          <c:h val="0.1111116591286849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HOTELEROS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812437290010342"/>
          <c:y val="1.90640911879907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784185808040123E-2"/>
          <c:y val="0.1907821420221387"/>
          <c:w val="0.92307725968731758"/>
          <c:h val="0.7069343999835429"/>
        </c:manualLayout>
      </c:layout>
      <c:lineChart>
        <c:grouping val="standard"/>
        <c:varyColors val="0"/>
        <c:ser>
          <c:idx val="0"/>
          <c:order val="0"/>
          <c:tx>
            <c:strRef>
              <c:f>[9]Mes!$A$530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([9]Mes!$B$529:$J$529,[9]Mes!$B$532:$D$532,[9]Mes!$C$532:$D$532)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([9]Mes!$B$530:$J$530,[9]Mes!$B$533:$D$533)</c:f>
              <c:numCache>
                <c:formatCode>General</c:formatCode>
                <c:ptCount val="12"/>
                <c:pt idx="0">
                  <c:v>500074</c:v>
                </c:pt>
                <c:pt idx="1">
                  <c:v>558037</c:v>
                </c:pt>
                <c:pt idx="2">
                  <c:v>685448</c:v>
                </c:pt>
                <c:pt idx="3">
                  <c:v>982864</c:v>
                </c:pt>
                <c:pt idx="4">
                  <c:v>889549</c:v>
                </c:pt>
                <c:pt idx="5">
                  <c:v>859342</c:v>
                </c:pt>
                <c:pt idx="6">
                  <c:v>970037</c:v>
                </c:pt>
                <c:pt idx="7">
                  <c:v>1269203</c:v>
                </c:pt>
                <c:pt idx="8">
                  <c:v>1003153</c:v>
                </c:pt>
                <c:pt idx="9">
                  <c:v>963439</c:v>
                </c:pt>
                <c:pt idx="10">
                  <c:v>721814</c:v>
                </c:pt>
                <c:pt idx="11">
                  <c:v>663270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[9]Mes!$A$531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([9]Mes!$B$529:$J$529,[9]Mes!$B$532:$D$532,[9]Mes!$C$532:$D$532)</c:f>
              <c:strCache>
                <c:ptCount val="14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Noviembre</c:v>
                </c:pt>
                <c:pt idx="13">
                  <c:v>Diciembre</c:v>
                </c:pt>
              </c:strCache>
            </c:strRef>
          </c:cat>
          <c:val>
            <c:numRef>
              <c:f>([9]Mes!$B$531:$J$531,[9]Mes!$B$534:$D$534)</c:f>
              <c:numCache>
                <c:formatCode>General</c:formatCode>
                <c:ptCount val="12"/>
                <c:pt idx="0">
                  <c:v>539909</c:v>
                </c:pt>
                <c:pt idx="1">
                  <c:v>569605</c:v>
                </c:pt>
                <c:pt idx="2">
                  <c:v>806112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097008"/>
        <c:axId val="305097400"/>
      </c:lineChart>
      <c:catAx>
        <c:axId val="3050970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097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097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09700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275995250729825"/>
          <c:y val="2.7027027027027029E-2"/>
          <c:w val="0.20425308881643056"/>
          <c:h val="0.1173938964051192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989324492333195"/>
          <c:y val="2.092056624497510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36253626191461"/>
          <c:y val="0.18908866116181694"/>
          <c:w val="0.73055350186489842"/>
          <c:h val="0.77414040154552111"/>
        </c:manualLayout>
      </c:layout>
      <c:pie3DChart>
        <c:varyColors val="1"/>
        <c:ser>
          <c:idx val="0"/>
          <c:order val="0"/>
          <c:tx>
            <c:strRef>
              <c:f>[9]Mes!$D$554</c:f>
              <c:strCache>
                <c:ptCount val="1"/>
                <c:pt idx="0">
                  <c:v>Total viajeros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1.2761938820584406E-2"/>
                  <c:y val="-5.21951551203675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1636800663075009E-2"/>
                  <c:y val="8.588666737289309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"/>
                  <c:y val="5.753190564070540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4364691255698381E-2"/>
                  <c:y val="2.148299202149885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1.5199834231247371E-2"/>
                  <c:y val="4.06086046265268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7564359718193121E-2"/>
                  <c:y val="6.38471735142760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683613758806465E-2"/>
                  <c:y val="-3.906280490864592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1270120182345625E-2"/>
                  <c:y val="-8.603302352291797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6.0611355159552349E-2"/>
                  <c:y val="-2.660127566808097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[9]Mes!$A$555:$A$563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[9]Mes!$D$555:$D$563</c:f>
              <c:numCache>
                <c:formatCode>General</c:formatCode>
                <c:ptCount val="9"/>
                <c:pt idx="0">
                  <c:v>16627</c:v>
                </c:pt>
                <c:pt idx="1">
                  <c:v>11318</c:v>
                </c:pt>
                <c:pt idx="2">
                  <c:v>13212</c:v>
                </c:pt>
                <c:pt idx="3">
                  <c:v>4840</c:v>
                </c:pt>
                <c:pt idx="4">
                  <c:v>12116</c:v>
                </c:pt>
                <c:pt idx="5">
                  <c:v>12486</c:v>
                </c:pt>
                <c:pt idx="6">
                  <c:v>9969</c:v>
                </c:pt>
                <c:pt idx="7">
                  <c:v>5867</c:v>
                </c:pt>
                <c:pt idx="8">
                  <c:v>7358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 % DE PLAZAS POR PROVINCIAS
</a:t>
            </a:r>
          </a:p>
        </c:rich>
      </c:tx>
      <c:layout>
        <c:manualLayout>
          <c:xMode val="edge"/>
          <c:yMode val="edge"/>
          <c:x val="0.21765935315580417"/>
          <c:y val="2.711864406779660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605765133475372"/>
          <c:y val="0.3254242674527732"/>
          <c:w val="0.73716706354179717"/>
          <c:h val="0.48135672894056036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5.5728802023618296E-2"/>
                  <c:y val="-0.10090845630188733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20%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7.4342703099600227E-3"/>
                  <c:y val="-8.3428142144444717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Burgos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647058670953332E-2"/>
                  <c:y val="5.898556264938407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León
13%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7450977849222372E-3"/>
                  <c:y val="4.083615875726601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7450977849222372E-3"/>
                  <c:y val="6.806026459544319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Salamanca
13%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6462662872390593E-2"/>
                  <c:y val="-7.731786664819639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2729620041692535E-2"/>
                  <c:y val="-6.7194683006905731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Soria
10%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5963392809065973E-2"/>
                  <c:y val="-7.32177396944465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 baseline="0"/>
                      <a:t>Valladolid
6%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6.0983461451645182E-2"/>
                  <c:y val="-4.9184573729117914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Zamora
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[3]Oferta!$A$107:$A$115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[3]Oferta!$K$107:$K$115</c:f>
              <c:numCache>
                <c:formatCode>General</c:formatCode>
                <c:ptCount val="9"/>
                <c:pt idx="0">
                  <c:v>6877</c:v>
                </c:pt>
                <c:pt idx="1">
                  <c:v>4655</c:v>
                </c:pt>
                <c:pt idx="2">
                  <c:v>4697</c:v>
                </c:pt>
                <c:pt idx="3">
                  <c:v>2190</c:v>
                </c:pt>
                <c:pt idx="4">
                  <c:v>4518</c:v>
                </c:pt>
                <c:pt idx="5">
                  <c:v>4031</c:v>
                </c:pt>
                <c:pt idx="6">
                  <c:v>3400</c:v>
                </c:pt>
                <c:pt idx="7">
                  <c:v>1920</c:v>
                </c:pt>
                <c:pt idx="8">
                  <c:v>2422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1117805274168593"/>
          <c:y val="2.092038495188101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578583587887939"/>
          <c:y val="0.17078565179352581"/>
          <c:w val="0.75828599046669487"/>
          <c:h val="0.78603429571303585"/>
        </c:manualLayout>
      </c:layout>
      <c:pie3DChart>
        <c:varyColors val="1"/>
        <c:ser>
          <c:idx val="0"/>
          <c:order val="0"/>
          <c:tx>
            <c:strRef>
              <c:f>[9]Mes!$G$554</c:f>
              <c:strCache>
                <c:ptCount val="1"/>
                <c:pt idx="0">
                  <c:v>Total pernoct.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9.1586528717161331E-3"/>
                  <c:y val="-8.77628984160328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8.3226737374870465E-4"/>
                  <c:y val="-9.11492563429572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534931943865138E-2"/>
                  <c:y val="9.50188180420180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912234230120927E-2"/>
                  <c:y val="2.051408573928242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0961683279146824E-2"/>
                  <c:y val="3.6162729658792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863042214673509E-2"/>
                  <c:y val="-2.066141732283627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2670351719495376E-2"/>
                  <c:y val="-5.9641068010104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8746391419022558E-2"/>
                  <c:y val="-6.894383202099738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4.4766625877766329E-2"/>
                  <c:y val="-1.599090113735783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[9]Mes!$A$555:$A$563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[9]Mes!$G$555:$G$563</c:f>
              <c:numCache>
                <c:formatCode>General</c:formatCode>
                <c:ptCount val="9"/>
                <c:pt idx="0">
                  <c:v>36696</c:v>
                </c:pt>
                <c:pt idx="1">
                  <c:v>18946</c:v>
                </c:pt>
                <c:pt idx="2">
                  <c:v>22347</c:v>
                </c:pt>
                <c:pt idx="3">
                  <c:v>10332</c:v>
                </c:pt>
                <c:pt idx="4">
                  <c:v>24010</c:v>
                </c:pt>
                <c:pt idx="5">
                  <c:v>23994</c:v>
                </c:pt>
                <c:pt idx="6">
                  <c:v>19858</c:v>
                </c:pt>
                <c:pt idx="7">
                  <c:v>11361</c:v>
                </c:pt>
                <c:pt idx="8">
                  <c:v>12747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8.8949078850568117E-2"/>
          <c:y val="1.16725998985264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574366882363748E-2"/>
          <c:y val="0.10049858661775121"/>
          <c:w val="0.90553425682968669"/>
          <c:h val="0.80420090935954547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[9]Mes!$B$588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[9]Mes!$C$588:$E$588</c:f>
              <c:numCache>
                <c:formatCode>General</c:formatCode>
                <c:ptCount val="3"/>
                <c:pt idx="0">
                  <c:v>72449</c:v>
                </c:pt>
                <c:pt idx="1">
                  <c:v>2921</c:v>
                </c:pt>
                <c:pt idx="2">
                  <c:v>75370</c:v>
                </c:pt>
              </c:numCache>
            </c:numRef>
          </c:val>
        </c:ser>
        <c:ser>
          <c:idx val="0"/>
          <c:order val="1"/>
          <c:tx>
            <c:strRef>
              <c:f>[9]Mes!$B$589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[9]Mes!$C$587:$E$587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[9]Mes!$C$589:$E$589</c:f>
              <c:numCache>
                <c:formatCode>General</c:formatCode>
                <c:ptCount val="3"/>
                <c:pt idx="0">
                  <c:v>89950</c:v>
                </c:pt>
                <c:pt idx="1">
                  <c:v>3843</c:v>
                </c:pt>
                <c:pt idx="2">
                  <c:v>93793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221472"/>
        <c:axId val="305221864"/>
        <c:axId val="0"/>
      </c:bar3DChart>
      <c:catAx>
        <c:axId val="30522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1864"/>
        <c:crosses val="autoZero"/>
        <c:auto val="0"/>
        <c:lblAlgn val="ctr"/>
        <c:lblOffset val="100"/>
        <c:noMultiLvlLbl val="0"/>
      </c:catAx>
      <c:valAx>
        <c:axId val="305221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481906968797586"/>
          <c:y val="3.4334763948497854E-2"/>
          <c:w val="0.22370957788373294"/>
          <c:h val="0.1461902797214493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ALOJAMIENTOS DE TURISMO RURAL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8.6331069578805805E-2"/>
          <c:y val="1.11795322021770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12700">
          <a:solidFill>
            <a:srgbClr val="808080"/>
          </a:solidFill>
          <a:prstDash val="solid"/>
        </a:ln>
      </c:spPr>
    </c:sideWall>
    <c:backWall>
      <c:thickness val="0"/>
      <c:spPr>
        <a:noFill/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412587412587409E-2"/>
          <c:y val="6.3009768076283293E-2"/>
          <c:w val="0.92132867132867136"/>
          <c:h val="0.8461203765241421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[9]Mes!$G$588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[9]Mes!$H$587:$J$587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[9]Mes!$H$588:$J$588</c:f>
              <c:numCache>
                <c:formatCode>General</c:formatCode>
                <c:ptCount val="3"/>
                <c:pt idx="0">
                  <c:v>127265</c:v>
                </c:pt>
                <c:pt idx="1">
                  <c:v>4844</c:v>
                </c:pt>
                <c:pt idx="2">
                  <c:v>132109</c:v>
                </c:pt>
              </c:numCache>
            </c:numRef>
          </c:val>
        </c:ser>
        <c:ser>
          <c:idx val="0"/>
          <c:order val="1"/>
          <c:tx>
            <c:strRef>
              <c:f>[9]Mes!$G$589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[9]Mes!$H$587:$J$587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[9]Mes!$H$589:$J$589</c:f>
              <c:numCache>
                <c:formatCode>General</c:formatCode>
                <c:ptCount val="3"/>
                <c:pt idx="0">
                  <c:v>173816</c:v>
                </c:pt>
                <c:pt idx="1">
                  <c:v>6475</c:v>
                </c:pt>
                <c:pt idx="2">
                  <c:v>180291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222648"/>
        <c:axId val="305223040"/>
        <c:axId val="0"/>
      </c:bar3DChart>
      <c:catAx>
        <c:axId val="305222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3040"/>
        <c:crosses val="autoZero"/>
        <c:auto val="0"/>
        <c:lblAlgn val="ctr"/>
        <c:lblOffset val="100"/>
        <c:noMultiLvlLbl val="0"/>
      </c:catAx>
      <c:valAx>
        <c:axId val="30522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26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524475524475521"/>
          <c:y val="1.9841346731409394E-2"/>
          <c:w val="0.23076923076923078"/>
          <c:h val="0.15376575103618648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ALOJAMIENTOS DE TURISMO RURAL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0849655262588987"/>
          <c:y val="2.13509304595480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0208488458674606E-2"/>
          <c:y val="0.1872244278256591"/>
          <c:w val="0.93521965748324642"/>
          <c:h val="0.72267904329042187"/>
        </c:manualLayout>
      </c:layout>
      <c:lineChart>
        <c:grouping val="standard"/>
        <c:varyColors val="0"/>
        <c:ser>
          <c:idx val="0"/>
          <c:order val="0"/>
          <c:tx>
            <c:strRef>
              <c:f>[9]Mes!$A$620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([9]Mes!$B$619:$J$619,[9]Mes!$B$622:$D$622)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([9]Mes!$B$620:$J$620,[9]Mes!$B$623:$D$623)</c:f>
              <c:numCache>
                <c:formatCode>General</c:formatCode>
                <c:ptCount val="12"/>
                <c:pt idx="0">
                  <c:v>40605</c:v>
                </c:pt>
                <c:pt idx="1">
                  <c:v>55541</c:v>
                </c:pt>
                <c:pt idx="2">
                  <c:v>75370</c:v>
                </c:pt>
                <c:pt idx="3">
                  <c:v>114111</c:v>
                </c:pt>
                <c:pt idx="4">
                  <c:v>86629</c:v>
                </c:pt>
                <c:pt idx="5">
                  <c:v>84209</c:v>
                </c:pt>
                <c:pt idx="6">
                  <c:v>108069</c:v>
                </c:pt>
                <c:pt idx="7">
                  <c:v>155185</c:v>
                </c:pt>
                <c:pt idx="8">
                  <c:v>88801</c:v>
                </c:pt>
                <c:pt idx="9">
                  <c:v>99235</c:v>
                </c:pt>
                <c:pt idx="10">
                  <c:v>77507</c:v>
                </c:pt>
                <c:pt idx="11">
                  <c:v>86882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[9]Mes!$A$621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([9]Mes!$B$619:$J$619,[9]Mes!$B$622:$D$622)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([9]Mes!$B$621:$J$621,[9]Mes!$B$624:$D$624)</c:f>
              <c:numCache>
                <c:formatCode>General</c:formatCode>
                <c:ptCount val="12"/>
                <c:pt idx="0">
                  <c:v>40344</c:v>
                </c:pt>
                <c:pt idx="1">
                  <c:v>61276</c:v>
                </c:pt>
                <c:pt idx="2">
                  <c:v>93793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23824"/>
        <c:axId val="305224216"/>
      </c:lineChart>
      <c:catAx>
        <c:axId val="305223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4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224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3824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9319024190677134"/>
          <c:y val="3.3816645648290018E-2"/>
          <c:w val="0.19741155862355761"/>
          <c:h val="0.1039160389321433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EN  ALOJAMIENTOS DE TURISMO RURAL</a:t>
            </a:r>
          </a:p>
          <a:p>
            <a:pPr>
              <a:defRPr sz="1100" b="1"/>
            </a:pPr>
            <a:r>
              <a:rPr lang="es-ES" sz="1100" b="1"/>
              <a:t>PERNOCTACIONES </a:t>
            </a:r>
          </a:p>
        </c:rich>
      </c:tx>
      <c:layout>
        <c:manualLayout>
          <c:xMode val="edge"/>
          <c:yMode val="edge"/>
          <c:x val="0.32407704001051696"/>
          <c:y val="2.85837145273513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059288537549407E-2"/>
          <c:y val="0.19363099629196109"/>
          <c:w val="0.9233201581027668"/>
          <c:h val="0.61567140384519559"/>
        </c:manualLayout>
      </c:layout>
      <c:lineChart>
        <c:grouping val="standard"/>
        <c:varyColors val="0"/>
        <c:ser>
          <c:idx val="0"/>
          <c:order val="0"/>
          <c:tx>
            <c:strRef>
              <c:f>[9]Mes!$A$642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([9]Mes!$B$641:$J$641,[9]Mes!$B$644:$D$644)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([9]Mes!$B$642:$J$642,[9]Mes!$B$645:$D$645)</c:f>
              <c:numCache>
                <c:formatCode>General</c:formatCode>
                <c:ptCount val="12"/>
                <c:pt idx="0">
                  <c:v>72188</c:v>
                </c:pt>
                <c:pt idx="1">
                  <c:v>97728</c:v>
                </c:pt>
                <c:pt idx="2">
                  <c:v>132109</c:v>
                </c:pt>
                <c:pt idx="3">
                  <c:v>249355</c:v>
                </c:pt>
                <c:pt idx="4">
                  <c:v>146445</c:v>
                </c:pt>
                <c:pt idx="5">
                  <c:v>146797</c:v>
                </c:pt>
                <c:pt idx="6">
                  <c:v>216772</c:v>
                </c:pt>
                <c:pt idx="7">
                  <c:v>403269</c:v>
                </c:pt>
                <c:pt idx="8">
                  <c:v>157971</c:v>
                </c:pt>
                <c:pt idx="9">
                  <c:v>186315</c:v>
                </c:pt>
                <c:pt idx="10">
                  <c:v>138850</c:v>
                </c:pt>
                <c:pt idx="11">
                  <c:v>203216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[9]Mes!$A$643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([9]Mes!$B$641:$J$641,[9]Mes!$B$644:$D$644)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([9]Mes!$B$643:$J$643,[9]Mes!$B$646:$D$646)</c:f>
              <c:numCache>
                <c:formatCode>General</c:formatCode>
                <c:ptCount val="12"/>
                <c:pt idx="0">
                  <c:v>74425</c:v>
                </c:pt>
                <c:pt idx="1">
                  <c:v>109372</c:v>
                </c:pt>
                <c:pt idx="2">
                  <c:v>180291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5225000"/>
        <c:axId val="305740016"/>
      </c:lineChart>
      <c:catAx>
        <c:axId val="305225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740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574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225000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766403413078101"/>
          <c:y val="2.7681184621029784E-2"/>
          <c:w val="0.20276075411304625"/>
          <c:h val="0.1015102217610066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883474694643725"/>
          <c:y val="1.68321959755030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9141433304452317E-2"/>
          <c:y val="8.8038495188101473E-2"/>
          <c:w val="0.76886304144606321"/>
          <c:h val="0.906383902012248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2.812021284668683E-2"/>
                  <c:y val="4.6078740157479503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4.3785008501692417E-2"/>
                  <c:y val="-6.340157480314960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1242139374385592E-2"/>
                  <c:y val="-2.02904636920384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3628392233647689E-2"/>
                  <c:y val="-4.893578302712164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560611354658586E-3"/>
                  <c:y val="-4.246754155730533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3968243114212954E-2"/>
                  <c:y val="5.54799650043742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9653769722967412E-2"/>
                  <c:y val="2.66666666666666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4.2807501503119197E-2"/>
                  <c:y val="4.3435170603674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5.4287413075511208E-3"/>
                  <c:y val="5.939597550306211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[9]Mes!$A$670:$A$678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[9]Mes!$D$670:$D$678</c:f>
              <c:numCache>
                <c:formatCode>General</c:formatCode>
                <c:ptCount val="9"/>
                <c:pt idx="0">
                  <c:v>1664</c:v>
                </c:pt>
                <c:pt idx="1">
                  <c:v>3106</c:v>
                </c:pt>
                <c:pt idx="2">
                  <c:v>2236</c:v>
                </c:pt>
                <c:pt idx="3">
                  <c:v>67</c:v>
                </c:pt>
                <c:pt idx="4">
                  <c:v>3012</c:v>
                </c:pt>
                <c:pt idx="5">
                  <c:v>659</c:v>
                </c:pt>
                <c:pt idx="6">
                  <c:v>982</c:v>
                </c:pt>
                <c:pt idx="7">
                  <c:v>1279</c:v>
                </c:pt>
                <c:pt idx="8">
                  <c:v>126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1313766962298014"/>
          <c:y val="2.418548920278000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439661456886091E-2"/>
          <c:y val="0.14818043401580722"/>
          <c:w val="0.77017348863513779"/>
          <c:h val="0.7975798203742469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1.8192279150961593E-2"/>
                  <c:y val="5.68095247379791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467232648684696E-2"/>
                  <c:y val="-6.4753187408826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8080150637955664E-2"/>
                  <c:y val="-3.327844473237821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197862693241886E-2"/>
                  <c:y val="-1.389361064779779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2597360566723002E-3"/>
                  <c:y val="8.56694666352342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1.4462780198693185E-2"/>
                  <c:y val="5.91042109423880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6986031337140767E-2"/>
                  <c:y val="7.65368069723294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3.5289425594722444E-2"/>
                  <c:y val="1.800866046407750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3.2536883088862662E-3"/>
                  <c:y val="3.638919267671441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[9]Mes!$A$670:$A$678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[9]Mes!$G$670:$G$678</c:f>
              <c:numCache>
                <c:formatCode>General</c:formatCode>
                <c:ptCount val="9"/>
                <c:pt idx="0">
                  <c:v>4832</c:v>
                </c:pt>
                <c:pt idx="1">
                  <c:v>7181</c:v>
                </c:pt>
                <c:pt idx="2">
                  <c:v>4313</c:v>
                </c:pt>
                <c:pt idx="3">
                  <c:v>201</c:v>
                </c:pt>
                <c:pt idx="4">
                  <c:v>4357</c:v>
                </c:pt>
                <c:pt idx="5">
                  <c:v>1344</c:v>
                </c:pt>
                <c:pt idx="6">
                  <c:v>3150</c:v>
                </c:pt>
                <c:pt idx="7">
                  <c:v>1858</c:v>
                </c:pt>
                <c:pt idx="8">
                  <c:v>313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29872485099014318"/>
          <c:y val="1.734883270649493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0.12898644412081797"/>
          <c:w val="0.90601586915519006"/>
          <c:h val="0.7812988063872629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[9]Mes!$B$706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[9]Mes!$C$705:$D$705</c:f>
              <c:strCache>
                <c:ptCount val="2"/>
                <c:pt idx="0">
                  <c:v>V. españoles</c:v>
                </c:pt>
                <c:pt idx="1">
                  <c:v>V. extranjeros</c:v>
                </c:pt>
              </c:strCache>
            </c:strRef>
          </c:cat>
          <c:val>
            <c:numRef>
              <c:f>[9]Mes!$C$706:$D$706</c:f>
              <c:numCache>
                <c:formatCode>General</c:formatCode>
                <c:ptCount val="2"/>
                <c:pt idx="0">
                  <c:v>3278</c:v>
                </c:pt>
                <c:pt idx="1">
                  <c:v>6085</c:v>
                </c:pt>
              </c:numCache>
            </c:numRef>
          </c:val>
        </c:ser>
        <c:ser>
          <c:idx val="0"/>
          <c:order val="1"/>
          <c:tx>
            <c:strRef>
              <c:f>[9]Mes!$B$707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[9]Mes!$C$705:$D$705</c:f>
              <c:strCache>
                <c:ptCount val="2"/>
                <c:pt idx="0">
                  <c:v>V. españoles</c:v>
                </c:pt>
                <c:pt idx="1">
                  <c:v>V. extranjeros</c:v>
                </c:pt>
              </c:strCache>
            </c:strRef>
          </c:cat>
          <c:val>
            <c:numRef>
              <c:f>[9]Mes!$C$707:$D$707</c:f>
              <c:numCache>
                <c:formatCode>General</c:formatCode>
                <c:ptCount val="2"/>
                <c:pt idx="0">
                  <c:v>9170</c:v>
                </c:pt>
                <c:pt idx="1">
                  <c:v>3961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741584"/>
        <c:axId val="305634456"/>
        <c:axId val="0"/>
      </c:bar3DChart>
      <c:catAx>
        <c:axId val="30574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634456"/>
        <c:crosses val="autoZero"/>
        <c:auto val="0"/>
        <c:lblAlgn val="ctr"/>
        <c:lblOffset val="100"/>
        <c:noMultiLvlLbl val="0"/>
      </c:catAx>
      <c:valAx>
        <c:axId val="305634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7415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868119415634661"/>
          <c:y val="2.4489795918367346E-2"/>
          <c:w val="0.21628222251469734"/>
          <c:h val="0.1526459936646468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CAMPAMENTOS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29918564526854324"/>
          <c:y val="2.472234147538150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7.1016882530372402E-2"/>
          <c:w val="0.89924037848330052"/>
          <c:h val="0.83888661998137792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[9]Mes!$G$706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[9]Mes!$H$705:$J$705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[9]Mes!$H$706:$J$706</c:f>
              <c:numCache>
                <c:formatCode>General</c:formatCode>
                <c:ptCount val="3"/>
                <c:pt idx="0">
                  <c:v>6478</c:v>
                </c:pt>
                <c:pt idx="1">
                  <c:v>8138</c:v>
                </c:pt>
                <c:pt idx="2">
                  <c:v>14616</c:v>
                </c:pt>
              </c:numCache>
            </c:numRef>
          </c:val>
        </c:ser>
        <c:ser>
          <c:idx val="0"/>
          <c:order val="1"/>
          <c:tx>
            <c:strRef>
              <c:f>[9]Mes!$G$707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[9]Mes!$H$705:$J$705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[9]Mes!$H$707:$J$707</c:f>
              <c:numCache>
                <c:formatCode>General</c:formatCode>
                <c:ptCount val="3"/>
                <c:pt idx="0">
                  <c:v>22336</c:v>
                </c:pt>
                <c:pt idx="1">
                  <c:v>5213</c:v>
                </c:pt>
                <c:pt idx="2">
                  <c:v>27549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5635240"/>
        <c:axId val="305635632"/>
        <c:axId val="0"/>
      </c:bar3DChart>
      <c:catAx>
        <c:axId val="305635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635632"/>
        <c:crosses val="autoZero"/>
        <c:auto val="0"/>
        <c:lblAlgn val="ctr"/>
        <c:lblOffset val="100"/>
        <c:noMultiLvlLbl val="0"/>
      </c:catAx>
      <c:valAx>
        <c:axId val="305635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56352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376497683446788"/>
          <c:y val="2.4489795918367346E-2"/>
          <c:w val="0.21482909676239526"/>
          <c:h val="0.130612244897959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CAMPAMENTOS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6384000541330891"/>
          <c:y val="1.1137355161813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094505142141804E-2"/>
          <c:y val="0.18230986740450733"/>
          <c:w val="0.9299216173726691"/>
          <c:h val="0.72797538310357357"/>
        </c:manualLayout>
      </c:layout>
      <c:lineChart>
        <c:grouping val="standard"/>
        <c:varyColors val="0"/>
        <c:ser>
          <c:idx val="0"/>
          <c:order val="0"/>
          <c:tx>
            <c:strRef>
              <c:f>[9]Mes!$A$738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([9]Mes!$B$737:$J$737,[9]Mes!$B$740:$D$740)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([9]Mes!$B$738:$J$738,[9]Mes!$B$741:$D$741)</c:f>
              <c:numCache>
                <c:formatCode>General</c:formatCode>
                <c:ptCount val="12"/>
                <c:pt idx="0">
                  <c:v>3271</c:v>
                </c:pt>
                <c:pt idx="1">
                  <c:v>4107</c:v>
                </c:pt>
                <c:pt idx="2">
                  <c:v>9363</c:v>
                </c:pt>
                <c:pt idx="3">
                  <c:v>22787</c:v>
                </c:pt>
                <c:pt idx="4">
                  <c:v>22379</c:v>
                </c:pt>
                <c:pt idx="5">
                  <c:v>32904</c:v>
                </c:pt>
                <c:pt idx="6">
                  <c:v>68012</c:v>
                </c:pt>
                <c:pt idx="7">
                  <c:v>101644</c:v>
                </c:pt>
                <c:pt idx="8">
                  <c:v>22180</c:v>
                </c:pt>
                <c:pt idx="9">
                  <c:v>12166</c:v>
                </c:pt>
                <c:pt idx="10">
                  <c:v>5510</c:v>
                </c:pt>
                <c:pt idx="11">
                  <c:v>3190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[9]Mes!$A$739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([9]Mes!$B$737:$J$737,[9]Mes!$B$740:$D$740)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([9]Mes!$B$739:$J$739,[9]Mes!$B$742:$D$742)</c:f>
              <c:numCache>
                <c:formatCode>General</c:formatCode>
                <c:ptCount val="12"/>
                <c:pt idx="0">
                  <c:v>4835</c:v>
                </c:pt>
                <c:pt idx="1">
                  <c:v>4677</c:v>
                </c:pt>
                <c:pt idx="2">
                  <c:v>13131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62176"/>
        <c:axId val="202162568"/>
      </c:lineChart>
      <c:catAx>
        <c:axId val="2021621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62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62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621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123961912591389"/>
          <c:y val="3.9073910024660617E-2"/>
          <c:w val="0.20599138499491704"/>
          <c:h val="0.1033337809511218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/>
              <a:t>% DE PLAZAS POR PROVINCIAS </a:t>
            </a:r>
          </a:p>
        </c:rich>
      </c:tx>
      <c:layout>
        <c:manualLayout>
          <c:xMode val="edge"/>
          <c:yMode val="edge"/>
          <c:x val="0.23609862342732971"/>
          <c:y val="2.3431802568303121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5743538076671102E-2"/>
          <c:y val="0.27905930363355747"/>
          <c:w val="0.92784114645670912"/>
          <c:h val="0.5659106565167726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25400">
                <a:noFill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-2.1786150260862835E-2"/>
                  <c:y val="-5.7172087019640716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Ávila
12%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3253458068583588E-2"/>
                  <c:y val="-8.8551399611004278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4891508696334719E-2"/>
                  <c:y val="5.8265331659661412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112855626041712E-2"/>
                  <c:y val="6.223491654227453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Palencia
6%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9.0325425138176485E-2"/>
                  <c:y val="2.560012797562660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Salamanca
11%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3955432606282698E-2"/>
                  <c:y val="6.1448467412279717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071623418667832E-2"/>
                  <c:y val="-4.7157246832854383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5.2489221899369304E-2"/>
                  <c:y val="-8.8006769140857033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FF"/>
                        </a:solidFill>
                        <a:latin typeface="Verdana"/>
                        <a:ea typeface="Verdana"/>
                        <a:cs typeface="Verdana"/>
                      </a:defRPr>
                    </a:pPr>
                    <a:r>
                      <a:rPr lang="en-US"/>
                      <a:t>Valladolid
18%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7.3443535374396962E-2"/>
                  <c:y val="-4.0554930196023464E-2"/>
                </c:manualLayout>
              </c:layout>
              <c:numFmt formatCode="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[3]Oferta!$B$153:$J$153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[3]Oferta!$B$155:$J$155</c:f>
              <c:numCache>
                <c:formatCode>General</c:formatCode>
                <c:ptCount val="9"/>
                <c:pt idx="0">
                  <c:v>55248</c:v>
                </c:pt>
                <c:pt idx="1">
                  <c:v>67400</c:v>
                </c:pt>
                <c:pt idx="2">
                  <c:v>73781</c:v>
                </c:pt>
                <c:pt idx="3">
                  <c:v>31589</c:v>
                </c:pt>
                <c:pt idx="4">
                  <c:v>51657</c:v>
                </c:pt>
                <c:pt idx="5">
                  <c:v>57374</c:v>
                </c:pt>
                <c:pt idx="6">
                  <c:v>26435</c:v>
                </c:pt>
                <c:pt idx="7">
                  <c:v>88888</c:v>
                </c:pt>
                <c:pt idx="8">
                  <c:v>34017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accent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ES" sz="1050" b="1"/>
              <a:t>EVOLUCIÓN ANUAL EN CAMPAMENTOS</a:t>
            </a:r>
          </a:p>
          <a:p>
            <a:pPr>
              <a:defRPr sz="1050" b="1"/>
            </a:pPr>
            <a:r>
              <a:rPr lang="es-ES" sz="1050" b="1"/>
              <a:t>PERNOCTACIONES</a:t>
            </a:r>
          </a:p>
        </c:rich>
      </c:tx>
      <c:layout>
        <c:manualLayout>
          <c:xMode val="edge"/>
          <c:yMode val="edge"/>
          <c:x val="0.37661070193318702"/>
          <c:y val="2.6546566345333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19910952736720613"/>
          <c:w val="0.91960931630353115"/>
          <c:h val="0.71079397514454412"/>
        </c:manualLayout>
      </c:layout>
      <c:lineChart>
        <c:grouping val="standard"/>
        <c:varyColors val="0"/>
        <c:ser>
          <c:idx val="0"/>
          <c:order val="0"/>
          <c:tx>
            <c:strRef>
              <c:f>[9]Mes!$A$759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([9]Mes!$B$758:$J$758,[9]Mes!$B$761:$D$761)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([9]Mes!$B$759:$J$759,[9]Mes!$B$762:$D$762)</c:f>
              <c:numCache>
                <c:formatCode>General</c:formatCode>
                <c:ptCount val="12"/>
                <c:pt idx="0">
                  <c:v>4373</c:v>
                </c:pt>
                <c:pt idx="1">
                  <c:v>5935</c:v>
                </c:pt>
                <c:pt idx="2">
                  <c:v>14616</c:v>
                </c:pt>
                <c:pt idx="3">
                  <c:v>52117</c:v>
                </c:pt>
                <c:pt idx="4">
                  <c:v>44791</c:v>
                </c:pt>
                <c:pt idx="5">
                  <c:v>72441</c:v>
                </c:pt>
                <c:pt idx="6">
                  <c:v>176539</c:v>
                </c:pt>
                <c:pt idx="7">
                  <c:v>290208</c:v>
                </c:pt>
                <c:pt idx="8">
                  <c:v>44998</c:v>
                </c:pt>
                <c:pt idx="9">
                  <c:v>24579</c:v>
                </c:pt>
                <c:pt idx="10">
                  <c:v>8362</c:v>
                </c:pt>
                <c:pt idx="11">
                  <c:v>5100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[9]Mes!$A$760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([9]Mes!$B$758:$J$758,[9]Mes!$B$761:$D$761)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([9]Mes!$B$760:$J$760,[9]Mes!$B$763:$D$763)</c:f>
              <c:numCache>
                <c:formatCode>General</c:formatCode>
                <c:ptCount val="12"/>
                <c:pt idx="0">
                  <c:v>5980</c:v>
                </c:pt>
                <c:pt idx="1">
                  <c:v>6925</c:v>
                </c:pt>
                <c:pt idx="2">
                  <c:v>27549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63352"/>
        <c:axId val="202163744"/>
      </c:lineChart>
      <c:catAx>
        <c:axId val="202163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6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163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6335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7597591331051741"/>
          <c:y val="2.2123822878393373E-2"/>
          <c:w val="0.21461222841225155"/>
          <c:h val="0.1194611166556086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VIAJEROS</a:t>
            </a:r>
          </a:p>
        </c:rich>
      </c:tx>
      <c:layout>
        <c:manualLayout>
          <c:xMode val="edge"/>
          <c:yMode val="edge"/>
          <c:x val="0.17418231919983107"/>
          <c:y val="2.127641855802531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967464687680049"/>
          <c:y val="0.1679460769848744"/>
          <c:w val="0.70925141186600749"/>
          <c:h val="0.79674777520970141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6.9470834748508459E-3"/>
                  <c:y val="-4.3321883134035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146599249992721E-2"/>
                  <c:y val="-0.10377064203311469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5336757580394026E-2"/>
                  <c:y val="2.34204730660741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3804201710633445E-2"/>
                  <c:y val="9.495604150423156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608281970427534E-2"/>
                  <c:y val="3.00361945825756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894887717396595E-2"/>
                  <c:y val="2.8158281813913835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5583665307646322E-3"/>
                  <c:y val="-7.069054627817733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3.4034207618810541E-2"/>
                  <c:y val="-4.485433076487105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0213424615740778E-2"/>
                  <c:y val="-4.6058829469073276E-2"/>
                </c:manualLayout>
              </c:layout>
              <c:tx>
                <c:rich>
                  <a:bodyPr/>
                  <a:lstStyle/>
                  <a:p>
                    <a:fld id="{8B6AEAFB-7E8A-4B35-A8D3-0A3B16B6B6C1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[9]Mes!$A$788:$A$796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[9]Mes!$D$788:$D$796</c:f>
              <c:numCache>
                <c:formatCode>General</c:formatCode>
                <c:ptCount val="9"/>
                <c:pt idx="0">
                  <c:v>3210</c:v>
                </c:pt>
                <c:pt idx="1">
                  <c:v>4821</c:v>
                </c:pt>
                <c:pt idx="2">
                  <c:v>3996</c:v>
                </c:pt>
                <c:pt idx="3">
                  <c:v>2196</c:v>
                </c:pt>
                <c:pt idx="4">
                  <c:v>177</c:v>
                </c:pt>
                <c:pt idx="5">
                  <c:v>3926</c:v>
                </c:pt>
                <c:pt idx="6">
                  <c:v>661</c:v>
                </c:pt>
                <c:pt idx="7">
                  <c:v>2069</c:v>
                </c:pt>
                <c:pt idx="8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DISTRIBUCIÓN PROVINCIAL DEL Nº DE PERNOCTACIONES</a:t>
            </a:r>
          </a:p>
        </c:rich>
      </c:tx>
      <c:layout>
        <c:manualLayout>
          <c:xMode val="edge"/>
          <c:yMode val="edge"/>
          <c:x val="0.12480457739958226"/>
          <c:y val="2.880340099019818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239932231978392"/>
          <c:y val="0.19986581327942435"/>
          <c:w val="0.7420905877407975"/>
          <c:h val="0.73637194675127904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noFill/>
              </a:ln>
            </c:spPr>
          </c:dPt>
          <c:dPt>
            <c:idx val="5"/>
            <c:bubble3D val="0"/>
            <c:spPr>
              <a:solidFill>
                <a:srgbClr val="FF8080"/>
              </a:solidFill>
              <a:ln w="25400">
                <a:noFill/>
              </a:ln>
            </c:spPr>
          </c:dPt>
          <c:dPt>
            <c:idx val="6"/>
            <c:bubble3D val="0"/>
            <c:spPr>
              <a:solidFill>
                <a:srgbClr val="0066CC"/>
              </a:solidFill>
              <a:ln w="25400">
                <a:noFill/>
              </a:ln>
            </c:spPr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</c:dPt>
          <c:dPt>
            <c:idx val="8"/>
            <c:bubble3D val="0"/>
            <c:spPr>
              <a:solidFill>
                <a:srgbClr val="000080"/>
              </a:solidFill>
              <a:ln w="25400">
                <a:noFill/>
              </a:ln>
            </c:spPr>
          </c:dPt>
          <c:dLbls>
            <c:dLbl>
              <c:idx val="0"/>
              <c:layout>
                <c:manualLayout>
                  <c:x val="1.95580603476543E-2"/>
                  <c:y val="-5.981220185366056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059369054710177E-2"/>
                  <c:y val="0.114916270368317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4378472032269321E-2"/>
                  <c:y val="3.415962315251631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2639055433929068E-2"/>
                  <c:y val="5.61703925330607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5917218931224597E-3"/>
                  <c:y val="-5.013465297412489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4.9589175057535104E-3"/>
                  <c:y val="-5.41379100681863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9060863797625604E-3"/>
                  <c:y val="-0.101406219192496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6.0180137078696697E-2"/>
                  <c:y val="-3.803620651540142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5748956585176649E-2"/>
                  <c:y val="-5.08342034851292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#%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[9]Mes!$A$788:$A$796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[9]Mes!$G$788:$G$796</c:f>
              <c:numCache>
                <c:formatCode>General</c:formatCode>
                <c:ptCount val="9"/>
                <c:pt idx="0">
                  <c:v>7075</c:v>
                </c:pt>
                <c:pt idx="1">
                  <c:v>8002</c:v>
                </c:pt>
                <c:pt idx="2">
                  <c:v>5113</c:v>
                </c:pt>
                <c:pt idx="3">
                  <c:v>2711</c:v>
                </c:pt>
                <c:pt idx="4">
                  <c:v>300</c:v>
                </c:pt>
                <c:pt idx="5">
                  <c:v>3944</c:v>
                </c:pt>
                <c:pt idx="6">
                  <c:v>1913</c:v>
                </c:pt>
                <c:pt idx="7">
                  <c:v>2821</c:v>
                </c:pt>
                <c:pt idx="8">
                  <c:v>325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EN ALBERGUES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2121808220668385"/>
          <c:y val="1.695152935255434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3985048667550836E-2"/>
          <c:y val="9.7458289825743519E-2"/>
          <c:w val="0.90601586915519006"/>
          <c:h val="0.81167185477468196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[9]Mes!$B$823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[9]Mes!$C$822:$E$822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[9]Mes!$C$823:$E$823</c:f>
              <c:numCache>
                <c:formatCode>General</c:formatCode>
                <c:ptCount val="3"/>
                <c:pt idx="0">
                  <c:v>11990</c:v>
                </c:pt>
                <c:pt idx="1">
                  <c:v>4408</c:v>
                </c:pt>
                <c:pt idx="2">
                  <c:v>16398</c:v>
                </c:pt>
              </c:numCache>
            </c:numRef>
          </c:val>
        </c:ser>
        <c:ser>
          <c:idx val="0"/>
          <c:order val="1"/>
          <c:tx>
            <c:strRef>
              <c:f>[9]Mes!$B$824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[9]Mes!$C$822:$E$822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[9]Mes!$C$824:$E$824</c:f>
              <c:numCache>
                <c:formatCode>General</c:formatCode>
                <c:ptCount val="3"/>
                <c:pt idx="0">
                  <c:v>16779</c:v>
                </c:pt>
                <c:pt idx="1">
                  <c:v>4602</c:v>
                </c:pt>
                <c:pt idx="2">
                  <c:v>21381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175640"/>
        <c:axId val="202176032"/>
        <c:axId val="0"/>
      </c:bar3DChart>
      <c:catAx>
        <c:axId val="202175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76032"/>
        <c:crosses val="autoZero"/>
        <c:auto val="0"/>
        <c:lblAlgn val="ctr"/>
        <c:lblOffset val="100"/>
        <c:noMultiLvlLbl val="0"/>
      </c:catAx>
      <c:valAx>
        <c:axId val="202176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7564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376932982833303"/>
          <c:y val="2.4489795918367346E-2"/>
          <c:w val="0.2030737634645107"/>
          <c:h val="0.15292998356230245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COMPARATIVA 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0291987265850323"/>
          <c:y val="4.242435695538057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23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5057122461236834E-2"/>
          <c:y val="0.1106575678040245"/>
          <c:w val="0.89924037848330052"/>
          <c:h val="0.79886089238845148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[9]Mes!$G$823</c:f>
              <c:strCache>
                <c:ptCount val="1"/>
                <c:pt idx="0">
                  <c:v>MARZO 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[9]Mes!$H$822:$J$822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[9]Mes!$H$823:$J$823</c:f>
              <c:numCache>
                <c:formatCode>General</c:formatCode>
                <c:ptCount val="3"/>
                <c:pt idx="0">
                  <c:v>19759</c:v>
                </c:pt>
                <c:pt idx="1">
                  <c:v>4804</c:v>
                </c:pt>
                <c:pt idx="2">
                  <c:v>24563</c:v>
                </c:pt>
              </c:numCache>
            </c:numRef>
          </c:val>
        </c:ser>
        <c:ser>
          <c:idx val="0"/>
          <c:order val="1"/>
          <c:tx>
            <c:strRef>
              <c:f>[9]Mes!$G$824</c:f>
              <c:strCache>
                <c:ptCount val="1"/>
                <c:pt idx="0">
                  <c:v>MARZO 2018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[9]Mes!$H$822:$J$822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pernoct.</c:v>
                </c:pt>
              </c:strCache>
            </c:strRef>
          </c:cat>
          <c:val>
            <c:numRef>
              <c:f>[9]Mes!$H$824:$J$824</c:f>
              <c:numCache>
                <c:formatCode>General</c:formatCode>
                <c:ptCount val="3"/>
                <c:pt idx="0">
                  <c:v>27427</c:v>
                </c:pt>
                <c:pt idx="1">
                  <c:v>4777</c:v>
                </c:pt>
                <c:pt idx="2">
                  <c:v>32204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2176816"/>
        <c:axId val="202177208"/>
        <c:axId val="0"/>
      </c:bar3DChart>
      <c:catAx>
        <c:axId val="20217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chemeClr val="bg2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77208"/>
        <c:crosses val="autoZero"/>
        <c:auto val="0"/>
        <c:lblAlgn val="ctr"/>
        <c:lblOffset val="100"/>
        <c:noMultiLvlLbl val="0"/>
      </c:catAx>
      <c:valAx>
        <c:axId val="202177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768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128779101850787"/>
          <c:y val="2.4489938757655292E-2"/>
          <c:w val="0.20358591578722474"/>
          <c:h val="0.13950096237970253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ALBERBUES</a:t>
            </a:r>
          </a:p>
          <a:p>
            <a:pPr>
              <a:defRPr sz="1100" b="1"/>
            </a:pPr>
            <a:r>
              <a:rPr lang="es-ES" sz="1100" b="1"/>
              <a:t>VIAJEROS</a:t>
            </a:r>
          </a:p>
        </c:rich>
      </c:tx>
      <c:layout>
        <c:manualLayout>
          <c:xMode val="edge"/>
          <c:yMode val="edge"/>
          <c:x val="0.35832486030978233"/>
          <c:y val="6.220106287972860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9370093876912322E-2"/>
          <c:y val="0.20699162721256079"/>
          <c:w val="0.91704112507276869"/>
          <c:h val="0.70213851738786459"/>
        </c:manualLayout>
      </c:layout>
      <c:lineChart>
        <c:grouping val="standard"/>
        <c:varyColors val="0"/>
        <c:ser>
          <c:idx val="0"/>
          <c:order val="0"/>
          <c:tx>
            <c:strRef>
              <c:f>[9]Mes!$A$738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([9]Mes!$B$737:$J$737,[9]Mes!$B$740:$D$740)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([9]Mes!$B$857:$J$857,[9]Mes!$B$860:$D$860)</c:f>
              <c:numCache>
                <c:formatCode>General</c:formatCode>
                <c:ptCount val="12"/>
                <c:pt idx="0">
                  <c:v>3277</c:v>
                </c:pt>
                <c:pt idx="1">
                  <c:v>8489</c:v>
                </c:pt>
                <c:pt idx="2">
                  <c:v>16398</c:v>
                </c:pt>
                <c:pt idx="3">
                  <c:v>56719</c:v>
                </c:pt>
                <c:pt idx="4">
                  <c:v>71153</c:v>
                </c:pt>
                <c:pt idx="5">
                  <c:v>53612</c:v>
                </c:pt>
                <c:pt idx="6">
                  <c:v>48805</c:v>
                </c:pt>
                <c:pt idx="7">
                  <c:v>54485</c:v>
                </c:pt>
                <c:pt idx="8">
                  <c:v>49953</c:v>
                </c:pt>
                <c:pt idx="9">
                  <c:v>32162</c:v>
                </c:pt>
                <c:pt idx="10">
                  <c:v>10117</c:v>
                </c:pt>
                <c:pt idx="11">
                  <c:v>5141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[9]Mes!$A$739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([9]Mes!$B$737:$J$737,[9]Mes!$B$740:$D$740)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([9]Mes!$B$858:$J$858,[9]Mes!$B$861:$D$861)</c:f>
              <c:numCache>
                <c:formatCode>General</c:formatCode>
                <c:ptCount val="12"/>
                <c:pt idx="0">
                  <c:v>3415</c:v>
                </c:pt>
                <c:pt idx="1">
                  <c:v>4566</c:v>
                </c:pt>
                <c:pt idx="2">
                  <c:v>21381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77992"/>
        <c:axId val="306737992"/>
      </c:lineChart>
      <c:catAx>
        <c:axId val="202177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737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7379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02177992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444619670022131"/>
          <c:y val="3.4383501992240509E-2"/>
          <c:w val="0.2091979625692244"/>
          <c:h val="0.1066060424793404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EVOLUCIÓN ANUAL EN ALBERGUES</a:t>
            </a:r>
          </a:p>
          <a:p>
            <a:pPr>
              <a:defRPr sz="1100" b="1"/>
            </a:pPr>
            <a:r>
              <a:rPr lang="es-ES" sz="1100" b="1"/>
              <a:t>PERNOCTACIONES</a:t>
            </a:r>
          </a:p>
        </c:rich>
      </c:tx>
      <c:layout>
        <c:manualLayout>
          <c:xMode val="edge"/>
          <c:yMode val="edge"/>
          <c:x val="0.37105575875881397"/>
          <c:y val="4.43058907329380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597295266716758E-2"/>
          <c:y val="0.23451378101186784"/>
          <c:w val="0.91960931630353115"/>
          <c:h val="0.67422452690131618"/>
        </c:manualLayout>
      </c:layout>
      <c:lineChart>
        <c:grouping val="standard"/>
        <c:varyColors val="0"/>
        <c:ser>
          <c:idx val="0"/>
          <c:order val="0"/>
          <c:tx>
            <c:strRef>
              <c:f>[9]Mes!$A$759</c:f>
              <c:strCache>
                <c:ptCount val="1"/>
                <c:pt idx="0">
                  <c:v>AÑO 2017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([9]Mes!$B$758:$J$758,[9]Mes!$B$761:$D$761)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([9]Mes!$B$879:$J$879,[9]Mes!$B$882:$D$882)</c:f>
              <c:numCache>
                <c:formatCode>General</c:formatCode>
                <c:ptCount val="12"/>
                <c:pt idx="0">
                  <c:v>5302</c:v>
                </c:pt>
                <c:pt idx="1">
                  <c:v>14253</c:v>
                </c:pt>
                <c:pt idx="2">
                  <c:v>24563</c:v>
                </c:pt>
                <c:pt idx="3">
                  <c:v>75546</c:v>
                </c:pt>
                <c:pt idx="4">
                  <c:v>81998</c:v>
                </c:pt>
                <c:pt idx="5">
                  <c:v>68337</c:v>
                </c:pt>
                <c:pt idx="6">
                  <c:v>103203</c:v>
                </c:pt>
                <c:pt idx="7">
                  <c:v>115266</c:v>
                </c:pt>
                <c:pt idx="8">
                  <c:v>58113</c:v>
                </c:pt>
                <c:pt idx="9">
                  <c:v>39072</c:v>
                </c:pt>
                <c:pt idx="10">
                  <c:v>14009</c:v>
                </c:pt>
                <c:pt idx="11">
                  <c:v>9616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[9]Mes!$A$760</c:f>
              <c:strCache>
                <c:ptCount val="1"/>
                <c:pt idx="0">
                  <c:v>AÑO 2018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([9]Mes!$B$758:$J$758,[9]Mes!$B$761:$D$761)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([9]Mes!$B$880:$J$880,[9]Mes!$B$883:$D$883)</c:f>
              <c:numCache>
                <c:formatCode>General</c:formatCode>
                <c:ptCount val="12"/>
                <c:pt idx="0">
                  <c:v>5036</c:v>
                </c:pt>
                <c:pt idx="1">
                  <c:v>6878</c:v>
                </c:pt>
                <c:pt idx="2">
                  <c:v>32204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38776"/>
        <c:axId val="306739168"/>
      </c:lineChart>
      <c:catAx>
        <c:axId val="306738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739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739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73877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8852759756740209"/>
          <c:y val="4.0055035567335452E-2"/>
          <c:w val="0.20311728729196354"/>
          <c:h val="0.10986605729388929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ESTABLECIMIENTOS</a:t>
            </a:r>
          </a:p>
        </c:rich>
      </c:tx>
      <c:layout>
        <c:manualLayout>
          <c:xMode val="edge"/>
          <c:yMode val="edge"/>
          <c:x val="0.3224129809072257"/>
          <c:y val="3.621817793188784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4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D1E7A9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4297906583628425E-2"/>
          <c:y val="0.15625"/>
          <c:w val="0.93739579598237233"/>
          <c:h val="0.68493675924027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MARZO_2017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('[9]Oferta '!$B$7,'[9]Oferta '!$D$7,'[9]Oferta '!$F$7,'[9]Oferta '!$H$7,'[9]Oferta '!$J$7)</c:f>
              <c:numCache>
                <c:formatCode>General</c:formatCode>
                <c:ptCount val="5"/>
                <c:pt idx="0">
                  <c:v>1891</c:v>
                </c:pt>
                <c:pt idx="1">
                  <c:v>117</c:v>
                </c:pt>
                <c:pt idx="2">
                  <c:v>3856</c:v>
                </c:pt>
                <c:pt idx="3">
                  <c:v>265</c:v>
                </c:pt>
                <c:pt idx="4">
                  <c:v>6129</c:v>
                </c:pt>
              </c:numCache>
            </c:numRef>
          </c:val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MARZO_2018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('[9]Oferta '!$B$8,'[9]Oferta '!$D$8,'[9]Oferta '!$F$8,'[9]Oferta '!$H$8,'[9]Oferta '!$J$8)</c:f>
              <c:numCache>
                <c:formatCode>General</c:formatCode>
                <c:ptCount val="5"/>
                <c:pt idx="0">
                  <c:v>1892</c:v>
                </c:pt>
                <c:pt idx="1">
                  <c:v>118</c:v>
                </c:pt>
                <c:pt idx="2">
                  <c:v>3959</c:v>
                </c:pt>
                <c:pt idx="3">
                  <c:v>286</c:v>
                </c:pt>
                <c:pt idx="4">
                  <c:v>6255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735800"/>
        <c:axId val="306736192"/>
        <c:axId val="0"/>
      </c:bar3DChart>
      <c:catAx>
        <c:axId val="30673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/>
            </a:pPr>
            <a:endParaRPr lang="es-ES"/>
          </a:p>
        </c:txPr>
        <c:crossAx val="3067361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736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0673580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5386360253861606"/>
          <c:y val="1.5625E-2"/>
          <c:w val="0.23598572028447803"/>
          <c:h val="0.12387700851133081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s-ES" sz="1100" b="1"/>
              <a:t>Nº DE PLAZAS</a:t>
            </a:r>
          </a:p>
        </c:rich>
      </c:tx>
      <c:layout>
        <c:manualLayout>
          <c:xMode val="edge"/>
          <c:yMode val="edge"/>
          <c:x val="0.36794163133320013"/>
          <c:y val="3.416162812213495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85"/>
      <c:rotY val="20"/>
      <c:depthPercent val="200"/>
      <c:rAngAx val="1"/>
    </c:view3D>
    <c:floor>
      <c:thickness val="0"/>
      <c:spPr>
        <a:solidFill>
          <a:srgbClr val="80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7864077669902911"/>
          <c:y val="0.12762415928531054"/>
          <c:w val="0.79029126213592249"/>
          <c:h val="0.78231514166062033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'[9]Oferta '!$A$7</c:f>
              <c:strCache>
                <c:ptCount val="1"/>
                <c:pt idx="0">
                  <c:v>MARZO_2017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('[9]Oferta '!$C$7,'[9]Oferta '!$E$7,'[9]Oferta '!$G$7,'[9]Oferta '!$I$7,'[9]Oferta '!$K$7)</c:f>
              <c:numCache>
                <c:formatCode>General</c:formatCode>
                <c:ptCount val="5"/>
                <c:pt idx="0">
                  <c:v>71389</c:v>
                </c:pt>
                <c:pt idx="1">
                  <c:v>42498</c:v>
                </c:pt>
                <c:pt idx="2">
                  <c:v>34149</c:v>
                </c:pt>
                <c:pt idx="3">
                  <c:v>11093</c:v>
                </c:pt>
                <c:pt idx="4">
                  <c:v>159129</c:v>
                </c:pt>
              </c:numCache>
            </c:numRef>
          </c:val>
        </c:ser>
        <c:ser>
          <c:idx val="1"/>
          <c:order val="1"/>
          <c:tx>
            <c:strRef>
              <c:f>'[9]Oferta '!$A$8</c:f>
              <c:strCache>
                <c:ptCount val="1"/>
                <c:pt idx="0">
                  <c:v>MARZO_2018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('[9]Oferta '!$B$5,'[9]Oferta '!$D$5,'[9]Oferta '!$F$5,'[9]Oferta '!$H$5,'[9]Oferta '!$J$5)</c:f>
              <c:strCache>
                <c:ptCount val="5"/>
                <c:pt idx="0">
                  <c:v>Hoteles, Hostales y Pensiones</c:v>
                </c:pt>
                <c:pt idx="1">
                  <c:v>Campamentos</c:v>
                </c:pt>
                <c:pt idx="2">
                  <c:v>Turismo rural</c:v>
                </c:pt>
                <c:pt idx="3">
                  <c:v>Albergues</c:v>
                </c:pt>
                <c:pt idx="4">
                  <c:v>Total</c:v>
                </c:pt>
              </c:strCache>
            </c:strRef>
          </c:cat>
          <c:val>
            <c:numRef>
              <c:f>('[9]Oferta '!$C$8,'[9]Oferta '!$E$8,'[9]Oferta '!$G$8,'[9]Oferta '!$I$8,'[9]Oferta '!$K$8)</c:f>
              <c:numCache>
                <c:formatCode>General</c:formatCode>
                <c:ptCount val="5"/>
                <c:pt idx="0">
                  <c:v>71522</c:v>
                </c:pt>
                <c:pt idx="1">
                  <c:v>42630</c:v>
                </c:pt>
                <c:pt idx="2">
                  <c:v>34995</c:v>
                </c:pt>
                <c:pt idx="3">
                  <c:v>12029</c:v>
                </c:pt>
                <c:pt idx="4">
                  <c:v>161176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06736976"/>
        <c:axId val="306737368"/>
        <c:axId val="0"/>
      </c:bar3DChart>
      <c:catAx>
        <c:axId val="306736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06737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737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/>
            </a:pPr>
            <a:endParaRPr lang="es-ES"/>
          </a:p>
        </c:txPr>
        <c:crossAx val="3067369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76413309884573233"/>
          <c:y val="1.5527973857200264E-2"/>
          <c:w val="0.21839116182357685"/>
          <c:h val="0.10237232947847362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>
      <c:oddHeader>&amp;A</c:oddHeader>
      <c:oddFooter>Página &amp;P</c:oddFooter>
    </c:headerFooter>
    <c:pageMargins b="1" l="0.75000000000000011" r="0.75000000000000011" t="1" header="0.511811024" footer="0.511811024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/>
            </a:pPr>
            <a:r>
              <a:rPr lang="en-US" sz="1100" b="1"/>
              <a:t>DISTRIBUCIÓN PROVINCIAL DE PLAZAS</a:t>
            </a:r>
          </a:p>
        </c:rich>
      </c:tx>
      <c:layout>
        <c:manualLayout>
          <c:xMode val="edge"/>
          <c:yMode val="edge"/>
          <c:x val="0.29870211680032172"/>
          <c:y val="2.9097322834645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539595003649929E-2"/>
          <c:y val="0.20702173228346454"/>
          <c:w val="0.91726699259761457"/>
          <c:h val="0.7115448818897637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'[9]Oferta '!$A$186</c:f>
              <c:strCache>
                <c:ptCount val="1"/>
                <c:pt idx="0">
                  <c:v>Alb. Turístico C.S.</c:v>
                </c:pt>
              </c:strCache>
            </c:strRef>
          </c:tx>
          <c:spPr>
            <a:solidFill>
              <a:srgbClr val="008000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'!$B$186:$J$186</c:f>
              <c:numCache>
                <c:formatCode>General</c:formatCode>
                <c:ptCount val="9"/>
                <c:pt idx="0">
                  <c:v>0</c:v>
                </c:pt>
                <c:pt idx="1">
                  <c:v>475</c:v>
                </c:pt>
                <c:pt idx="2">
                  <c:v>1138</c:v>
                </c:pt>
                <c:pt idx="3">
                  <c:v>270</c:v>
                </c:pt>
                <c:pt idx="4">
                  <c:v>44</c:v>
                </c:pt>
                <c:pt idx="5">
                  <c:v>0</c:v>
                </c:pt>
                <c:pt idx="6">
                  <c:v>0</c:v>
                </c:pt>
                <c:pt idx="7">
                  <c:v>112</c:v>
                </c:pt>
                <c:pt idx="8">
                  <c:v>145</c:v>
                </c:pt>
              </c:numCache>
            </c:numRef>
          </c:val>
        </c:ser>
        <c:ser>
          <c:idx val="0"/>
          <c:order val="1"/>
          <c:tx>
            <c:strRef>
              <c:f>'[9]Oferta '!$A$185</c:f>
              <c:strCache>
                <c:ptCount val="1"/>
                <c:pt idx="0">
                  <c:v>Alb. Turístico C.S. SUP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'!$B$185:$J$185</c:f>
              <c:numCache>
                <c:formatCode>General</c:formatCode>
                <c:ptCount val="9"/>
                <c:pt idx="0">
                  <c:v>0</c:v>
                </c:pt>
                <c:pt idx="1">
                  <c:v>251</c:v>
                </c:pt>
                <c:pt idx="2">
                  <c:v>349</c:v>
                </c:pt>
                <c:pt idx="3">
                  <c:v>346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2"/>
          <c:tx>
            <c:strRef>
              <c:f>'[9]Oferta '!$A$184</c:f>
              <c:strCache>
                <c:ptCount val="1"/>
                <c:pt idx="0">
                  <c:v>Albergue turístico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'!$B$184:$J$184</c:f>
              <c:numCache>
                <c:formatCode>General</c:formatCode>
                <c:ptCount val="9"/>
                <c:pt idx="0">
                  <c:v>389</c:v>
                </c:pt>
                <c:pt idx="1">
                  <c:v>1242</c:v>
                </c:pt>
                <c:pt idx="2">
                  <c:v>1497</c:v>
                </c:pt>
                <c:pt idx="3">
                  <c:v>377</c:v>
                </c:pt>
                <c:pt idx="4">
                  <c:v>468</c:v>
                </c:pt>
                <c:pt idx="5">
                  <c:v>1230</c:v>
                </c:pt>
                <c:pt idx="6">
                  <c:v>322</c:v>
                </c:pt>
                <c:pt idx="7">
                  <c:v>336</c:v>
                </c:pt>
                <c:pt idx="8">
                  <c:v>27</c:v>
                </c:pt>
              </c:numCache>
            </c:numRef>
          </c:val>
        </c:ser>
        <c:ser>
          <c:idx val="2"/>
          <c:order val="3"/>
          <c:tx>
            <c:strRef>
              <c:f>'[9]Oferta '!$A$183</c:f>
              <c:strCache>
                <c:ptCount val="1"/>
                <c:pt idx="0">
                  <c:v>Albergue turístico SUP</c:v>
                </c:pt>
              </c:strCache>
            </c:strRef>
          </c:tx>
          <c:spPr>
            <a:solidFill>
              <a:srgbClr val="FF00FF"/>
            </a:solidFill>
            <a:ln w="25400">
              <a:noFill/>
            </a:ln>
          </c:spPr>
          <c:invertIfNegative val="0"/>
          <c:cat>
            <c:strRef>
              <c:f>'[9]Oferta '!$B$182:$J$182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'[9]Oferta '!$B$183:$J$183</c:f>
              <c:numCache>
                <c:formatCode>General</c:formatCode>
                <c:ptCount val="9"/>
                <c:pt idx="0">
                  <c:v>410</c:v>
                </c:pt>
                <c:pt idx="1">
                  <c:v>830</c:v>
                </c:pt>
                <c:pt idx="2">
                  <c:v>845</c:v>
                </c:pt>
                <c:pt idx="3">
                  <c:v>250</c:v>
                </c:pt>
                <c:pt idx="4">
                  <c:v>131</c:v>
                </c:pt>
                <c:pt idx="5">
                  <c:v>338</c:v>
                </c:pt>
                <c:pt idx="6">
                  <c:v>60</c:v>
                </c:pt>
                <c:pt idx="7">
                  <c:v>147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6371616"/>
        <c:axId val="306372008"/>
      </c:barChart>
      <c:catAx>
        <c:axId val="306371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720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6372008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0637161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0"/>
        <c:txPr>
          <a:bodyPr/>
          <a:lstStyle/>
          <a:p>
            <a:pPr>
              <a:defRPr b="1">
                <a:solidFill>
                  <a:srgbClr val="FF00FF"/>
                </a:solidFill>
              </a:defRPr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b="1">
                <a:solidFill>
                  <a:srgbClr val="993366"/>
                </a:solidFill>
              </a:defRPr>
            </a:pPr>
            <a:endParaRPr lang="es-ES"/>
          </a:p>
        </c:txPr>
      </c:legendEntry>
      <c:legendEntry>
        <c:idx val="3"/>
        <c:txPr>
          <a:bodyPr/>
          <a:lstStyle/>
          <a:p>
            <a:pPr>
              <a:defRPr b="1">
                <a:solidFill>
                  <a:srgbClr val="008000"/>
                </a:solidFill>
              </a:defRPr>
            </a:pPr>
            <a:endParaRPr lang="es-ES"/>
          </a:p>
        </c:txPr>
      </c:legendEntry>
      <c:layout>
        <c:manualLayout>
          <c:xMode val="edge"/>
          <c:yMode val="edge"/>
          <c:x val="0.63541835080350029"/>
          <c:y val="2.1097133344596126E-2"/>
          <c:w val="0.35379121182376683"/>
          <c:h val="0.13672661417322834"/>
        </c:manualLayout>
      </c:layout>
      <c:overlay val="0"/>
      <c:spPr>
        <a:solidFill>
          <a:srgbClr val="D1E7A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solidFill>
      <a:srgbClr val="D1E7A9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FF"/>
          </a:solidFill>
          <a:latin typeface="Verdana" panose="020B0604030504040204" pitchFamily="34" charset="0"/>
          <a:ea typeface="Verdana" panose="020B0604030504040204" pitchFamily="34" charset="0"/>
          <a:cs typeface="Verdana" panose="020B0604030504040204" pitchFamily="34" charset="0"/>
        </a:defRPr>
      </a:pPr>
      <a:endParaRPr lang="es-ES"/>
    </a:p>
  </c:txPr>
  <c:printSettings>
    <c:headerFooter alignWithMargins="0"/>
    <c:pageMargins b="1" l="0.75000000000000011" r="0.75000000000000011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01799432"/>
        <c:axId val="201799824"/>
      </c:barChart>
      <c:catAx>
        <c:axId val="201799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79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79982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79943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EXTRANJEROS</a:t>
            </a:r>
          </a:p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5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dLbl>
              <c:idx val="14"/>
              <c:numFmt formatCode="0.0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5" b="0" i="0" u="none" strike="noStrike" baseline="0">
                      <a:solidFill>
                        <a:srgbClr val="0000FF"/>
                      </a:solidFill>
                      <a:latin typeface="Verdana"/>
                      <a:ea typeface="Verdana"/>
                      <a:cs typeface="Verdana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5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[4]Mes!$B$94:$B$108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Méjico</c:v>
                </c:pt>
                <c:pt idx="5">
                  <c:v>Canadá</c:v>
                </c:pt>
                <c:pt idx="6">
                  <c:v>China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Portugal</c:v>
                </c:pt>
                <c:pt idx="12">
                  <c:v>Benelux (Bélgica, Holanda y Luxemburgo)</c:v>
                </c:pt>
                <c:pt idx="13">
                  <c:v>Reino Unido</c:v>
                </c:pt>
                <c:pt idx="14">
                  <c:v>Francia</c:v>
                </c:pt>
              </c:strCache>
            </c:strRef>
          </c:cat>
          <c:val>
            <c:numRef>
              <c:f>[4]Mes!$C$94:$C$108</c:f>
              <c:numCache>
                <c:formatCode>General</c:formatCode>
                <c:ptCount val="15"/>
                <c:pt idx="0">
                  <c:v>3.8950886577367783E-2</c:v>
                </c:pt>
                <c:pt idx="1">
                  <c:v>6.6354125738143921E-2</c:v>
                </c:pt>
                <c:pt idx="2">
                  <c:v>8.2928858697414398E-2</c:v>
                </c:pt>
                <c:pt idx="3">
                  <c:v>1.3745184056460857E-2</c:v>
                </c:pt>
                <c:pt idx="4">
                  <c:v>1.384368073195219E-2</c:v>
                </c:pt>
                <c:pt idx="5">
                  <c:v>1.6994748264551163E-2</c:v>
                </c:pt>
                <c:pt idx="6">
                  <c:v>1.7215438187122345E-2</c:v>
                </c:pt>
                <c:pt idx="7">
                  <c:v>1.9059032201766968E-2</c:v>
                </c:pt>
                <c:pt idx="8">
                  <c:v>5.193619430065155E-2</c:v>
                </c:pt>
                <c:pt idx="9">
                  <c:v>6.7744776606559753E-2</c:v>
                </c:pt>
                <c:pt idx="10">
                  <c:v>9.3280747532844543E-2</c:v>
                </c:pt>
                <c:pt idx="11">
                  <c:v>9.5748044550418854E-2</c:v>
                </c:pt>
                <c:pt idx="12">
                  <c:v>9.7165234386920929E-2</c:v>
                </c:pt>
                <c:pt idx="13">
                  <c:v>0.12298980355262756</c:v>
                </c:pt>
                <c:pt idx="14">
                  <c:v>0.20204326510429382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1800608"/>
        <c:axId val="201801000"/>
      </c:barChart>
      <c:catAx>
        <c:axId val="20180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80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1801000"/>
        <c:scaling>
          <c:orientation val="minMax"/>
          <c:max val="0.25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80060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</c:ser>
        <c:ser>
          <c:idx val="0"/>
          <c:order val="1"/>
          <c:tx>
            <c:strRef>
              <c:f>[5]Mes!$A$206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[5]Mes!$B$206:$D$206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1901504"/>
        <c:axId val="201901896"/>
        <c:axId val="0"/>
      </c:bar3DChart>
      <c:catAx>
        <c:axId val="20190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901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901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9015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[5]Mes!$A$222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</c:ser>
        <c:ser>
          <c:idx val="0"/>
          <c:order val="1"/>
          <c:tx>
            <c:strRef>
              <c:f>[5]Mes!$A$223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[5]Mes!$B$221:$D$221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[5]Mes!$B$223:$D$223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01902680"/>
        <c:axId val="201903072"/>
        <c:axId val="0"/>
      </c:bar3DChart>
      <c:catAx>
        <c:axId val="20190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90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90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01902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9.xml"/><Relationship Id="rId18" Type="http://schemas.openxmlformats.org/officeDocument/2006/relationships/chart" Target="../charts/chart14.xml"/><Relationship Id="rId26" Type="http://schemas.openxmlformats.org/officeDocument/2006/relationships/chart" Target="../charts/chart22.xml"/><Relationship Id="rId39" Type="http://schemas.openxmlformats.org/officeDocument/2006/relationships/chart" Target="../charts/chart35.xml"/><Relationship Id="rId21" Type="http://schemas.openxmlformats.org/officeDocument/2006/relationships/chart" Target="../charts/chart17.xml"/><Relationship Id="rId34" Type="http://schemas.openxmlformats.org/officeDocument/2006/relationships/chart" Target="../charts/chart30.xml"/><Relationship Id="rId42" Type="http://schemas.openxmlformats.org/officeDocument/2006/relationships/chart" Target="../charts/chart38.xml"/><Relationship Id="rId47" Type="http://schemas.openxmlformats.org/officeDocument/2006/relationships/chart" Target="../charts/chart43.xml"/><Relationship Id="rId50" Type="http://schemas.openxmlformats.org/officeDocument/2006/relationships/chart" Target="../charts/chart46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7" Type="http://schemas.openxmlformats.org/officeDocument/2006/relationships/chart" Target="../charts/chart3.xml"/><Relationship Id="rId2" Type="http://schemas.openxmlformats.org/officeDocument/2006/relationships/image" Target="../media/image2.jpeg"/><Relationship Id="rId16" Type="http://schemas.openxmlformats.org/officeDocument/2006/relationships/chart" Target="../charts/chart12.xml"/><Relationship Id="rId20" Type="http://schemas.openxmlformats.org/officeDocument/2006/relationships/chart" Target="../charts/chart16.xml"/><Relationship Id="rId29" Type="http://schemas.openxmlformats.org/officeDocument/2006/relationships/chart" Target="../charts/chart25.xml"/><Relationship Id="rId41" Type="http://schemas.openxmlformats.org/officeDocument/2006/relationships/chart" Target="../charts/chart37.xml"/><Relationship Id="rId54" Type="http://schemas.openxmlformats.org/officeDocument/2006/relationships/chart" Target="../charts/chart50.xml"/><Relationship Id="rId62" Type="http://schemas.openxmlformats.org/officeDocument/2006/relationships/chart" Target="../charts/chart58.xml"/><Relationship Id="rId1" Type="http://schemas.openxmlformats.org/officeDocument/2006/relationships/image" Target="../media/image1.jpeg"/><Relationship Id="rId6" Type="http://schemas.openxmlformats.org/officeDocument/2006/relationships/chart" Target="../charts/chart2.xml"/><Relationship Id="rId11" Type="http://schemas.openxmlformats.org/officeDocument/2006/relationships/chart" Target="../charts/chart7.xml"/><Relationship Id="rId24" Type="http://schemas.openxmlformats.org/officeDocument/2006/relationships/chart" Target="../charts/chart20.xml"/><Relationship Id="rId32" Type="http://schemas.openxmlformats.org/officeDocument/2006/relationships/chart" Target="../charts/chart28.xml"/><Relationship Id="rId37" Type="http://schemas.openxmlformats.org/officeDocument/2006/relationships/chart" Target="../charts/chart33.xml"/><Relationship Id="rId40" Type="http://schemas.openxmlformats.org/officeDocument/2006/relationships/chart" Target="../charts/chart36.xml"/><Relationship Id="rId45" Type="http://schemas.openxmlformats.org/officeDocument/2006/relationships/chart" Target="../charts/chart41.xml"/><Relationship Id="rId53" Type="http://schemas.openxmlformats.org/officeDocument/2006/relationships/chart" Target="../charts/chart49.xml"/><Relationship Id="rId58" Type="http://schemas.openxmlformats.org/officeDocument/2006/relationships/chart" Target="../charts/chart54.xml"/><Relationship Id="rId5" Type="http://schemas.openxmlformats.org/officeDocument/2006/relationships/chart" Target="../charts/chart1.xml"/><Relationship Id="rId15" Type="http://schemas.openxmlformats.org/officeDocument/2006/relationships/chart" Target="../charts/chart11.xml"/><Relationship Id="rId23" Type="http://schemas.openxmlformats.org/officeDocument/2006/relationships/chart" Target="../charts/chart19.xml"/><Relationship Id="rId28" Type="http://schemas.openxmlformats.org/officeDocument/2006/relationships/chart" Target="../charts/chart24.xml"/><Relationship Id="rId36" Type="http://schemas.openxmlformats.org/officeDocument/2006/relationships/chart" Target="../charts/chart32.xml"/><Relationship Id="rId49" Type="http://schemas.openxmlformats.org/officeDocument/2006/relationships/chart" Target="../charts/chart45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6.xml"/><Relationship Id="rId19" Type="http://schemas.openxmlformats.org/officeDocument/2006/relationships/chart" Target="../charts/chart15.xml"/><Relationship Id="rId31" Type="http://schemas.openxmlformats.org/officeDocument/2006/relationships/chart" Target="../charts/chart27.xml"/><Relationship Id="rId44" Type="http://schemas.openxmlformats.org/officeDocument/2006/relationships/chart" Target="../charts/chart40.xml"/><Relationship Id="rId52" Type="http://schemas.openxmlformats.org/officeDocument/2006/relationships/chart" Target="../charts/chart48.xml"/><Relationship Id="rId60" Type="http://schemas.openxmlformats.org/officeDocument/2006/relationships/chart" Target="../charts/chart56.xml"/><Relationship Id="rId4" Type="http://schemas.openxmlformats.org/officeDocument/2006/relationships/image" Target="../media/image4.jpeg"/><Relationship Id="rId9" Type="http://schemas.openxmlformats.org/officeDocument/2006/relationships/chart" Target="../charts/chart5.xml"/><Relationship Id="rId14" Type="http://schemas.openxmlformats.org/officeDocument/2006/relationships/chart" Target="../charts/chart10.xml"/><Relationship Id="rId22" Type="http://schemas.openxmlformats.org/officeDocument/2006/relationships/chart" Target="../charts/chart18.xml"/><Relationship Id="rId27" Type="http://schemas.openxmlformats.org/officeDocument/2006/relationships/chart" Target="../charts/chart23.xml"/><Relationship Id="rId30" Type="http://schemas.openxmlformats.org/officeDocument/2006/relationships/chart" Target="../charts/chart26.xml"/><Relationship Id="rId35" Type="http://schemas.openxmlformats.org/officeDocument/2006/relationships/chart" Target="../charts/chart31.xml"/><Relationship Id="rId43" Type="http://schemas.openxmlformats.org/officeDocument/2006/relationships/chart" Target="../charts/chart39.xml"/><Relationship Id="rId48" Type="http://schemas.openxmlformats.org/officeDocument/2006/relationships/chart" Target="../charts/chart44.xml"/><Relationship Id="rId56" Type="http://schemas.openxmlformats.org/officeDocument/2006/relationships/chart" Target="../charts/chart52.xml"/><Relationship Id="rId8" Type="http://schemas.openxmlformats.org/officeDocument/2006/relationships/chart" Target="../charts/chart4.xml"/><Relationship Id="rId51" Type="http://schemas.openxmlformats.org/officeDocument/2006/relationships/chart" Target="../charts/chart47.xml"/><Relationship Id="rId3" Type="http://schemas.openxmlformats.org/officeDocument/2006/relationships/image" Target="../media/image3.jpeg"/><Relationship Id="rId12" Type="http://schemas.openxmlformats.org/officeDocument/2006/relationships/chart" Target="../charts/chart8.xml"/><Relationship Id="rId17" Type="http://schemas.openxmlformats.org/officeDocument/2006/relationships/chart" Target="../charts/chart13.xml"/><Relationship Id="rId25" Type="http://schemas.openxmlformats.org/officeDocument/2006/relationships/chart" Target="../charts/chart21.xml"/><Relationship Id="rId33" Type="http://schemas.openxmlformats.org/officeDocument/2006/relationships/chart" Target="../charts/chart29.xml"/><Relationship Id="rId38" Type="http://schemas.openxmlformats.org/officeDocument/2006/relationships/chart" Target="../charts/chart34.xml"/><Relationship Id="rId46" Type="http://schemas.openxmlformats.org/officeDocument/2006/relationships/chart" Target="../charts/chart42.xml"/><Relationship Id="rId59" Type="http://schemas.openxmlformats.org/officeDocument/2006/relationships/chart" Target="../charts/chart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14</xdr:row>
      <xdr:rowOff>38100</xdr:rowOff>
    </xdr:from>
    <xdr:to>
      <xdr:col>11</xdr:col>
      <xdr:colOff>752475</xdr:colOff>
      <xdr:row>42</xdr:row>
      <xdr:rowOff>114300</xdr:rowOff>
    </xdr:to>
    <xdr:pic>
      <xdr:nvPicPr>
        <xdr:cNvPr id="2" name="Picture 1" descr="ES VID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0" y="2305050"/>
          <a:ext cx="8029575" cy="461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70</xdr:row>
      <xdr:rowOff>66675</xdr:rowOff>
    </xdr:from>
    <xdr:to>
      <xdr:col>4</xdr:col>
      <xdr:colOff>171450</xdr:colOff>
      <xdr:row>79</xdr:row>
      <xdr:rowOff>0</xdr:rowOff>
    </xdr:to>
    <xdr:pic>
      <xdr:nvPicPr>
        <xdr:cNvPr id="3" name="Picture 2" descr="Identificador Junta color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4620875"/>
          <a:ext cx="24288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105</xdr:row>
      <xdr:rowOff>114300</xdr:rowOff>
    </xdr:from>
    <xdr:to>
      <xdr:col>14</xdr:col>
      <xdr:colOff>749299</xdr:colOff>
      <xdr:row>230</xdr:row>
      <xdr:rowOff>0</xdr:rowOff>
    </xdr:to>
    <xdr:pic>
      <xdr:nvPicPr>
        <xdr:cNvPr id="4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0006896"/>
          <a:ext cx="12645780" cy="1972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1443</xdr:row>
      <xdr:rowOff>0</xdr:rowOff>
    </xdr:from>
    <xdr:to>
      <xdr:col>11</xdr:col>
      <xdr:colOff>628650</xdr:colOff>
      <xdr:row>1443</xdr:row>
      <xdr:rowOff>0</xdr:rowOff>
    </xdr:to>
    <xdr:pic>
      <xdr:nvPicPr>
        <xdr:cNvPr id="5" name="Picture 4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28575</xdr:colOff>
      <xdr:row>1541</xdr:row>
      <xdr:rowOff>66675</xdr:rowOff>
    </xdr:from>
    <xdr:to>
      <xdr:col>11</xdr:col>
      <xdr:colOff>723900</xdr:colOff>
      <xdr:row>1560</xdr:row>
      <xdr:rowOff>104775</xdr:rowOff>
    </xdr:to>
    <xdr:pic>
      <xdr:nvPicPr>
        <xdr:cNvPr id="6" name="Picture 77" descr="Co-branding copia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381504825"/>
          <a:ext cx="8153400" cy="474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1196</xdr:row>
      <xdr:rowOff>0</xdr:rowOff>
    </xdr:from>
    <xdr:to>
      <xdr:col>11</xdr:col>
      <xdr:colOff>28575</xdr:colOff>
      <xdr:row>1205</xdr:row>
      <xdr:rowOff>0</xdr:rowOff>
    </xdr:to>
    <xdr:graphicFrame macro="">
      <xdr:nvGraphicFramePr>
        <xdr:cNvPr id="7" name="Gráfico 7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1267</xdr:row>
      <xdr:rowOff>0</xdr:rowOff>
    </xdr:from>
    <xdr:to>
      <xdr:col>9</xdr:col>
      <xdr:colOff>9525</xdr:colOff>
      <xdr:row>1276</xdr:row>
      <xdr:rowOff>0</xdr:rowOff>
    </xdr:to>
    <xdr:graphicFrame macro="">
      <xdr:nvGraphicFramePr>
        <xdr:cNvPr id="8" name="Gráfico 8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1278</xdr:row>
      <xdr:rowOff>0</xdr:rowOff>
    </xdr:from>
    <xdr:to>
      <xdr:col>7</xdr:col>
      <xdr:colOff>571500</xdr:colOff>
      <xdr:row>1287</xdr:row>
      <xdr:rowOff>0</xdr:rowOff>
    </xdr:to>
    <xdr:graphicFrame macro="">
      <xdr:nvGraphicFramePr>
        <xdr:cNvPr id="9" name="Gráfico 8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123825</xdr:colOff>
      <xdr:row>1267</xdr:row>
      <xdr:rowOff>0</xdr:rowOff>
    </xdr:from>
    <xdr:to>
      <xdr:col>14</xdr:col>
      <xdr:colOff>695325</xdr:colOff>
      <xdr:row>1275</xdr:row>
      <xdr:rowOff>295275</xdr:rowOff>
    </xdr:to>
    <xdr:graphicFrame macro="">
      <xdr:nvGraphicFramePr>
        <xdr:cNvPr id="10" name="Gráfico 9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254000</xdr:colOff>
      <xdr:row>1386</xdr:row>
      <xdr:rowOff>0</xdr:rowOff>
    </xdr:from>
    <xdr:to>
      <xdr:col>14</xdr:col>
      <xdr:colOff>609600</xdr:colOff>
      <xdr:row>1395</xdr:row>
      <xdr:rowOff>9525</xdr:rowOff>
    </xdr:to>
    <xdr:graphicFrame macro="">
      <xdr:nvGraphicFramePr>
        <xdr:cNvPr id="12" name="Gráfico 9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0</xdr:colOff>
      <xdr:row>292</xdr:row>
      <xdr:rowOff>0</xdr:rowOff>
    </xdr:from>
    <xdr:to>
      <xdr:col>13</xdr:col>
      <xdr:colOff>733425</xdr:colOff>
      <xdr:row>292</xdr:row>
      <xdr:rowOff>0</xdr:rowOff>
    </xdr:to>
    <xdr:graphicFrame macro="">
      <xdr:nvGraphicFramePr>
        <xdr:cNvPr id="13" name="Gráfico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328</xdr:row>
      <xdr:rowOff>0</xdr:rowOff>
    </xdr:from>
    <xdr:to>
      <xdr:col>14</xdr:col>
      <xdr:colOff>0</xdr:colOff>
      <xdr:row>328</xdr:row>
      <xdr:rowOff>0</xdr:rowOff>
    </xdr:to>
    <xdr:graphicFrame macro="">
      <xdr:nvGraphicFramePr>
        <xdr:cNvPr id="14" name="Gráfico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5" name="Gráfico 10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548</xdr:row>
      <xdr:rowOff>0</xdr:rowOff>
    </xdr:from>
    <xdr:to>
      <xdr:col>12</xdr:col>
      <xdr:colOff>0</xdr:colOff>
      <xdr:row>548</xdr:row>
      <xdr:rowOff>0</xdr:rowOff>
    </xdr:to>
    <xdr:graphicFrame macro="">
      <xdr:nvGraphicFramePr>
        <xdr:cNvPr id="16" name="Gráfico 10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464039</xdr:colOff>
      <xdr:row>1159</xdr:row>
      <xdr:rowOff>295275</xdr:rowOff>
    </xdr:from>
    <xdr:to>
      <xdr:col>14</xdr:col>
      <xdr:colOff>561976</xdr:colOff>
      <xdr:row>1168</xdr:row>
      <xdr:rowOff>295275</xdr:rowOff>
    </xdr:to>
    <xdr:graphicFrame macro="">
      <xdr:nvGraphicFramePr>
        <xdr:cNvPr id="17" name="Gráfico 109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1160</xdr:row>
      <xdr:rowOff>0</xdr:rowOff>
    </xdr:from>
    <xdr:to>
      <xdr:col>8</xdr:col>
      <xdr:colOff>24423</xdr:colOff>
      <xdr:row>1169</xdr:row>
      <xdr:rowOff>0</xdr:rowOff>
    </xdr:to>
    <xdr:graphicFrame macro="">
      <xdr:nvGraphicFramePr>
        <xdr:cNvPr id="18" name="Gráfico 10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1214</xdr:row>
      <xdr:rowOff>0</xdr:rowOff>
    </xdr:from>
    <xdr:to>
      <xdr:col>12</xdr:col>
      <xdr:colOff>0</xdr:colOff>
      <xdr:row>1223</xdr:row>
      <xdr:rowOff>9525</xdr:rowOff>
    </xdr:to>
    <xdr:graphicFrame macro="">
      <xdr:nvGraphicFramePr>
        <xdr:cNvPr id="19" name="Gráfico 109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733425</xdr:colOff>
      <xdr:row>1325</xdr:row>
      <xdr:rowOff>0</xdr:rowOff>
    </xdr:from>
    <xdr:to>
      <xdr:col>12</xdr:col>
      <xdr:colOff>0</xdr:colOff>
      <xdr:row>1334</xdr:row>
      <xdr:rowOff>0</xdr:rowOff>
    </xdr:to>
    <xdr:graphicFrame macro="">
      <xdr:nvGraphicFramePr>
        <xdr:cNvPr id="20" name="Gráfico 10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581025</xdr:colOff>
      <xdr:row>1386</xdr:row>
      <xdr:rowOff>0</xdr:rowOff>
    </xdr:from>
    <xdr:to>
      <xdr:col>8</xdr:col>
      <xdr:colOff>57150</xdr:colOff>
      <xdr:row>1395</xdr:row>
      <xdr:rowOff>38100</xdr:rowOff>
    </xdr:to>
    <xdr:graphicFrame macro="">
      <xdr:nvGraphicFramePr>
        <xdr:cNvPr id="49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790574</xdr:colOff>
      <xdr:row>1278</xdr:row>
      <xdr:rowOff>9525</xdr:rowOff>
    </xdr:from>
    <xdr:to>
      <xdr:col>14</xdr:col>
      <xdr:colOff>596899</xdr:colOff>
      <xdr:row>1286</xdr:row>
      <xdr:rowOff>295275</xdr:rowOff>
    </xdr:to>
    <xdr:graphicFrame macro="">
      <xdr:nvGraphicFramePr>
        <xdr:cNvPr id="88" name="Gráfico 12">
          <a:extLst>
            <a:ext uri="{FF2B5EF4-FFF2-40B4-BE49-F238E27FC236}">
              <a16:creationId xmlns:a16="http://schemas.microsoft.com/office/drawing/2014/main" xmlns="" id="{E3B95956-5E59-49A2-9FEE-93C74DC7ED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</xdr:col>
      <xdr:colOff>0</xdr:colOff>
      <xdr:row>248</xdr:row>
      <xdr:rowOff>0</xdr:rowOff>
    </xdr:from>
    <xdr:to>
      <xdr:col>14</xdr:col>
      <xdr:colOff>12211</xdr:colOff>
      <xdr:row>268</xdr:row>
      <xdr:rowOff>293077</xdr:rowOff>
    </xdr:to>
    <xdr:graphicFrame macro="">
      <xdr:nvGraphicFramePr>
        <xdr:cNvPr id="23" name="Gráfico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271</xdr:row>
      <xdr:rowOff>0</xdr:rowOff>
    </xdr:from>
    <xdr:to>
      <xdr:col>14</xdr:col>
      <xdr:colOff>12211</xdr:colOff>
      <xdr:row>291</xdr:row>
      <xdr:rowOff>280865</xdr:rowOff>
    </xdr:to>
    <xdr:graphicFrame macro="">
      <xdr:nvGraphicFramePr>
        <xdr:cNvPr id="24" name="Gráfico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5</xdr:col>
      <xdr:colOff>1</xdr:colOff>
      <xdr:row>292</xdr:row>
      <xdr:rowOff>12211</xdr:rowOff>
    </xdr:from>
    <xdr:to>
      <xdr:col>14</xdr:col>
      <xdr:colOff>12211</xdr:colOff>
      <xdr:row>308</xdr:row>
      <xdr:rowOff>293076</xdr:rowOff>
    </xdr:to>
    <xdr:graphicFrame macro="">
      <xdr:nvGraphicFramePr>
        <xdr:cNvPr id="35" name="Gráfico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</xdr:col>
      <xdr:colOff>0</xdr:colOff>
      <xdr:row>311</xdr:row>
      <xdr:rowOff>0</xdr:rowOff>
    </xdr:from>
    <xdr:to>
      <xdr:col>14</xdr:col>
      <xdr:colOff>0</xdr:colOff>
      <xdr:row>328</xdr:row>
      <xdr:rowOff>24423</xdr:rowOff>
    </xdr:to>
    <xdr:graphicFrame macro="">
      <xdr:nvGraphicFramePr>
        <xdr:cNvPr id="36" name="Gráfico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</xdr:colOff>
      <xdr:row>345</xdr:row>
      <xdr:rowOff>0</xdr:rowOff>
    </xdr:from>
    <xdr:to>
      <xdr:col>13</xdr:col>
      <xdr:colOff>720481</xdr:colOff>
      <xdr:row>354</xdr:row>
      <xdr:rowOff>293077</xdr:rowOff>
    </xdr:to>
    <xdr:graphicFrame macro="">
      <xdr:nvGraphicFramePr>
        <xdr:cNvPr id="4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7</xdr:col>
      <xdr:colOff>940288</xdr:colOff>
      <xdr:row>371</xdr:row>
      <xdr:rowOff>305289</xdr:rowOff>
    </xdr:to>
    <xdr:graphicFrame macro="">
      <xdr:nvGraphicFramePr>
        <xdr:cNvPr id="4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586153</xdr:colOff>
      <xdr:row>379</xdr:row>
      <xdr:rowOff>0</xdr:rowOff>
    </xdr:from>
    <xdr:to>
      <xdr:col>14</xdr:col>
      <xdr:colOff>48845</xdr:colOff>
      <xdr:row>386</xdr:row>
      <xdr:rowOff>293077</xdr:rowOff>
    </xdr:to>
    <xdr:graphicFrame macro="">
      <xdr:nvGraphicFramePr>
        <xdr:cNvPr id="44" name="Gráfico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395</xdr:row>
      <xdr:rowOff>0</xdr:rowOff>
    </xdr:from>
    <xdr:to>
      <xdr:col>9</xdr:col>
      <xdr:colOff>928077</xdr:colOff>
      <xdr:row>403</xdr:row>
      <xdr:rowOff>36635</xdr:rowOff>
    </xdr:to>
    <xdr:graphicFrame macro="">
      <xdr:nvGraphicFramePr>
        <xdr:cNvPr id="4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410</xdr:row>
      <xdr:rowOff>0</xdr:rowOff>
    </xdr:from>
    <xdr:to>
      <xdr:col>14</xdr:col>
      <xdr:colOff>12211</xdr:colOff>
      <xdr:row>418</xdr:row>
      <xdr:rowOff>12212</xdr:rowOff>
    </xdr:to>
    <xdr:graphicFrame macro="">
      <xdr:nvGraphicFramePr>
        <xdr:cNvPr id="46" name="Gráfico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576628</xdr:colOff>
      <xdr:row>428</xdr:row>
      <xdr:rowOff>0</xdr:rowOff>
    </xdr:from>
    <xdr:to>
      <xdr:col>9</xdr:col>
      <xdr:colOff>36635</xdr:colOff>
      <xdr:row>435</xdr:row>
      <xdr:rowOff>305289</xdr:rowOff>
    </xdr:to>
    <xdr:graphicFrame macro="">
      <xdr:nvGraphicFramePr>
        <xdr:cNvPr id="47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</xdr:colOff>
      <xdr:row>437</xdr:row>
      <xdr:rowOff>0</xdr:rowOff>
    </xdr:from>
    <xdr:to>
      <xdr:col>14</xdr:col>
      <xdr:colOff>24424</xdr:colOff>
      <xdr:row>445</xdr:row>
      <xdr:rowOff>0</xdr:rowOff>
    </xdr:to>
    <xdr:graphicFrame macro="">
      <xdr:nvGraphicFramePr>
        <xdr:cNvPr id="4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0</xdr:colOff>
      <xdr:row>452</xdr:row>
      <xdr:rowOff>0</xdr:rowOff>
    </xdr:from>
    <xdr:to>
      <xdr:col>14</xdr:col>
      <xdr:colOff>0</xdr:colOff>
      <xdr:row>459</xdr:row>
      <xdr:rowOff>293077</xdr:rowOff>
    </xdr:to>
    <xdr:graphicFrame macro="">
      <xdr:nvGraphicFramePr>
        <xdr:cNvPr id="50" name="Gráfico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576628</xdr:colOff>
      <xdr:row>467</xdr:row>
      <xdr:rowOff>0</xdr:rowOff>
    </xdr:from>
    <xdr:to>
      <xdr:col>9</xdr:col>
      <xdr:colOff>928077</xdr:colOff>
      <xdr:row>475</xdr:row>
      <xdr:rowOff>0</xdr:rowOff>
    </xdr:to>
    <xdr:graphicFrame macro="">
      <xdr:nvGraphicFramePr>
        <xdr:cNvPr id="5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1</xdr:colOff>
      <xdr:row>476</xdr:row>
      <xdr:rowOff>0</xdr:rowOff>
    </xdr:from>
    <xdr:to>
      <xdr:col>14</xdr:col>
      <xdr:colOff>0</xdr:colOff>
      <xdr:row>483</xdr:row>
      <xdr:rowOff>305289</xdr:rowOff>
    </xdr:to>
    <xdr:graphicFrame macro="">
      <xdr:nvGraphicFramePr>
        <xdr:cNvPr id="5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490</xdr:row>
      <xdr:rowOff>0</xdr:rowOff>
    </xdr:from>
    <xdr:to>
      <xdr:col>13</xdr:col>
      <xdr:colOff>744904</xdr:colOff>
      <xdr:row>497</xdr:row>
      <xdr:rowOff>305289</xdr:rowOff>
    </xdr:to>
    <xdr:graphicFrame macro="">
      <xdr:nvGraphicFramePr>
        <xdr:cNvPr id="53" name="Gráfico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566</xdr:row>
      <xdr:rowOff>0</xdr:rowOff>
    </xdr:from>
    <xdr:to>
      <xdr:col>7</xdr:col>
      <xdr:colOff>366346</xdr:colOff>
      <xdr:row>574</xdr:row>
      <xdr:rowOff>305289</xdr:rowOff>
    </xdr:to>
    <xdr:graphicFrame macro="">
      <xdr:nvGraphicFramePr>
        <xdr:cNvPr id="5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708269</xdr:colOff>
      <xdr:row>566</xdr:row>
      <xdr:rowOff>0</xdr:rowOff>
    </xdr:from>
    <xdr:to>
      <xdr:col>14</xdr:col>
      <xdr:colOff>561731</xdr:colOff>
      <xdr:row>574</xdr:row>
      <xdr:rowOff>305289</xdr:rowOff>
    </xdr:to>
    <xdr:graphicFrame macro="">
      <xdr:nvGraphicFramePr>
        <xdr:cNvPr id="5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27108</xdr:colOff>
      <xdr:row>591</xdr:row>
      <xdr:rowOff>12212</xdr:rowOff>
    </xdr:from>
    <xdr:to>
      <xdr:col>7</xdr:col>
      <xdr:colOff>256440</xdr:colOff>
      <xdr:row>599</xdr:row>
      <xdr:rowOff>293078</xdr:rowOff>
    </xdr:to>
    <xdr:graphicFrame macro="">
      <xdr:nvGraphicFramePr>
        <xdr:cNvPr id="56" name="Gráfico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561730</xdr:colOff>
      <xdr:row>591</xdr:row>
      <xdr:rowOff>0</xdr:rowOff>
    </xdr:from>
    <xdr:to>
      <xdr:col>14</xdr:col>
      <xdr:colOff>573942</xdr:colOff>
      <xdr:row>599</xdr:row>
      <xdr:rowOff>305289</xdr:rowOff>
    </xdr:to>
    <xdr:graphicFrame macro="">
      <xdr:nvGraphicFramePr>
        <xdr:cNvPr id="57" name="Gráfico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621</xdr:row>
      <xdr:rowOff>0</xdr:rowOff>
    </xdr:from>
    <xdr:to>
      <xdr:col>11</xdr:col>
      <xdr:colOff>0</xdr:colOff>
      <xdr:row>629</xdr:row>
      <xdr:rowOff>61057</xdr:rowOff>
    </xdr:to>
    <xdr:graphicFrame macro="">
      <xdr:nvGraphicFramePr>
        <xdr:cNvPr id="58" name="Gráfico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638</xdr:row>
      <xdr:rowOff>0</xdr:rowOff>
    </xdr:from>
    <xdr:to>
      <xdr:col>10</xdr:col>
      <xdr:colOff>830385</xdr:colOff>
      <xdr:row>647</xdr:row>
      <xdr:rowOff>0</xdr:rowOff>
    </xdr:to>
    <xdr:graphicFrame macro="">
      <xdr:nvGraphicFramePr>
        <xdr:cNvPr id="59" name="Gráfico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685</xdr:row>
      <xdr:rowOff>0</xdr:rowOff>
    </xdr:from>
    <xdr:to>
      <xdr:col>14</xdr:col>
      <xdr:colOff>24423</xdr:colOff>
      <xdr:row>694</xdr:row>
      <xdr:rowOff>0</xdr:rowOff>
    </xdr:to>
    <xdr:graphicFrame macro="">
      <xdr:nvGraphicFramePr>
        <xdr:cNvPr id="6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701</xdr:row>
      <xdr:rowOff>317499</xdr:rowOff>
    </xdr:from>
    <xdr:to>
      <xdr:col>14</xdr:col>
      <xdr:colOff>12211</xdr:colOff>
      <xdr:row>709</xdr:row>
      <xdr:rowOff>305288</xdr:rowOff>
    </xdr:to>
    <xdr:graphicFrame macro="">
      <xdr:nvGraphicFramePr>
        <xdr:cNvPr id="6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1</xdr:colOff>
      <xdr:row>758</xdr:row>
      <xdr:rowOff>0</xdr:rowOff>
    </xdr:from>
    <xdr:to>
      <xdr:col>7</xdr:col>
      <xdr:colOff>207597</xdr:colOff>
      <xdr:row>767</xdr:row>
      <xdr:rowOff>12212</xdr:rowOff>
    </xdr:to>
    <xdr:graphicFrame macro="">
      <xdr:nvGraphicFramePr>
        <xdr:cNvPr id="62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537308</xdr:colOff>
      <xdr:row>758</xdr:row>
      <xdr:rowOff>0</xdr:rowOff>
    </xdr:from>
    <xdr:to>
      <xdr:col>14</xdr:col>
      <xdr:colOff>464039</xdr:colOff>
      <xdr:row>767</xdr:row>
      <xdr:rowOff>0</xdr:rowOff>
    </xdr:to>
    <xdr:graphicFrame macro="">
      <xdr:nvGraphicFramePr>
        <xdr:cNvPr id="63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776</xdr:row>
      <xdr:rowOff>0</xdr:rowOff>
    </xdr:from>
    <xdr:to>
      <xdr:col>8</xdr:col>
      <xdr:colOff>12211</xdr:colOff>
      <xdr:row>785</xdr:row>
      <xdr:rowOff>12212</xdr:rowOff>
    </xdr:to>
    <xdr:graphicFrame macro="">
      <xdr:nvGraphicFramePr>
        <xdr:cNvPr id="64" name="Gráfico 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792</xdr:row>
      <xdr:rowOff>317499</xdr:rowOff>
    </xdr:from>
    <xdr:to>
      <xdr:col>8</xdr:col>
      <xdr:colOff>24423</xdr:colOff>
      <xdr:row>801</xdr:row>
      <xdr:rowOff>305288</xdr:rowOff>
    </xdr:to>
    <xdr:graphicFrame macro="">
      <xdr:nvGraphicFramePr>
        <xdr:cNvPr id="65" name="Gráfico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1</xdr:colOff>
      <xdr:row>812</xdr:row>
      <xdr:rowOff>0</xdr:rowOff>
    </xdr:from>
    <xdr:to>
      <xdr:col>13</xdr:col>
      <xdr:colOff>744904</xdr:colOff>
      <xdr:row>821</xdr:row>
      <xdr:rowOff>12211</xdr:rowOff>
    </xdr:to>
    <xdr:graphicFrame macro="">
      <xdr:nvGraphicFramePr>
        <xdr:cNvPr id="6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1</xdr:colOff>
      <xdr:row>828</xdr:row>
      <xdr:rowOff>317499</xdr:rowOff>
    </xdr:from>
    <xdr:to>
      <xdr:col>14</xdr:col>
      <xdr:colOff>0</xdr:colOff>
      <xdr:row>838</xdr:row>
      <xdr:rowOff>12210</xdr:rowOff>
    </xdr:to>
    <xdr:graphicFrame macro="">
      <xdr:nvGraphicFramePr>
        <xdr:cNvPr id="6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7</xdr:col>
      <xdr:colOff>170961</xdr:colOff>
      <xdr:row>895</xdr:row>
      <xdr:rowOff>0</xdr:rowOff>
    </xdr:to>
    <xdr:graphicFrame macro="">
      <xdr:nvGraphicFramePr>
        <xdr:cNvPr id="69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7</xdr:col>
      <xdr:colOff>451827</xdr:colOff>
      <xdr:row>886</xdr:row>
      <xdr:rowOff>24423</xdr:rowOff>
    </xdr:from>
    <xdr:to>
      <xdr:col>14</xdr:col>
      <xdr:colOff>512884</xdr:colOff>
      <xdr:row>894</xdr:row>
      <xdr:rowOff>305288</xdr:rowOff>
    </xdr:to>
    <xdr:graphicFrame macro="">
      <xdr:nvGraphicFramePr>
        <xdr:cNvPr id="70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905</xdr:row>
      <xdr:rowOff>0</xdr:rowOff>
    </xdr:from>
    <xdr:to>
      <xdr:col>8</xdr:col>
      <xdr:colOff>0</xdr:colOff>
      <xdr:row>914</xdr:row>
      <xdr:rowOff>24423</xdr:rowOff>
    </xdr:to>
    <xdr:graphicFrame macro="">
      <xdr:nvGraphicFramePr>
        <xdr:cNvPr id="71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922</xdr:row>
      <xdr:rowOff>0</xdr:rowOff>
    </xdr:from>
    <xdr:to>
      <xdr:col>8</xdr:col>
      <xdr:colOff>24423</xdr:colOff>
      <xdr:row>931</xdr:row>
      <xdr:rowOff>12212</xdr:rowOff>
    </xdr:to>
    <xdr:graphicFrame macro="">
      <xdr:nvGraphicFramePr>
        <xdr:cNvPr id="72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940</xdr:row>
      <xdr:rowOff>0</xdr:rowOff>
    </xdr:from>
    <xdr:to>
      <xdr:col>14</xdr:col>
      <xdr:colOff>0</xdr:colOff>
      <xdr:row>949</xdr:row>
      <xdr:rowOff>24423</xdr:rowOff>
    </xdr:to>
    <xdr:graphicFrame macro="">
      <xdr:nvGraphicFramePr>
        <xdr:cNvPr id="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956</xdr:row>
      <xdr:rowOff>0</xdr:rowOff>
    </xdr:from>
    <xdr:to>
      <xdr:col>14</xdr:col>
      <xdr:colOff>12211</xdr:colOff>
      <xdr:row>965</xdr:row>
      <xdr:rowOff>12212</xdr:rowOff>
    </xdr:to>
    <xdr:graphicFrame macro="">
      <xdr:nvGraphicFramePr>
        <xdr:cNvPr id="7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12212</xdr:colOff>
      <xdr:row>1013</xdr:row>
      <xdr:rowOff>305289</xdr:rowOff>
    </xdr:from>
    <xdr:to>
      <xdr:col>7</xdr:col>
      <xdr:colOff>329711</xdr:colOff>
      <xdr:row>1022</xdr:row>
      <xdr:rowOff>280865</xdr:rowOff>
    </xdr:to>
    <xdr:graphicFrame macro="">
      <xdr:nvGraphicFramePr>
        <xdr:cNvPr id="75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708269</xdr:colOff>
      <xdr:row>1013</xdr:row>
      <xdr:rowOff>317499</xdr:rowOff>
    </xdr:from>
    <xdr:to>
      <xdr:col>14</xdr:col>
      <xdr:colOff>537308</xdr:colOff>
      <xdr:row>1022</xdr:row>
      <xdr:rowOff>305288</xdr:rowOff>
    </xdr:to>
    <xdr:graphicFrame macro="">
      <xdr:nvGraphicFramePr>
        <xdr:cNvPr id="76" name="Gráfico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1032</xdr:row>
      <xdr:rowOff>0</xdr:rowOff>
    </xdr:from>
    <xdr:to>
      <xdr:col>7</xdr:col>
      <xdr:colOff>940288</xdr:colOff>
      <xdr:row>1040</xdr:row>
      <xdr:rowOff>305289</xdr:rowOff>
    </xdr:to>
    <xdr:graphicFrame macro="">
      <xdr:nvGraphicFramePr>
        <xdr:cNvPr id="77" name="Gráfico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1049</xdr:row>
      <xdr:rowOff>0</xdr:rowOff>
    </xdr:from>
    <xdr:to>
      <xdr:col>8</xdr:col>
      <xdr:colOff>0</xdr:colOff>
      <xdr:row>1058</xdr:row>
      <xdr:rowOff>0</xdr:rowOff>
    </xdr:to>
    <xdr:graphicFrame macro="">
      <xdr:nvGraphicFramePr>
        <xdr:cNvPr id="78" name="Gráfico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1068</xdr:row>
      <xdr:rowOff>0</xdr:rowOff>
    </xdr:from>
    <xdr:to>
      <xdr:col>14</xdr:col>
      <xdr:colOff>0</xdr:colOff>
      <xdr:row>1076</xdr:row>
      <xdr:rowOff>305289</xdr:rowOff>
    </xdr:to>
    <xdr:graphicFrame macro="">
      <xdr:nvGraphicFramePr>
        <xdr:cNvPr id="80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24423</xdr:colOff>
      <xdr:row>1084</xdr:row>
      <xdr:rowOff>293076</xdr:rowOff>
    </xdr:from>
    <xdr:to>
      <xdr:col>13</xdr:col>
      <xdr:colOff>696058</xdr:colOff>
      <xdr:row>1093</xdr:row>
      <xdr:rowOff>268653</xdr:rowOff>
    </xdr:to>
    <xdr:graphicFrame macro="">
      <xdr:nvGraphicFramePr>
        <xdr:cNvPr id="81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0</xdr:colOff>
      <xdr:row>1134</xdr:row>
      <xdr:rowOff>0</xdr:rowOff>
    </xdr:from>
    <xdr:to>
      <xdr:col>7</xdr:col>
      <xdr:colOff>195384</xdr:colOff>
      <xdr:row>1143</xdr:row>
      <xdr:rowOff>24423</xdr:rowOff>
    </xdr:to>
    <xdr:graphicFrame macro="">
      <xdr:nvGraphicFramePr>
        <xdr:cNvPr id="82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7</xdr:col>
      <xdr:colOff>488461</xdr:colOff>
      <xdr:row>1134</xdr:row>
      <xdr:rowOff>12212</xdr:rowOff>
    </xdr:from>
    <xdr:to>
      <xdr:col>14</xdr:col>
      <xdr:colOff>512883</xdr:colOff>
      <xdr:row>1143</xdr:row>
      <xdr:rowOff>24423</xdr:rowOff>
    </xdr:to>
    <xdr:graphicFrame macro="">
      <xdr:nvGraphicFramePr>
        <xdr:cNvPr id="83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586153</xdr:colOff>
      <xdr:row>1344</xdr:row>
      <xdr:rowOff>0</xdr:rowOff>
    </xdr:from>
    <xdr:to>
      <xdr:col>11</xdr:col>
      <xdr:colOff>915865</xdr:colOff>
      <xdr:row>1354</xdr:row>
      <xdr:rowOff>0</xdr:rowOff>
    </xdr:to>
    <xdr:graphicFrame macro="">
      <xdr:nvGraphicFramePr>
        <xdr:cNvPr id="84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2.-%20FEBRER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4.-ABR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7.-JULI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3.-%20MARZO%202017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7.-%20JULIO%20201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8/3.-%20MARZO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71">
          <cell r="B71" t="str">
            <v>Ávila</v>
          </cell>
          <cell r="C71" t="str">
            <v>Burgos</v>
          </cell>
          <cell r="D71" t="str">
            <v>León</v>
          </cell>
          <cell r="E71" t="str">
            <v>Palencia</v>
          </cell>
          <cell r="F71" t="str">
            <v>Salamanca</v>
          </cell>
          <cell r="G71" t="str">
            <v>Segovia</v>
          </cell>
          <cell r="H71" t="str">
            <v>Soria</v>
          </cell>
          <cell r="I71" t="str">
            <v>Valladolid</v>
          </cell>
          <cell r="J71" t="str">
            <v>Zamora</v>
          </cell>
        </row>
        <row r="75">
          <cell r="B75">
            <v>15</v>
          </cell>
          <cell r="C75">
            <v>20</v>
          </cell>
          <cell r="D75">
            <v>37</v>
          </cell>
          <cell r="E75">
            <v>5</v>
          </cell>
          <cell r="F75">
            <v>20</v>
          </cell>
          <cell r="G75">
            <v>6</v>
          </cell>
          <cell r="H75">
            <v>9</v>
          </cell>
          <cell r="I75">
            <v>4</v>
          </cell>
          <cell r="J75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5">
          <cell r="B105" t="str">
            <v>C.R.A.C.</v>
          </cell>
          <cell r="D105" t="str">
            <v>C.R.A.</v>
          </cell>
          <cell r="F105" t="str">
            <v>Posadas</v>
          </cell>
          <cell r="H105" t="str">
            <v>H.R.</v>
          </cell>
        </row>
        <row r="107">
          <cell r="A107" t="str">
            <v>Ávila</v>
          </cell>
          <cell r="B107">
            <v>19</v>
          </cell>
          <cell r="D107">
            <v>880</v>
          </cell>
          <cell r="F107">
            <v>27</v>
          </cell>
          <cell r="H107">
            <v>44</v>
          </cell>
        </row>
        <row r="108">
          <cell r="A108" t="str">
            <v>Burgos</v>
          </cell>
          <cell r="B108">
            <v>55</v>
          </cell>
          <cell r="D108">
            <v>332</v>
          </cell>
          <cell r="F108">
            <v>22</v>
          </cell>
          <cell r="H108">
            <v>56</v>
          </cell>
        </row>
        <row r="109">
          <cell r="A109" t="str">
            <v>León</v>
          </cell>
          <cell r="B109">
            <v>55</v>
          </cell>
          <cell r="D109">
            <v>408</v>
          </cell>
          <cell r="F109">
            <v>8</v>
          </cell>
          <cell r="H109">
            <v>93</v>
          </cell>
        </row>
        <row r="110">
          <cell r="A110" t="str">
            <v>Palencia</v>
          </cell>
          <cell r="B110">
            <v>6</v>
          </cell>
          <cell r="D110">
            <v>206</v>
          </cell>
          <cell r="F110">
            <v>7</v>
          </cell>
          <cell r="H110">
            <v>28</v>
          </cell>
        </row>
        <row r="111">
          <cell r="A111" t="str">
            <v>Salamanca</v>
          </cell>
          <cell r="B111">
            <v>25</v>
          </cell>
          <cell r="D111">
            <v>467</v>
          </cell>
          <cell r="F111">
            <v>13</v>
          </cell>
          <cell r="H111">
            <v>42</v>
          </cell>
        </row>
        <row r="112">
          <cell r="A112" t="str">
            <v>Segovia</v>
          </cell>
          <cell r="B112">
            <v>18</v>
          </cell>
          <cell r="D112">
            <v>370</v>
          </cell>
          <cell r="F112">
            <v>21</v>
          </cell>
          <cell r="H112">
            <v>40</v>
          </cell>
        </row>
        <row r="113">
          <cell r="A113" t="str">
            <v>Soria</v>
          </cell>
          <cell r="B113">
            <v>30</v>
          </cell>
          <cell r="D113">
            <v>273</v>
          </cell>
          <cell r="F113">
            <v>17</v>
          </cell>
          <cell r="H113">
            <v>34</v>
          </cell>
        </row>
        <row r="114">
          <cell r="A114" t="str">
            <v>Valladolid</v>
          </cell>
          <cell r="B114">
            <v>5</v>
          </cell>
          <cell r="D114">
            <v>145</v>
          </cell>
          <cell r="F114">
            <v>16</v>
          </cell>
          <cell r="H114">
            <v>20</v>
          </cell>
        </row>
        <row r="115">
          <cell r="A115" t="str">
            <v>Zamora</v>
          </cell>
          <cell r="B115">
            <v>12</v>
          </cell>
          <cell r="D115">
            <v>167</v>
          </cell>
          <cell r="F115">
            <v>17</v>
          </cell>
          <cell r="H115">
            <v>42</v>
          </cell>
        </row>
        <row r="116">
          <cell r="B116">
            <v>225</v>
          </cell>
          <cell r="D116">
            <v>3248</v>
          </cell>
          <cell r="F116">
            <v>148</v>
          </cell>
          <cell r="H116">
            <v>399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07">
          <cell r="A107" t="str">
            <v>Ávila</v>
          </cell>
          <cell r="K107">
            <v>6877</v>
          </cell>
        </row>
        <row r="108">
          <cell r="A108" t="str">
            <v>Burgos</v>
          </cell>
          <cell r="K108">
            <v>4655</v>
          </cell>
        </row>
        <row r="109">
          <cell r="A109" t="str">
            <v>León</v>
          </cell>
          <cell r="K109">
            <v>4697</v>
          </cell>
        </row>
        <row r="110">
          <cell r="A110" t="str">
            <v>Palencia</v>
          </cell>
          <cell r="K110">
            <v>2190</v>
          </cell>
        </row>
        <row r="111">
          <cell r="A111" t="str">
            <v>Salamanca</v>
          </cell>
          <cell r="K111">
            <v>4518</v>
          </cell>
        </row>
        <row r="112">
          <cell r="A112" t="str">
            <v>Segovia</v>
          </cell>
          <cell r="K112">
            <v>4031</v>
          </cell>
        </row>
        <row r="113">
          <cell r="A113" t="str">
            <v>Soria</v>
          </cell>
          <cell r="K113">
            <v>3400</v>
          </cell>
        </row>
        <row r="114">
          <cell r="A114" t="str">
            <v>Valladolid</v>
          </cell>
          <cell r="K114">
            <v>1920</v>
          </cell>
        </row>
        <row r="115">
          <cell r="A115" t="str">
            <v>Zamora</v>
          </cell>
          <cell r="K115">
            <v>2422</v>
          </cell>
        </row>
        <row r="153">
          <cell r="B153" t="str">
            <v>Ávila</v>
          </cell>
          <cell r="C153" t="str">
            <v>Burgos</v>
          </cell>
          <cell r="D153" t="str">
            <v>León</v>
          </cell>
          <cell r="E153" t="str">
            <v>Palencia</v>
          </cell>
          <cell r="F153" t="str">
            <v>Salamanca</v>
          </cell>
          <cell r="G153" t="str">
            <v>Segovia</v>
          </cell>
          <cell r="H153" t="str">
            <v>Soria</v>
          </cell>
          <cell r="I153" t="str">
            <v>Valladolid</v>
          </cell>
          <cell r="J153" t="str">
            <v>Zamora</v>
          </cell>
        </row>
        <row r="155">
          <cell r="B155">
            <v>55248</v>
          </cell>
          <cell r="C155">
            <v>67400</v>
          </cell>
          <cell r="D155">
            <v>73781</v>
          </cell>
          <cell r="E155">
            <v>31589</v>
          </cell>
          <cell r="F155">
            <v>51657</v>
          </cell>
          <cell r="G155">
            <v>57374</v>
          </cell>
          <cell r="H155">
            <v>26435</v>
          </cell>
          <cell r="I155">
            <v>88888</v>
          </cell>
          <cell r="J155">
            <v>34017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  <row r="94">
          <cell r="B94" t="str">
            <v>Resto de América</v>
          </cell>
          <cell r="C94">
            <v>3.8950886577367783E-2</v>
          </cell>
        </row>
        <row r="95">
          <cell r="B95" t="str">
            <v>Resto del mundo</v>
          </cell>
          <cell r="C95">
            <v>6.6354125738143921E-2</v>
          </cell>
        </row>
        <row r="96">
          <cell r="B96" t="str">
            <v>Resto de Europa</v>
          </cell>
          <cell r="C96">
            <v>8.2928858697414398E-2</v>
          </cell>
        </row>
        <row r="97">
          <cell r="B97" t="str">
            <v>Japón</v>
          </cell>
          <cell r="C97">
            <v>1.3745184056460857E-2</v>
          </cell>
        </row>
        <row r="98">
          <cell r="B98" t="str">
            <v>Méjico</v>
          </cell>
          <cell r="C98">
            <v>1.384368073195219E-2</v>
          </cell>
        </row>
        <row r="99">
          <cell r="B99" t="str">
            <v>Canadá</v>
          </cell>
          <cell r="C99">
            <v>1.6994748264551163E-2</v>
          </cell>
        </row>
        <row r="100">
          <cell r="B100" t="str">
            <v>China</v>
          </cell>
          <cell r="C100">
            <v>1.7215438187122345E-2</v>
          </cell>
        </row>
        <row r="101">
          <cell r="B101" t="str">
            <v>Brasil</v>
          </cell>
          <cell r="C101">
            <v>1.9059032201766968E-2</v>
          </cell>
        </row>
        <row r="102">
          <cell r="B102" t="str">
            <v>Italia</v>
          </cell>
          <cell r="C102">
            <v>5.193619430065155E-2</v>
          </cell>
        </row>
        <row r="103">
          <cell r="B103" t="str">
            <v>EEUU</v>
          </cell>
          <cell r="C103">
            <v>6.7744776606559753E-2</v>
          </cell>
        </row>
        <row r="104">
          <cell r="B104" t="str">
            <v>Alemania</v>
          </cell>
          <cell r="C104">
            <v>9.3280747532844543E-2</v>
          </cell>
        </row>
        <row r="105">
          <cell r="B105" t="str">
            <v>Portugal</v>
          </cell>
          <cell r="C105">
            <v>9.5748044550418854E-2</v>
          </cell>
        </row>
        <row r="106">
          <cell r="B106" t="str">
            <v>Benelux (Bélgica, Holanda y Luxemburgo)</v>
          </cell>
          <cell r="C106">
            <v>9.7165234386920929E-2</v>
          </cell>
        </row>
        <row r="107">
          <cell r="B107" t="str">
            <v>Reino Unido</v>
          </cell>
          <cell r="C107">
            <v>0.12298980355262756</v>
          </cell>
        </row>
        <row r="108">
          <cell r="B108" t="str">
            <v>Francia</v>
          </cell>
          <cell r="C108">
            <v>0.20204326510429382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8">
          <cell r="I38" t="str">
            <v>Plazas</v>
          </cell>
        </row>
        <row r="39">
          <cell r="A39" t="str">
            <v>Ávila</v>
          </cell>
          <cell r="B39">
            <v>51</v>
          </cell>
          <cell r="D39">
            <v>81</v>
          </cell>
          <cell r="F39">
            <v>13</v>
          </cell>
          <cell r="I39">
            <v>5668</v>
          </cell>
        </row>
        <row r="40">
          <cell r="A40" t="str">
            <v>Burgos</v>
          </cell>
          <cell r="B40">
            <v>134</v>
          </cell>
          <cell r="D40">
            <v>116</v>
          </cell>
          <cell r="F40">
            <v>80</v>
          </cell>
          <cell r="I40">
            <v>11697</v>
          </cell>
        </row>
        <row r="41">
          <cell r="A41" t="str">
            <v>León</v>
          </cell>
          <cell r="B41">
            <v>91</v>
          </cell>
          <cell r="D41">
            <v>200</v>
          </cell>
          <cell r="F41">
            <v>118</v>
          </cell>
          <cell r="I41">
            <v>13543</v>
          </cell>
        </row>
        <row r="42">
          <cell r="A42" t="str">
            <v>Palencia</v>
          </cell>
          <cell r="B42">
            <v>35</v>
          </cell>
          <cell r="D42">
            <v>60</v>
          </cell>
          <cell r="F42">
            <v>24</v>
          </cell>
          <cell r="I42">
            <v>3815</v>
          </cell>
        </row>
        <row r="43">
          <cell r="A43" t="str">
            <v>Salamanca</v>
          </cell>
          <cell r="B43">
            <v>109</v>
          </cell>
          <cell r="D43">
            <v>110</v>
          </cell>
          <cell r="F43">
            <v>49</v>
          </cell>
          <cell r="I43">
            <v>12126</v>
          </cell>
        </row>
        <row r="44">
          <cell r="A44" t="str">
            <v>Segovia</v>
          </cell>
          <cell r="B44">
            <v>62</v>
          </cell>
          <cell r="D44">
            <v>75</v>
          </cell>
          <cell r="F44">
            <v>26</v>
          </cell>
          <cell r="I44">
            <v>6556</v>
          </cell>
        </row>
        <row r="45">
          <cell r="A45" t="str">
            <v>Soria</v>
          </cell>
          <cell r="B45">
            <v>39</v>
          </cell>
          <cell r="D45">
            <v>83</v>
          </cell>
          <cell r="F45">
            <v>22</v>
          </cell>
          <cell r="I45">
            <v>4356</v>
          </cell>
        </row>
        <row r="46">
          <cell r="A46" t="str">
            <v>Valladolid</v>
          </cell>
          <cell r="B46">
            <v>82</v>
          </cell>
          <cell r="D46">
            <v>64</v>
          </cell>
          <cell r="F46">
            <v>51</v>
          </cell>
          <cell r="I46">
            <v>9770</v>
          </cell>
        </row>
        <row r="47">
          <cell r="A47" t="str">
            <v>Zamora</v>
          </cell>
          <cell r="B47">
            <v>47</v>
          </cell>
          <cell r="D47">
            <v>55</v>
          </cell>
          <cell r="F47">
            <v>16</v>
          </cell>
          <cell r="I47">
            <v>3862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156">
          <cell r="B156" t="str">
            <v>Ávila</v>
          </cell>
          <cell r="C156" t="str">
            <v>Burgos</v>
          </cell>
          <cell r="D156" t="str">
            <v>León</v>
          </cell>
          <cell r="E156" t="str">
            <v>Palencia</v>
          </cell>
          <cell r="F156" t="str">
            <v>Salamanca</v>
          </cell>
          <cell r="G156" t="str">
            <v>Segovia</v>
          </cell>
          <cell r="H156" t="str">
            <v>Soria</v>
          </cell>
          <cell r="I156" t="str">
            <v>Valladolid</v>
          </cell>
          <cell r="J156" t="str">
            <v>Zamora</v>
          </cell>
        </row>
        <row r="161">
          <cell r="B161">
            <v>14</v>
          </cell>
          <cell r="C161">
            <v>60</v>
          </cell>
          <cell r="D161">
            <v>91</v>
          </cell>
          <cell r="E161">
            <v>30</v>
          </cell>
          <cell r="F161">
            <v>19</v>
          </cell>
          <cell r="G161">
            <v>19</v>
          </cell>
          <cell r="H161">
            <v>10</v>
          </cell>
          <cell r="I161">
            <v>9</v>
          </cell>
          <cell r="J161">
            <v>12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193">
          <cell r="B193" t="str">
            <v>Ávila</v>
          </cell>
          <cell r="C193" t="str">
            <v>Burgos</v>
          </cell>
          <cell r="D193" t="str">
            <v>León</v>
          </cell>
          <cell r="E193" t="str">
            <v>Palencia</v>
          </cell>
          <cell r="F193" t="str">
            <v>Salamanca</v>
          </cell>
          <cell r="G193" t="str">
            <v>Segovia</v>
          </cell>
          <cell r="H193" t="str">
            <v>Soria</v>
          </cell>
          <cell r="I193" t="str">
            <v>Valladolid</v>
          </cell>
          <cell r="J193" t="str">
            <v>Zamora</v>
          </cell>
        </row>
        <row r="194">
          <cell r="A194" t="str">
            <v>Establecimientos</v>
          </cell>
          <cell r="B194">
            <v>585</v>
          </cell>
          <cell r="C194">
            <v>823</v>
          </cell>
          <cell r="D194">
            <v>1206</v>
          </cell>
          <cell r="E194">
            <v>338</v>
          </cell>
          <cell r="F194">
            <v>658</v>
          </cell>
          <cell r="G194">
            <v>514</v>
          </cell>
          <cell r="H194">
            <v>320</v>
          </cell>
          <cell r="I194">
            <v>839</v>
          </cell>
          <cell r="J194">
            <v>414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/>
      <sheetData sheetId="1"/>
      <sheetData sheetId="2">
        <row r="107">
          <cell r="B107" t="str">
            <v>C.R.A.C.</v>
          </cell>
          <cell r="D107" t="str">
            <v>C.R.</v>
          </cell>
          <cell r="F107" t="str">
            <v>Posadas</v>
          </cell>
          <cell r="H107" t="str">
            <v>H.R.</v>
          </cell>
        </row>
        <row r="118">
          <cell r="C118">
            <v>1178</v>
          </cell>
          <cell r="E118">
            <v>21255</v>
          </cell>
          <cell r="G118">
            <v>3122</v>
          </cell>
          <cell r="I118">
            <v>8977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 "/>
    </sheetNames>
    <sheetDataSet>
      <sheetData sheetId="0">
        <row r="22">
          <cell r="B22" t="str">
            <v>Ceuta</v>
          </cell>
          <cell r="C22">
            <v>1.1627667363255391E-3</v>
          </cell>
        </row>
        <row r="23">
          <cell r="B23" t="str">
            <v>Melilla</v>
          </cell>
          <cell r="C23">
            <v>1.545490148354354E-3</v>
          </cell>
        </row>
        <row r="24">
          <cell r="B24" t="str">
            <v>Canarias</v>
          </cell>
          <cell r="C24">
            <v>9.6022809111744167E-3</v>
          </cell>
        </row>
        <row r="25">
          <cell r="B25" t="str">
            <v>Baleares (Islas)</v>
          </cell>
          <cell r="C25">
            <v>1.013305832261217E-2</v>
          </cell>
        </row>
        <row r="26">
          <cell r="B26" t="str">
            <v>Rioja (La)</v>
          </cell>
          <cell r="C26">
            <v>1.2759111803378669E-2</v>
          </cell>
        </row>
        <row r="27">
          <cell r="B27" t="str">
            <v>Murcia (Región de)</v>
          </cell>
          <cell r="C27">
            <v>1.3454918703536168E-2</v>
          </cell>
        </row>
        <row r="28">
          <cell r="B28" t="str">
            <v>Navarra (Comunidad Foral de)</v>
          </cell>
          <cell r="C28">
            <v>1.9638919277825205E-2</v>
          </cell>
        </row>
        <row r="29">
          <cell r="B29" t="str">
            <v>Aragón</v>
          </cell>
          <cell r="C29">
            <v>2.1341149451855317E-2</v>
          </cell>
        </row>
        <row r="30">
          <cell r="B30" t="str">
            <v>Extremadura</v>
          </cell>
          <cell r="C30">
            <v>2.6445645508133359E-2</v>
          </cell>
        </row>
        <row r="31">
          <cell r="B31" t="str">
            <v>Cantabria</v>
          </cell>
          <cell r="C31">
            <v>2.8939998493793067E-2</v>
          </cell>
        </row>
        <row r="32">
          <cell r="B32" t="str">
            <v>Castilla - La Mancha</v>
          </cell>
          <cell r="C32">
            <v>4.4857197486572437E-2</v>
          </cell>
        </row>
        <row r="33">
          <cell r="B33" t="str">
            <v>Asturias (Principado de)</v>
          </cell>
          <cell r="C33">
            <v>4.6691732056311039E-2</v>
          </cell>
        </row>
        <row r="34">
          <cell r="B34" t="str">
            <v>Comunidad Valenciana</v>
          </cell>
          <cell r="C34">
            <v>4.732068254091689E-2</v>
          </cell>
        </row>
        <row r="35">
          <cell r="B35" t="str">
            <v>Cataluña</v>
          </cell>
          <cell r="C35">
            <v>6.8566120251121299E-2</v>
          </cell>
        </row>
        <row r="36">
          <cell r="B36" t="str">
            <v>Andalucía</v>
          </cell>
          <cell r="C36">
            <v>7.3770310008890949E-2</v>
          </cell>
        </row>
        <row r="37">
          <cell r="B37" t="str">
            <v>Galicia</v>
          </cell>
          <cell r="C37">
            <v>7.383075650110596E-2</v>
          </cell>
        </row>
        <row r="38">
          <cell r="B38" t="str">
            <v>País Vasco</v>
          </cell>
          <cell r="C38">
            <v>7.8661595136764323E-2</v>
          </cell>
        </row>
        <row r="39">
          <cell r="B39" t="str">
            <v>Castilla y León</v>
          </cell>
          <cell r="C39">
            <v>0.14304621601665027</v>
          </cell>
        </row>
        <row r="40">
          <cell r="B40" t="str">
            <v>Madrid (Comunidad de)</v>
          </cell>
          <cell r="C40">
            <v>0.27823205064467854</v>
          </cell>
        </row>
        <row r="46">
          <cell r="B46" t="str">
            <v>Melilla</v>
          </cell>
          <cell r="C46">
            <v>1.1937224771827459E-3</v>
          </cell>
        </row>
        <row r="47">
          <cell r="B47" t="str">
            <v>Ceuta</v>
          </cell>
          <cell r="C47">
            <v>1.2913371901959181E-3</v>
          </cell>
        </row>
        <row r="48">
          <cell r="B48" t="str">
            <v>Canarias</v>
          </cell>
          <cell r="C48">
            <v>1.1143186129629612E-2</v>
          </cell>
        </row>
        <row r="49">
          <cell r="B49" t="str">
            <v>Baleares (Islas)</v>
          </cell>
          <cell r="C49">
            <v>1.1489068157970905E-2</v>
          </cell>
        </row>
        <row r="50">
          <cell r="B50" t="str">
            <v>Rioja (La)</v>
          </cell>
          <cell r="C50">
            <v>1.1800280772149563E-2</v>
          </cell>
        </row>
        <row r="51">
          <cell r="B51" t="str">
            <v>Murcia (Región de)</v>
          </cell>
          <cell r="C51">
            <v>1.2529999949038029E-2</v>
          </cell>
        </row>
        <row r="52">
          <cell r="B52" t="str">
            <v>Navarra (Comunidad Foral de)</v>
          </cell>
          <cell r="C52">
            <v>1.7907891422510147E-2</v>
          </cell>
        </row>
        <row r="53">
          <cell r="B53" t="str">
            <v>Aragón</v>
          </cell>
          <cell r="C53">
            <v>2.2024957463145256E-2</v>
          </cell>
        </row>
        <row r="54">
          <cell r="B54" t="str">
            <v>Extremadura</v>
          </cell>
          <cell r="C54">
            <v>2.8905779123306274E-2</v>
          </cell>
        </row>
        <row r="55">
          <cell r="B55" t="str">
            <v>Cantabria</v>
          </cell>
          <cell r="C55">
            <v>3.0047586187720299E-2</v>
          </cell>
        </row>
        <row r="56">
          <cell r="B56" t="str">
            <v>Asturias (Principado de)</v>
          </cell>
          <cell r="C56">
            <v>4.384978860616684E-2</v>
          </cell>
        </row>
        <row r="57">
          <cell r="B57" t="str">
            <v>Castilla - La Mancha</v>
          </cell>
          <cell r="C57">
            <v>4.6854786574840546E-2</v>
          </cell>
        </row>
        <row r="58">
          <cell r="B58" t="str">
            <v>Comunidad Valenciana</v>
          </cell>
          <cell r="C58">
            <v>4.7959286719560623E-2</v>
          </cell>
        </row>
        <row r="59">
          <cell r="B59" t="str">
            <v>Cataluña</v>
          </cell>
          <cell r="C59">
            <v>6.4711153507232666E-2</v>
          </cell>
        </row>
        <row r="60">
          <cell r="B60" t="str">
            <v>País Vasco</v>
          </cell>
          <cell r="C60">
            <v>6.5342381596565247E-2</v>
          </cell>
        </row>
        <row r="61">
          <cell r="B61" t="str">
            <v>Galicia</v>
          </cell>
          <cell r="C61">
            <v>7.2186708450317383E-2</v>
          </cell>
        </row>
        <row r="62">
          <cell r="B62" t="str">
            <v>Andalucía</v>
          </cell>
          <cell r="C62">
            <v>7.4411161243915558E-2</v>
          </cell>
        </row>
        <row r="63">
          <cell r="B63" t="str">
            <v>Castilla y León</v>
          </cell>
          <cell r="C63">
            <v>0.15577211976051331</v>
          </cell>
        </row>
        <row r="64">
          <cell r="B64" t="str">
            <v>Madrid (Comunidad de)</v>
          </cell>
          <cell r="C64">
            <v>0.28057879209518433</v>
          </cell>
        </row>
        <row r="75">
          <cell r="B75" t="str">
            <v>Resto de América</v>
          </cell>
          <cell r="C75">
            <v>4.5761118066864226E-2</v>
          </cell>
        </row>
        <row r="76">
          <cell r="B76" t="str">
            <v>Resto del mundo</v>
          </cell>
          <cell r="C76">
            <v>7.2277146909648468E-2</v>
          </cell>
        </row>
        <row r="77">
          <cell r="B77" t="str">
            <v>Resto de Europa</v>
          </cell>
          <cell r="C77">
            <v>0.1005196325274359</v>
          </cell>
        </row>
        <row r="78">
          <cell r="B78" t="str">
            <v>Canadá</v>
          </cell>
          <cell r="C78">
            <v>8.7409393483824371E-3</v>
          </cell>
        </row>
        <row r="79">
          <cell r="B79" t="str">
            <v>Japón</v>
          </cell>
          <cell r="C79">
            <v>1.4738822752916839E-2</v>
          </cell>
        </row>
        <row r="80">
          <cell r="B80" t="str">
            <v>Brasil</v>
          </cell>
          <cell r="C80">
            <v>1.9487787844314632E-2</v>
          </cell>
        </row>
        <row r="81">
          <cell r="B81" t="str">
            <v>Méjico</v>
          </cell>
          <cell r="C81">
            <v>1.9911676809184951E-2</v>
          </cell>
        </row>
        <row r="82">
          <cell r="B82" t="str">
            <v>China</v>
          </cell>
          <cell r="C82">
            <v>2.5074309768859583E-2</v>
          </cell>
        </row>
        <row r="83">
          <cell r="B83" t="str">
            <v>Italia</v>
          </cell>
          <cell r="C83">
            <v>4.6085916505294207E-2</v>
          </cell>
        </row>
        <row r="84">
          <cell r="B84" t="str">
            <v>Benelux (Bélgica, Holanda y Luxemburgo)</v>
          </cell>
          <cell r="C84">
            <v>5.6056073428259537E-2</v>
          </cell>
        </row>
        <row r="85">
          <cell r="B85" t="str">
            <v>EEUU</v>
          </cell>
          <cell r="C85">
            <v>7.2976217650286571E-2</v>
          </cell>
        </row>
        <row r="86">
          <cell r="B86" t="str">
            <v>Alemania</v>
          </cell>
          <cell r="C86">
            <v>8.6022766922568689E-2</v>
          </cell>
        </row>
        <row r="87">
          <cell r="B87" t="str">
            <v>Reino Unido</v>
          </cell>
          <cell r="C87">
            <v>0.13799915699439372</v>
          </cell>
        </row>
        <row r="88">
          <cell r="B88" t="str">
            <v>Portugal</v>
          </cell>
          <cell r="C88">
            <v>0.13905924493294236</v>
          </cell>
        </row>
        <row r="89">
          <cell r="B89" t="str">
            <v>Francia</v>
          </cell>
          <cell r="C89">
            <v>0.15528918953864787</v>
          </cell>
        </row>
        <row r="97">
          <cell r="B97" t="str">
            <v>Resto de América</v>
          </cell>
          <cell r="C97">
            <v>5.4795067757368088E-2</v>
          </cell>
        </row>
        <row r="98">
          <cell r="B98" t="str">
            <v>Resto del mundo</v>
          </cell>
          <cell r="C98">
            <v>7.2327896952629089E-2</v>
          </cell>
        </row>
        <row r="99">
          <cell r="B99" t="str">
            <v>Resto de Europa</v>
          </cell>
          <cell r="C99">
            <v>0.10034419596195221</v>
          </cell>
        </row>
        <row r="100">
          <cell r="B100" t="str">
            <v>Canadá</v>
          </cell>
          <cell r="C100">
            <v>9.0626468881964684E-3</v>
          </cell>
        </row>
        <row r="101">
          <cell r="B101" t="str">
            <v>Japón</v>
          </cell>
          <cell r="C101">
            <v>1.3322598300874233E-2</v>
          </cell>
        </row>
        <row r="102">
          <cell r="B102" t="str">
            <v>Méjico</v>
          </cell>
          <cell r="C102">
            <v>1.5373473055660725E-2</v>
          </cell>
        </row>
        <row r="103">
          <cell r="B103" t="str">
            <v>Brasil</v>
          </cell>
          <cell r="C103">
            <v>2.4497471749782562E-2</v>
          </cell>
        </row>
        <row r="104">
          <cell r="B104" t="str">
            <v>China</v>
          </cell>
          <cell r="C104">
            <v>3.0053209513425827E-2</v>
          </cell>
        </row>
        <row r="105">
          <cell r="B105" t="str">
            <v>Italia</v>
          </cell>
          <cell r="C105">
            <v>5.117860808968544E-2</v>
          </cell>
        </row>
        <row r="106">
          <cell r="B106" t="str">
            <v>Benelux (Bélgica, Holanda y Luxemburgo)</v>
          </cell>
          <cell r="C106">
            <v>5.77508844435215E-2</v>
          </cell>
        </row>
        <row r="107">
          <cell r="B107" t="str">
            <v>EEUU</v>
          </cell>
          <cell r="C107">
            <v>5.878094956278801E-2</v>
          </cell>
        </row>
        <row r="108">
          <cell r="B108" t="str">
            <v>Alemania</v>
          </cell>
          <cell r="C108">
            <v>7.435636967420578E-2</v>
          </cell>
        </row>
        <row r="109">
          <cell r="B109" t="str">
            <v>Reino Unido</v>
          </cell>
          <cell r="C109">
            <v>0.13635711371898651</v>
          </cell>
        </row>
        <row r="110">
          <cell r="B110" t="str">
            <v>Portugal</v>
          </cell>
          <cell r="C110">
            <v>0.13753293454647064</v>
          </cell>
        </row>
        <row r="111">
          <cell r="B111" t="str">
            <v>Francia</v>
          </cell>
          <cell r="C111">
            <v>0.16426658630371094</v>
          </cell>
        </row>
        <row r="120">
          <cell r="C120" t="str">
            <v>Ávila</v>
          </cell>
          <cell r="D120" t="str">
            <v>Burgos</v>
          </cell>
          <cell r="E120" t="str">
            <v>León</v>
          </cell>
          <cell r="F120" t="str">
            <v>Palencia</v>
          </cell>
          <cell r="G120" t="str">
            <v>Salamanca</v>
          </cell>
          <cell r="H120" t="str">
            <v>Segovia</v>
          </cell>
          <cell r="I120" t="str">
            <v>Soria</v>
          </cell>
          <cell r="J120" t="str">
            <v>Valladolid</v>
          </cell>
          <cell r="K120" t="str">
            <v>Zamora</v>
          </cell>
        </row>
        <row r="121">
          <cell r="A121" t="str">
            <v>Nº de viajeros</v>
          </cell>
          <cell r="C121">
            <v>68485</v>
          </cell>
          <cell r="D121">
            <v>104867</v>
          </cell>
          <cell r="E121">
            <v>101214</v>
          </cell>
          <cell r="F121">
            <v>27319</v>
          </cell>
          <cell r="G121">
            <v>109871</v>
          </cell>
          <cell r="H121">
            <v>62942</v>
          </cell>
          <cell r="I121">
            <v>37543</v>
          </cell>
          <cell r="J121">
            <v>80921</v>
          </cell>
          <cell r="K121">
            <v>30660</v>
          </cell>
        </row>
        <row r="124">
          <cell r="A124" t="str">
            <v>Nº de pernoctaciones</v>
          </cell>
          <cell r="C124">
            <v>118561</v>
          </cell>
          <cell r="D124">
            <v>161760</v>
          </cell>
          <cell r="E124">
            <v>163397</v>
          </cell>
          <cell r="F124">
            <v>49289</v>
          </cell>
          <cell r="G124">
            <v>195744</v>
          </cell>
          <cell r="H124">
            <v>92829</v>
          </cell>
          <cell r="I124">
            <v>70465</v>
          </cell>
          <cell r="J124">
            <v>143390</v>
          </cell>
          <cell r="K124">
            <v>50721</v>
          </cell>
        </row>
        <row r="157">
          <cell r="C157" t="str">
            <v>V. españoles</v>
          </cell>
          <cell r="D157" t="str">
            <v>V. extranjeros</v>
          </cell>
          <cell r="E157" t="str">
            <v>Total viajeros</v>
          </cell>
        </row>
        <row r="158">
          <cell r="B158" t="str">
            <v>MARZO 2017</v>
          </cell>
          <cell r="C158">
            <v>445891</v>
          </cell>
          <cell r="D158">
            <v>85863</v>
          </cell>
          <cell r="E158">
            <v>531754</v>
          </cell>
        </row>
        <row r="159">
          <cell r="B159" t="str">
            <v>MARZO 2018</v>
          </cell>
          <cell r="C159">
            <v>524734</v>
          </cell>
          <cell r="D159">
            <v>99088</v>
          </cell>
          <cell r="E159">
            <v>623822</v>
          </cell>
        </row>
        <row r="170">
          <cell r="B170" t="str">
            <v>Ávila</v>
          </cell>
          <cell r="C170" t="str">
            <v>Burgos</v>
          </cell>
          <cell r="D170" t="str">
            <v>León</v>
          </cell>
          <cell r="E170" t="str">
            <v>Palencia</v>
          </cell>
          <cell r="F170" t="str">
            <v>Salamanca</v>
          </cell>
          <cell r="G170" t="str">
            <v>Segovia</v>
          </cell>
          <cell r="H170" t="str">
            <v>Soria</v>
          </cell>
          <cell r="I170" t="str">
            <v>Valladolid</v>
          </cell>
          <cell r="J170" t="str">
            <v>Zamora</v>
          </cell>
        </row>
        <row r="171">
          <cell r="A171" t="str">
            <v>MARZO 2017</v>
          </cell>
          <cell r="B171">
            <v>55304</v>
          </cell>
          <cell r="C171">
            <v>97357</v>
          </cell>
          <cell r="D171">
            <v>87836</v>
          </cell>
          <cell r="E171">
            <v>23853</v>
          </cell>
          <cell r="F171">
            <v>84949</v>
          </cell>
          <cell r="G171">
            <v>53938</v>
          </cell>
          <cell r="H171">
            <v>30280</v>
          </cell>
          <cell r="I171">
            <v>72232</v>
          </cell>
          <cell r="J171">
            <v>26005</v>
          </cell>
        </row>
        <row r="172">
          <cell r="A172" t="str">
            <v>MARZO 2018</v>
          </cell>
          <cell r="B172">
            <v>68485</v>
          </cell>
          <cell r="C172">
            <v>104867</v>
          </cell>
          <cell r="D172">
            <v>101214</v>
          </cell>
          <cell r="E172">
            <v>27319</v>
          </cell>
          <cell r="F172">
            <v>109871</v>
          </cell>
          <cell r="G172">
            <v>62942</v>
          </cell>
          <cell r="H172">
            <v>37543</v>
          </cell>
          <cell r="I172">
            <v>80921</v>
          </cell>
          <cell r="J172">
            <v>30660</v>
          </cell>
        </row>
        <row r="194">
          <cell r="B194" t="str">
            <v>P. españoles</v>
          </cell>
          <cell r="C194" t="str">
            <v>P. extranjeros</v>
          </cell>
          <cell r="D194" t="str">
            <v>Total pernoct.</v>
          </cell>
        </row>
        <row r="195">
          <cell r="A195" t="str">
            <v>MARZO 2017</v>
          </cell>
          <cell r="B195">
            <v>730777</v>
          </cell>
          <cell r="C195">
            <v>125959</v>
          </cell>
          <cell r="D195">
            <v>856736</v>
          </cell>
        </row>
        <row r="196">
          <cell r="A196" t="str">
            <v>MARZO 2018</v>
          </cell>
          <cell r="B196">
            <v>904666</v>
          </cell>
          <cell r="C196">
            <v>141490</v>
          </cell>
          <cell r="D196">
            <v>1046156</v>
          </cell>
        </row>
        <row r="208">
          <cell r="B208" t="str">
            <v>Ávila</v>
          </cell>
          <cell r="C208" t="str">
            <v>Burgos</v>
          </cell>
          <cell r="D208" t="str">
            <v>León</v>
          </cell>
          <cell r="E208" t="str">
            <v>Palencia</v>
          </cell>
          <cell r="F208" t="str">
            <v>Salamanca</v>
          </cell>
          <cell r="G208" t="str">
            <v>Segovia</v>
          </cell>
          <cell r="H208" t="str">
            <v>Soria</v>
          </cell>
          <cell r="I208" t="str">
            <v>Valladolid</v>
          </cell>
          <cell r="J208" t="str">
            <v>Zamora</v>
          </cell>
        </row>
        <row r="209">
          <cell r="A209" t="str">
            <v>MARZO 2017</v>
          </cell>
          <cell r="B209">
            <v>86905</v>
          </cell>
          <cell r="C209">
            <v>146515</v>
          </cell>
          <cell r="D209">
            <v>138554</v>
          </cell>
          <cell r="E209">
            <v>40003</v>
          </cell>
          <cell r="F209">
            <v>153295</v>
          </cell>
          <cell r="G209">
            <v>81392</v>
          </cell>
          <cell r="H209">
            <v>52734</v>
          </cell>
          <cell r="I209">
            <v>117300</v>
          </cell>
          <cell r="J209">
            <v>40038</v>
          </cell>
        </row>
        <row r="210">
          <cell r="A210" t="str">
            <v>MARZO 2018</v>
          </cell>
          <cell r="B210">
            <v>118561</v>
          </cell>
          <cell r="C210">
            <v>161760</v>
          </cell>
          <cell r="D210">
            <v>163397</v>
          </cell>
          <cell r="E210">
            <v>49289</v>
          </cell>
          <cell r="F210">
            <v>195744</v>
          </cell>
          <cell r="G210">
            <v>92829</v>
          </cell>
          <cell r="H210">
            <v>70465</v>
          </cell>
          <cell r="I210">
            <v>143390</v>
          </cell>
          <cell r="J210">
            <v>50721</v>
          </cell>
        </row>
        <row r="236">
          <cell r="B236" t="str">
            <v>V. españoles</v>
          </cell>
          <cell r="C236" t="str">
            <v>V. extranjeros</v>
          </cell>
          <cell r="D236" t="str">
            <v>Total viajeros</v>
          </cell>
        </row>
        <row r="237">
          <cell r="A237" t="str">
            <v>ENERO a MARZO 2017</v>
          </cell>
          <cell r="B237">
            <v>1113473</v>
          </cell>
          <cell r="C237">
            <v>199439</v>
          </cell>
          <cell r="D237">
            <v>1312912</v>
          </cell>
        </row>
        <row r="238">
          <cell r="A238" t="str">
            <v>ENERO a MARZO 2018</v>
          </cell>
          <cell r="B238">
            <v>1191568</v>
          </cell>
          <cell r="C238">
            <v>235572</v>
          </cell>
          <cell r="D238">
            <v>1427140</v>
          </cell>
        </row>
        <row r="246">
          <cell r="B246" t="str">
            <v>Enero</v>
          </cell>
          <cell r="C246" t="str">
            <v>Febrero</v>
          </cell>
          <cell r="D246" t="str">
            <v>Marzo</v>
          </cell>
          <cell r="E246" t="str">
            <v>Abril</v>
          </cell>
          <cell r="F246" t="str">
            <v>Mayo</v>
          </cell>
          <cell r="G246" t="str">
            <v>Junio</v>
          </cell>
          <cell r="H246" t="str">
            <v>Julio</v>
          </cell>
          <cell r="I246" t="str">
            <v>Agosto</v>
          </cell>
          <cell r="J246" t="str">
            <v>Septiembre</v>
          </cell>
        </row>
        <row r="247">
          <cell r="A247" t="str">
            <v>AÑO 2017</v>
          </cell>
          <cell r="B247">
            <v>358809</v>
          </cell>
          <cell r="C247">
            <v>422349</v>
          </cell>
          <cell r="D247">
            <v>531754</v>
          </cell>
          <cell r="E247">
            <v>800197</v>
          </cell>
          <cell r="F247">
            <v>764514</v>
          </cell>
          <cell r="G247">
            <v>733680</v>
          </cell>
          <cell r="H247">
            <v>855853</v>
          </cell>
          <cell r="I247">
            <v>1103373</v>
          </cell>
          <cell r="J247">
            <v>800292</v>
          </cell>
        </row>
        <row r="248">
          <cell r="A248" t="str">
            <v>AÑO 2018</v>
          </cell>
          <cell r="B248">
            <v>375148</v>
          </cell>
          <cell r="C248">
            <v>428170</v>
          </cell>
          <cell r="D248">
            <v>623822</v>
          </cell>
          <cell r="E248"/>
          <cell r="F248"/>
          <cell r="G248"/>
          <cell r="H248"/>
          <cell r="I248"/>
          <cell r="J248"/>
        </row>
        <row r="249">
          <cell r="B249" t="str">
            <v>Octubre</v>
          </cell>
          <cell r="C249" t="str">
            <v>Noviembre</v>
          </cell>
          <cell r="D249" t="str">
            <v>Diciembre</v>
          </cell>
        </row>
        <row r="250">
          <cell r="B250">
            <v>760663</v>
          </cell>
          <cell r="C250">
            <v>516069</v>
          </cell>
          <cell r="D250">
            <v>506965</v>
          </cell>
        </row>
        <row r="251">
          <cell r="B251"/>
          <cell r="C251"/>
          <cell r="D251"/>
        </row>
        <row r="270">
          <cell r="B270" t="str">
            <v>Ávila</v>
          </cell>
          <cell r="C270" t="str">
            <v>Burgos</v>
          </cell>
          <cell r="D270" t="str">
            <v>León</v>
          </cell>
          <cell r="E270" t="str">
            <v>Palencia</v>
          </cell>
          <cell r="F270" t="str">
            <v>Salamanca</v>
          </cell>
          <cell r="G270" t="str">
            <v>Segovia</v>
          </cell>
          <cell r="H270" t="str">
            <v>Soria</v>
          </cell>
          <cell r="I270" t="str">
            <v>Valladolid</v>
          </cell>
          <cell r="J270" t="str">
            <v>Zamora</v>
          </cell>
        </row>
        <row r="271">
          <cell r="A271" t="str">
            <v>ENERO a MARZO 2017</v>
          </cell>
          <cell r="B271">
            <v>133205</v>
          </cell>
          <cell r="C271">
            <v>222802</v>
          </cell>
          <cell r="D271">
            <v>209372</v>
          </cell>
          <cell r="E271">
            <v>61554</v>
          </cell>
          <cell r="F271">
            <v>228170</v>
          </cell>
          <cell r="G271">
            <v>132818</v>
          </cell>
          <cell r="H271">
            <v>71424</v>
          </cell>
          <cell r="I271">
            <v>189687</v>
          </cell>
          <cell r="J271">
            <v>63880</v>
          </cell>
        </row>
        <row r="272">
          <cell r="A272" t="str">
            <v>ENERO a MARZO 2018</v>
          </cell>
          <cell r="B272">
            <v>153830</v>
          </cell>
          <cell r="C272">
            <v>228812</v>
          </cell>
          <cell r="D272">
            <v>219189</v>
          </cell>
          <cell r="E272">
            <v>67351</v>
          </cell>
          <cell r="F272">
            <v>263760</v>
          </cell>
          <cell r="G272">
            <v>137042</v>
          </cell>
          <cell r="H272">
            <v>80129</v>
          </cell>
          <cell r="I272">
            <v>205117</v>
          </cell>
          <cell r="J272">
            <v>71910</v>
          </cell>
        </row>
        <row r="303">
          <cell r="B303" t="str">
            <v>P. españoles</v>
          </cell>
          <cell r="C303" t="str">
            <v>P. extranjeros</v>
          </cell>
          <cell r="D303" t="str">
            <v>Total pernoctaciones</v>
          </cell>
        </row>
        <row r="304">
          <cell r="A304" t="str">
            <v>ENERO a MARZO 2017</v>
          </cell>
          <cell r="B304">
            <v>1803188</v>
          </cell>
          <cell r="C304">
            <v>311438</v>
          </cell>
          <cell r="D304">
            <v>2114626</v>
          </cell>
        </row>
        <row r="305">
          <cell r="A305" t="str">
            <v>ENERO a MARZO 2018</v>
          </cell>
          <cell r="B305">
            <v>2003710</v>
          </cell>
          <cell r="C305">
            <v>360576</v>
          </cell>
          <cell r="D305">
            <v>2364286</v>
          </cell>
        </row>
        <row r="315">
          <cell r="B315" t="str">
            <v>Enero</v>
          </cell>
          <cell r="C315" t="str">
            <v>Febrero</v>
          </cell>
          <cell r="D315" t="str">
            <v>Marzo</v>
          </cell>
          <cell r="E315" t="str">
            <v>Abril</v>
          </cell>
          <cell r="F315" t="str">
            <v>Mayo</v>
          </cell>
          <cell r="G315" t="str">
            <v>Junio</v>
          </cell>
          <cell r="H315" t="str">
            <v>Julio</v>
          </cell>
          <cell r="I315" t="str">
            <v>Agosto</v>
          </cell>
          <cell r="J315" t="str">
            <v>Septiembre</v>
          </cell>
        </row>
        <row r="316">
          <cell r="A316" t="str">
            <v>AÑO 2017</v>
          </cell>
          <cell r="B316">
            <v>581937</v>
          </cell>
          <cell r="C316">
            <v>675953</v>
          </cell>
          <cell r="D316">
            <v>856736</v>
          </cell>
          <cell r="E316">
            <v>1359882</v>
          </cell>
          <cell r="F316">
            <v>1162783</v>
          </cell>
          <cell r="G316">
            <v>1146917</v>
          </cell>
          <cell r="H316">
            <v>1466551</v>
          </cell>
          <cell r="I316">
            <v>2077946</v>
          </cell>
          <cell r="J316">
            <v>1264235</v>
          </cell>
        </row>
        <row r="317">
          <cell r="A317" t="str">
            <v>AÑO 2018</v>
          </cell>
          <cell r="B317">
            <v>625350</v>
          </cell>
          <cell r="C317">
            <v>692780</v>
          </cell>
          <cell r="D317">
            <v>1046156</v>
          </cell>
          <cell r="E317"/>
          <cell r="F317"/>
          <cell r="G317"/>
          <cell r="H317"/>
          <cell r="I317"/>
          <cell r="J317"/>
        </row>
        <row r="318">
          <cell r="B318" t="str">
            <v>Octubre</v>
          </cell>
          <cell r="C318" t="str">
            <v>Noviembre</v>
          </cell>
          <cell r="D318" t="str">
            <v>Diciembre</v>
          </cell>
        </row>
        <row r="319">
          <cell r="B319">
            <v>1213405</v>
          </cell>
          <cell r="C319">
            <v>883035</v>
          </cell>
          <cell r="D319">
            <v>881202</v>
          </cell>
        </row>
        <row r="320">
          <cell r="B320"/>
          <cell r="C320"/>
          <cell r="D320"/>
        </row>
        <row r="337">
          <cell r="B337" t="str">
            <v>Ávila</v>
          </cell>
          <cell r="C337" t="str">
            <v>Burgos</v>
          </cell>
          <cell r="D337" t="str">
            <v>León</v>
          </cell>
          <cell r="E337" t="str">
            <v>Palencia</v>
          </cell>
          <cell r="F337" t="str">
            <v>Salamanca</v>
          </cell>
          <cell r="G337" t="str">
            <v>Segovia</v>
          </cell>
          <cell r="H337" t="str">
            <v>Soria</v>
          </cell>
          <cell r="I337" t="str">
            <v>Valladolid</v>
          </cell>
          <cell r="J337" t="str">
            <v>Zamora</v>
          </cell>
        </row>
        <row r="338">
          <cell r="A338" t="str">
            <v>ENERO a MARZO 2017</v>
          </cell>
          <cell r="B338">
            <v>209447</v>
          </cell>
          <cell r="C338">
            <v>343858</v>
          </cell>
          <cell r="D338">
            <v>346399</v>
          </cell>
          <cell r="E338">
            <v>105020</v>
          </cell>
          <cell r="F338">
            <v>385503</v>
          </cell>
          <cell r="G338">
            <v>196157</v>
          </cell>
          <cell r="H338">
            <v>123825</v>
          </cell>
          <cell r="I338">
            <v>309925</v>
          </cell>
          <cell r="J338">
            <v>94492</v>
          </cell>
        </row>
        <row r="339">
          <cell r="A339" t="str">
            <v>ENERO a MARZO 2018</v>
          </cell>
          <cell r="B339">
            <v>251982</v>
          </cell>
          <cell r="C339">
            <v>352162</v>
          </cell>
          <cell r="D339">
            <v>371943</v>
          </cell>
          <cell r="E339">
            <v>118636</v>
          </cell>
          <cell r="F339">
            <v>449152</v>
          </cell>
          <cell r="G339">
            <v>204920</v>
          </cell>
          <cell r="H339">
            <v>144559</v>
          </cell>
          <cell r="I339">
            <v>356198</v>
          </cell>
          <cell r="J339">
            <v>114734</v>
          </cell>
        </row>
        <row r="368">
          <cell r="D368" t="str">
            <v>Total viajeros</v>
          </cell>
          <cell r="G368" t="str">
            <v>Total pernoct.</v>
          </cell>
        </row>
        <row r="369">
          <cell r="A369" t="str">
            <v>Ávila</v>
          </cell>
          <cell r="D369">
            <v>46267</v>
          </cell>
          <cell r="G369">
            <v>69219</v>
          </cell>
        </row>
        <row r="370">
          <cell r="A370" t="str">
            <v>Burgos</v>
          </cell>
          <cell r="D370">
            <v>83265</v>
          </cell>
          <cell r="G370">
            <v>122387</v>
          </cell>
        </row>
        <row r="371">
          <cell r="A371" t="str">
            <v>León</v>
          </cell>
          <cell r="D371">
            <v>77981</v>
          </cell>
          <cell r="G371">
            <v>122745</v>
          </cell>
        </row>
        <row r="372">
          <cell r="A372" t="str">
            <v>Palencia</v>
          </cell>
          <cell r="D372">
            <v>19877</v>
          </cell>
          <cell r="G372">
            <v>35378</v>
          </cell>
        </row>
        <row r="373">
          <cell r="A373" t="str">
            <v>Salamanca</v>
          </cell>
          <cell r="D373">
            <v>92194</v>
          </cell>
          <cell r="G373">
            <v>162689</v>
          </cell>
        </row>
        <row r="374">
          <cell r="A374" t="str">
            <v>Segovia</v>
          </cell>
          <cell r="D374">
            <v>44422</v>
          </cell>
          <cell r="G374">
            <v>61615</v>
          </cell>
        </row>
        <row r="375">
          <cell r="A375" t="str">
            <v>Soria</v>
          </cell>
          <cell r="D375">
            <v>25366</v>
          </cell>
          <cell r="G375">
            <v>44552</v>
          </cell>
        </row>
        <row r="376">
          <cell r="A376" t="str">
            <v>Valladolid</v>
          </cell>
          <cell r="D376">
            <v>70013</v>
          </cell>
          <cell r="G376">
            <v>122185</v>
          </cell>
        </row>
        <row r="377">
          <cell r="A377" t="str">
            <v>Zamora</v>
          </cell>
          <cell r="D377">
            <v>21914</v>
          </cell>
          <cell r="G377">
            <v>35569</v>
          </cell>
        </row>
        <row r="398">
          <cell r="A398" t="str">
            <v>Ávila</v>
          </cell>
          <cell r="D398">
            <v>717</v>
          </cell>
          <cell r="G398">
            <v>739</v>
          </cell>
        </row>
        <row r="399">
          <cell r="A399" t="str">
            <v>Burgos</v>
          </cell>
          <cell r="D399">
            <v>2357</v>
          </cell>
          <cell r="G399">
            <v>5244</v>
          </cell>
        </row>
        <row r="400">
          <cell r="A400" t="str">
            <v>León</v>
          </cell>
          <cell r="D400">
            <v>3789</v>
          </cell>
          <cell r="G400">
            <v>8879</v>
          </cell>
        </row>
        <row r="401">
          <cell r="A401" t="str">
            <v>Palencia</v>
          </cell>
          <cell r="D401">
            <v>339</v>
          </cell>
          <cell r="G401">
            <v>667</v>
          </cell>
        </row>
        <row r="402">
          <cell r="A402" t="str">
            <v>Salamanca</v>
          </cell>
          <cell r="D402">
            <v>2372</v>
          </cell>
          <cell r="G402">
            <v>4388</v>
          </cell>
        </row>
        <row r="403">
          <cell r="A403" t="str">
            <v>Segovia</v>
          </cell>
          <cell r="D403">
            <v>1449</v>
          </cell>
          <cell r="G403">
            <v>1932</v>
          </cell>
        </row>
        <row r="404">
          <cell r="A404" t="str">
            <v>Soria</v>
          </cell>
          <cell r="D404">
            <v>565</v>
          </cell>
          <cell r="G404">
            <v>992</v>
          </cell>
        </row>
        <row r="405">
          <cell r="A405" t="str">
            <v>Valladolid</v>
          </cell>
          <cell r="D405">
            <v>1693</v>
          </cell>
          <cell r="G405">
            <v>5165</v>
          </cell>
        </row>
        <row r="406">
          <cell r="A406" t="str">
            <v>Zamora</v>
          </cell>
          <cell r="D406">
            <v>937</v>
          </cell>
          <cell r="G406">
            <v>1767</v>
          </cell>
        </row>
        <row r="437">
          <cell r="O437" t="str">
            <v>MARZO 2017</v>
          </cell>
          <cell r="P437" t="str">
            <v>MARZO 2018</v>
          </cell>
        </row>
        <row r="438">
          <cell r="M438" t="str">
            <v>HOTELES Y HOSTALES</v>
          </cell>
          <cell r="N438" t="str">
            <v>V. españoles</v>
          </cell>
          <cell r="O438">
            <v>349055</v>
          </cell>
          <cell r="P438">
            <v>396710</v>
          </cell>
        </row>
        <row r="439">
          <cell r="M439"/>
          <cell r="N439" t="str">
            <v>V. extranjeros</v>
          </cell>
          <cell r="O439">
            <v>70507</v>
          </cell>
          <cell r="P439">
            <v>84589</v>
          </cell>
        </row>
        <row r="440">
          <cell r="M440" t="str">
            <v>PENSIONES</v>
          </cell>
          <cell r="N440" t="str">
            <v>V. españoles</v>
          </cell>
          <cell r="O440">
            <v>9119</v>
          </cell>
          <cell r="P440">
            <v>12125</v>
          </cell>
        </row>
        <row r="441">
          <cell r="M441"/>
          <cell r="N441" t="str">
            <v>V. extranjeros</v>
          </cell>
          <cell r="O441">
            <v>1942</v>
          </cell>
          <cell r="P441">
            <v>2093</v>
          </cell>
        </row>
        <row r="462">
          <cell r="R462" t="str">
            <v>MARZO 2017</v>
          </cell>
          <cell r="S462" t="str">
            <v>MARZO 2018</v>
          </cell>
        </row>
        <row r="463">
          <cell r="P463" t="str">
            <v>HOTELES Y HOSTALES</v>
          </cell>
          <cell r="Q463" t="str">
            <v>P. españoles</v>
          </cell>
          <cell r="R463">
            <v>555956</v>
          </cell>
          <cell r="S463">
            <v>655579</v>
          </cell>
        </row>
        <row r="464">
          <cell r="P464"/>
          <cell r="Q464" t="str">
            <v>P. extranjeros</v>
          </cell>
          <cell r="R464">
            <v>104675</v>
          </cell>
          <cell r="S464">
            <v>120760</v>
          </cell>
        </row>
        <row r="465">
          <cell r="P465" t="str">
            <v>PENSIONES</v>
          </cell>
          <cell r="Q465" t="str">
            <v>P. españoles</v>
          </cell>
          <cell r="R465">
            <v>21319</v>
          </cell>
          <cell r="S465">
            <v>25508</v>
          </cell>
        </row>
        <row r="466">
          <cell r="P466"/>
          <cell r="Q466" t="str">
            <v>P. extranjeros</v>
          </cell>
          <cell r="R466">
            <v>3498</v>
          </cell>
          <cell r="S466">
            <v>4265</v>
          </cell>
        </row>
        <row r="500">
          <cell r="B500" t="str">
            <v>Enero</v>
          </cell>
          <cell r="C500" t="str">
            <v>Febrero</v>
          </cell>
          <cell r="D500" t="str">
            <v>Marzo</v>
          </cell>
          <cell r="E500" t="str">
            <v>Abril</v>
          </cell>
          <cell r="F500" t="str">
            <v>Mayo</v>
          </cell>
          <cell r="G500" t="str">
            <v>Junio</v>
          </cell>
          <cell r="H500" t="str">
            <v>Julio</v>
          </cell>
          <cell r="I500" t="str">
            <v>Agosto</v>
          </cell>
          <cell r="J500" t="str">
            <v>Septiembre</v>
          </cell>
        </row>
        <row r="501">
          <cell r="A501" t="str">
            <v>AÑO 2017</v>
          </cell>
          <cell r="B501">
            <v>311656</v>
          </cell>
          <cell r="C501">
            <v>354212</v>
          </cell>
          <cell r="D501">
            <v>430623</v>
          </cell>
          <cell r="E501">
            <v>606580</v>
          </cell>
          <cell r="F501">
            <v>584353</v>
          </cell>
          <cell r="G501">
            <v>562955</v>
          </cell>
          <cell r="H501">
            <v>630967</v>
          </cell>
          <cell r="I501">
            <v>792059</v>
          </cell>
          <cell r="J501">
            <v>639358</v>
          </cell>
        </row>
        <row r="502">
          <cell r="A502" t="str">
            <v>AÑO 2018</v>
          </cell>
          <cell r="B502">
            <v>326554</v>
          </cell>
          <cell r="C502">
            <v>357651</v>
          </cell>
          <cell r="D502">
            <v>495517</v>
          </cell>
          <cell r="E502"/>
          <cell r="F502"/>
          <cell r="G502"/>
          <cell r="H502"/>
          <cell r="I502"/>
          <cell r="J502"/>
        </row>
        <row r="503">
          <cell r="B503" t="str">
            <v>Octubre</v>
          </cell>
          <cell r="C503" t="str">
            <v>Noviembre</v>
          </cell>
          <cell r="D503" t="str">
            <v>Diciembre</v>
          </cell>
        </row>
        <row r="504">
          <cell r="B504">
            <v>617100</v>
          </cell>
          <cell r="C504">
            <v>422935</v>
          </cell>
          <cell r="D504">
            <v>411752</v>
          </cell>
        </row>
        <row r="505">
          <cell r="B505"/>
          <cell r="C505"/>
          <cell r="D505"/>
        </row>
        <row r="529">
          <cell r="B529" t="str">
            <v>Enero</v>
          </cell>
          <cell r="C529" t="str">
            <v>Febrero</v>
          </cell>
          <cell r="D529" t="str">
            <v>Marzo</v>
          </cell>
          <cell r="E529" t="str">
            <v>Abril</v>
          </cell>
          <cell r="F529" t="str">
            <v>Mayo</v>
          </cell>
          <cell r="G529" t="str">
            <v>Junio</v>
          </cell>
          <cell r="H529" t="str">
            <v>Julio</v>
          </cell>
          <cell r="I529" t="str">
            <v>Agosto</v>
          </cell>
          <cell r="J529" t="str">
            <v>Septiembre</v>
          </cell>
        </row>
        <row r="530">
          <cell r="A530" t="str">
            <v>AÑO 2017</v>
          </cell>
          <cell r="B530">
            <v>500074</v>
          </cell>
          <cell r="C530">
            <v>558037</v>
          </cell>
          <cell r="D530">
            <v>685448</v>
          </cell>
          <cell r="E530">
            <v>982864</v>
          </cell>
          <cell r="F530">
            <v>889549</v>
          </cell>
          <cell r="G530">
            <v>859342</v>
          </cell>
          <cell r="H530">
            <v>970037</v>
          </cell>
          <cell r="I530">
            <v>1269203</v>
          </cell>
          <cell r="J530">
            <v>1003153</v>
          </cell>
        </row>
        <row r="531">
          <cell r="A531" t="str">
            <v>AÑO 2018</v>
          </cell>
          <cell r="B531">
            <v>539909</v>
          </cell>
          <cell r="C531">
            <v>569605</v>
          </cell>
          <cell r="D531">
            <v>806112</v>
          </cell>
          <cell r="E531"/>
          <cell r="F531"/>
          <cell r="G531"/>
          <cell r="H531"/>
          <cell r="I531"/>
          <cell r="J531"/>
        </row>
        <row r="532">
          <cell r="B532" t="str">
            <v>Octubre</v>
          </cell>
          <cell r="C532" t="str">
            <v>Noviembre</v>
          </cell>
          <cell r="D532" t="str">
            <v>Diciembre</v>
          </cell>
        </row>
        <row r="533">
          <cell r="B533">
            <v>963439</v>
          </cell>
          <cell r="C533">
            <v>721814</v>
          </cell>
          <cell r="D533">
            <v>663270</v>
          </cell>
        </row>
        <row r="534">
          <cell r="B534"/>
          <cell r="C534"/>
          <cell r="D534"/>
        </row>
        <row r="554">
          <cell r="D554" t="str">
            <v>Total viajeros</v>
          </cell>
          <cell r="G554" t="str">
            <v>Total pernoct.</v>
          </cell>
        </row>
        <row r="555">
          <cell r="A555" t="str">
            <v>Ávila</v>
          </cell>
          <cell r="D555">
            <v>16627</v>
          </cell>
          <cell r="G555">
            <v>36696</v>
          </cell>
        </row>
        <row r="556">
          <cell r="A556" t="str">
            <v>Burgos</v>
          </cell>
          <cell r="D556">
            <v>11318</v>
          </cell>
          <cell r="G556">
            <v>18946</v>
          </cell>
        </row>
        <row r="557">
          <cell r="A557" t="str">
            <v>León</v>
          </cell>
          <cell r="D557">
            <v>13212</v>
          </cell>
          <cell r="G557">
            <v>22347</v>
          </cell>
        </row>
        <row r="558">
          <cell r="A558" t="str">
            <v>Palencia</v>
          </cell>
          <cell r="D558">
            <v>4840</v>
          </cell>
          <cell r="G558">
            <v>10332</v>
          </cell>
        </row>
        <row r="559">
          <cell r="A559" t="str">
            <v>Salamanca</v>
          </cell>
          <cell r="D559">
            <v>12116</v>
          </cell>
          <cell r="G559">
            <v>24010</v>
          </cell>
        </row>
        <row r="560">
          <cell r="A560" t="str">
            <v>Segovia</v>
          </cell>
          <cell r="D560">
            <v>12486</v>
          </cell>
          <cell r="G560">
            <v>23994</v>
          </cell>
        </row>
        <row r="561">
          <cell r="A561" t="str">
            <v>Soria</v>
          </cell>
          <cell r="D561">
            <v>9969</v>
          </cell>
          <cell r="G561">
            <v>19858</v>
          </cell>
        </row>
        <row r="562">
          <cell r="A562" t="str">
            <v>Valladolid</v>
          </cell>
          <cell r="D562">
            <v>5867</v>
          </cell>
          <cell r="G562">
            <v>11361</v>
          </cell>
        </row>
        <row r="563">
          <cell r="A563" t="str">
            <v>Zamora</v>
          </cell>
          <cell r="D563">
            <v>7358</v>
          </cell>
          <cell r="G563">
            <v>12747</v>
          </cell>
        </row>
        <row r="587">
          <cell r="C587" t="str">
            <v>V. españoles</v>
          </cell>
          <cell r="D587" t="str">
            <v>V. extranjeros</v>
          </cell>
          <cell r="E587" t="str">
            <v>Total viajeros</v>
          </cell>
          <cell r="H587" t="str">
            <v>P. españoles</v>
          </cell>
          <cell r="I587" t="str">
            <v>P. extranjeros</v>
          </cell>
          <cell r="J587" t="str">
            <v>Total pernoct.</v>
          </cell>
        </row>
        <row r="588">
          <cell r="B588" t="str">
            <v>MARZO 2017</v>
          </cell>
          <cell r="C588">
            <v>72449</v>
          </cell>
          <cell r="D588">
            <v>2921</v>
          </cell>
          <cell r="E588">
            <v>75370</v>
          </cell>
          <cell r="G588" t="str">
            <v>MARZO 2017</v>
          </cell>
          <cell r="H588">
            <v>127265</v>
          </cell>
          <cell r="I588">
            <v>4844</v>
          </cell>
          <cell r="J588">
            <v>132109</v>
          </cell>
        </row>
        <row r="589">
          <cell r="B589" t="str">
            <v>MARZO 2018</v>
          </cell>
          <cell r="C589">
            <v>89950</v>
          </cell>
          <cell r="D589">
            <v>3843</v>
          </cell>
          <cell r="E589">
            <v>93793</v>
          </cell>
          <cell r="G589" t="str">
            <v>MARZO 2018</v>
          </cell>
          <cell r="H589">
            <v>173816</v>
          </cell>
          <cell r="I589">
            <v>6475</v>
          </cell>
          <cell r="J589">
            <v>180291</v>
          </cell>
        </row>
        <row r="619">
          <cell r="B619" t="str">
            <v>Enero</v>
          </cell>
          <cell r="C619" t="str">
            <v>Febrero</v>
          </cell>
          <cell r="D619" t="str">
            <v>Marzo</v>
          </cell>
          <cell r="E619" t="str">
            <v>Abril</v>
          </cell>
          <cell r="F619" t="str">
            <v>Mayo</v>
          </cell>
          <cell r="G619" t="str">
            <v>Junio</v>
          </cell>
          <cell r="H619" t="str">
            <v>Julio</v>
          </cell>
          <cell r="I619" t="str">
            <v>Agosto</v>
          </cell>
          <cell r="J619" t="str">
            <v>Septiembre</v>
          </cell>
        </row>
        <row r="620">
          <cell r="A620" t="str">
            <v>AÑO 2017</v>
          </cell>
          <cell r="B620">
            <v>40605</v>
          </cell>
          <cell r="C620">
            <v>55541</v>
          </cell>
          <cell r="D620">
            <v>75370</v>
          </cell>
          <cell r="E620">
            <v>114111</v>
          </cell>
          <cell r="F620">
            <v>86629</v>
          </cell>
          <cell r="G620">
            <v>84209</v>
          </cell>
          <cell r="H620">
            <v>108069</v>
          </cell>
          <cell r="I620">
            <v>155185</v>
          </cell>
          <cell r="J620">
            <v>88801</v>
          </cell>
        </row>
        <row r="621">
          <cell r="A621" t="str">
            <v>AÑO 2018</v>
          </cell>
          <cell r="B621">
            <v>40344</v>
          </cell>
          <cell r="C621">
            <v>61276</v>
          </cell>
          <cell r="D621">
            <v>93793</v>
          </cell>
          <cell r="E621"/>
          <cell r="F621"/>
          <cell r="G621"/>
          <cell r="H621"/>
          <cell r="I621"/>
          <cell r="J621"/>
        </row>
        <row r="622">
          <cell r="B622" t="str">
            <v>Octubre</v>
          </cell>
          <cell r="C622" t="str">
            <v>Noviembre</v>
          </cell>
          <cell r="D622" t="str">
            <v>Diciembre</v>
          </cell>
        </row>
        <row r="623">
          <cell r="B623">
            <v>99235</v>
          </cell>
          <cell r="C623">
            <v>77507</v>
          </cell>
          <cell r="D623">
            <v>86882</v>
          </cell>
        </row>
        <row r="624">
          <cell r="B624"/>
          <cell r="C624"/>
          <cell r="D624"/>
        </row>
        <row r="641">
          <cell r="B641" t="str">
            <v>Enero</v>
          </cell>
          <cell r="C641" t="str">
            <v>Febrero</v>
          </cell>
          <cell r="D641" t="str">
            <v>Marzo</v>
          </cell>
          <cell r="E641" t="str">
            <v>Abril</v>
          </cell>
          <cell r="F641" t="str">
            <v>Mayo</v>
          </cell>
          <cell r="G641" t="str">
            <v>Junio</v>
          </cell>
          <cell r="H641" t="str">
            <v>Julio</v>
          </cell>
          <cell r="I641" t="str">
            <v>Agosto</v>
          </cell>
          <cell r="J641" t="str">
            <v>Septiembre</v>
          </cell>
        </row>
        <row r="642">
          <cell r="A642" t="str">
            <v>AÑO 2017</v>
          </cell>
          <cell r="B642">
            <v>72188</v>
          </cell>
          <cell r="C642">
            <v>97728</v>
          </cell>
          <cell r="D642">
            <v>132109</v>
          </cell>
          <cell r="E642">
            <v>249355</v>
          </cell>
          <cell r="F642">
            <v>146445</v>
          </cell>
          <cell r="G642">
            <v>146797</v>
          </cell>
          <cell r="H642">
            <v>216772</v>
          </cell>
          <cell r="I642">
            <v>403269</v>
          </cell>
          <cell r="J642">
            <v>157971</v>
          </cell>
        </row>
        <row r="643">
          <cell r="A643" t="str">
            <v>AÑO 2018</v>
          </cell>
          <cell r="B643">
            <v>74425</v>
          </cell>
          <cell r="C643">
            <v>109372</v>
          </cell>
          <cell r="D643">
            <v>180291</v>
          </cell>
          <cell r="E643"/>
          <cell r="F643"/>
          <cell r="G643"/>
          <cell r="H643"/>
          <cell r="I643"/>
          <cell r="J643"/>
        </row>
        <row r="644">
          <cell r="B644" t="str">
            <v>Octubre</v>
          </cell>
          <cell r="C644" t="str">
            <v>Noviembre</v>
          </cell>
          <cell r="D644" t="str">
            <v>Diciembre</v>
          </cell>
        </row>
        <row r="645">
          <cell r="B645">
            <v>186315</v>
          </cell>
          <cell r="C645">
            <v>138850</v>
          </cell>
          <cell r="D645">
            <v>203216</v>
          </cell>
        </row>
        <row r="646">
          <cell r="B646"/>
          <cell r="C646"/>
          <cell r="D646"/>
        </row>
        <row r="670">
          <cell r="A670" t="str">
            <v>Ávila</v>
          </cell>
          <cell r="D670">
            <v>1664</v>
          </cell>
          <cell r="G670">
            <v>4832</v>
          </cell>
        </row>
        <row r="671">
          <cell r="A671" t="str">
            <v>Burgos</v>
          </cell>
          <cell r="D671">
            <v>3106</v>
          </cell>
          <cell r="G671">
            <v>7181</v>
          </cell>
        </row>
        <row r="672">
          <cell r="A672" t="str">
            <v>León</v>
          </cell>
          <cell r="D672">
            <v>2236</v>
          </cell>
          <cell r="G672">
            <v>4313</v>
          </cell>
        </row>
        <row r="673">
          <cell r="A673" t="str">
            <v>Palencia</v>
          </cell>
          <cell r="D673">
            <v>67</v>
          </cell>
          <cell r="G673">
            <v>201</v>
          </cell>
        </row>
        <row r="674">
          <cell r="A674" t="str">
            <v>Salamanca</v>
          </cell>
          <cell r="D674">
            <v>3012</v>
          </cell>
          <cell r="G674">
            <v>4357</v>
          </cell>
        </row>
        <row r="675">
          <cell r="A675" t="str">
            <v>Segovia</v>
          </cell>
          <cell r="D675">
            <v>659</v>
          </cell>
          <cell r="G675">
            <v>1344</v>
          </cell>
        </row>
        <row r="676">
          <cell r="A676" t="str">
            <v>Soria</v>
          </cell>
          <cell r="D676">
            <v>982</v>
          </cell>
          <cell r="G676">
            <v>3150</v>
          </cell>
        </row>
        <row r="677">
          <cell r="A677" t="str">
            <v>Valladolid</v>
          </cell>
          <cell r="D677">
            <v>1279</v>
          </cell>
          <cell r="G677">
            <v>1858</v>
          </cell>
        </row>
        <row r="678">
          <cell r="A678" t="str">
            <v>Zamora</v>
          </cell>
          <cell r="D678">
            <v>126</v>
          </cell>
          <cell r="G678">
            <v>313</v>
          </cell>
        </row>
        <row r="705">
          <cell r="C705" t="str">
            <v>V. españoles</v>
          </cell>
          <cell r="D705" t="str">
            <v>V. extranjeros</v>
          </cell>
          <cell r="H705" t="str">
            <v>P. españoles</v>
          </cell>
          <cell r="I705" t="str">
            <v>P. extranjeros</v>
          </cell>
          <cell r="J705" t="str">
            <v>Total pernoct.</v>
          </cell>
        </row>
        <row r="706">
          <cell r="B706" t="str">
            <v>MARZO 2017</v>
          </cell>
          <cell r="C706">
            <v>3278</v>
          </cell>
          <cell r="D706">
            <v>6085</v>
          </cell>
          <cell r="G706" t="str">
            <v>MARZO 2017</v>
          </cell>
          <cell r="H706">
            <v>6478</v>
          </cell>
          <cell r="I706">
            <v>8138</v>
          </cell>
          <cell r="J706">
            <v>14616</v>
          </cell>
        </row>
        <row r="707">
          <cell r="B707" t="str">
            <v>MARZO 2018</v>
          </cell>
          <cell r="C707">
            <v>9170</v>
          </cell>
          <cell r="D707">
            <v>3961</v>
          </cell>
          <cell r="G707" t="str">
            <v>MARZO 2018</v>
          </cell>
          <cell r="H707">
            <v>22336</v>
          </cell>
          <cell r="I707">
            <v>5213</v>
          </cell>
          <cell r="J707">
            <v>27549</v>
          </cell>
        </row>
        <row r="737">
          <cell r="B737" t="str">
            <v>Enero</v>
          </cell>
          <cell r="C737" t="str">
            <v>Febrero</v>
          </cell>
          <cell r="D737" t="str">
            <v>Marzo</v>
          </cell>
          <cell r="E737" t="str">
            <v>Abril</v>
          </cell>
          <cell r="F737" t="str">
            <v>Mayo</v>
          </cell>
          <cell r="G737" t="str">
            <v>Junio</v>
          </cell>
          <cell r="H737" t="str">
            <v>Julio</v>
          </cell>
          <cell r="I737" t="str">
            <v>Agosto</v>
          </cell>
          <cell r="J737" t="str">
            <v>Septiembre</v>
          </cell>
        </row>
        <row r="738">
          <cell r="A738" t="str">
            <v>AÑO 2017</v>
          </cell>
          <cell r="B738">
            <v>3271</v>
          </cell>
          <cell r="C738">
            <v>4107</v>
          </cell>
          <cell r="D738">
            <v>9363</v>
          </cell>
          <cell r="E738">
            <v>22787</v>
          </cell>
          <cell r="F738">
            <v>22379</v>
          </cell>
          <cell r="G738">
            <v>32904</v>
          </cell>
          <cell r="H738">
            <v>68012</v>
          </cell>
          <cell r="I738">
            <v>101644</v>
          </cell>
          <cell r="J738">
            <v>22180</v>
          </cell>
        </row>
        <row r="739">
          <cell r="A739" t="str">
            <v>AÑO 2018</v>
          </cell>
          <cell r="B739">
            <v>4835</v>
          </cell>
          <cell r="C739">
            <v>4677</v>
          </cell>
          <cell r="D739">
            <v>13131</v>
          </cell>
          <cell r="E739"/>
          <cell r="F739"/>
          <cell r="G739"/>
          <cell r="H739"/>
          <cell r="I739"/>
          <cell r="J739"/>
        </row>
        <row r="740">
          <cell r="B740" t="str">
            <v>Octubre</v>
          </cell>
          <cell r="C740" t="str">
            <v>Noviembre</v>
          </cell>
          <cell r="D740" t="str">
            <v>Diciembre</v>
          </cell>
        </row>
        <row r="741">
          <cell r="B741">
            <v>12166</v>
          </cell>
          <cell r="C741">
            <v>5510</v>
          </cell>
          <cell r="D741">
            <v>3190</v>
          </cell>
        </row>
        <row r="742">
          <cell r="B742"/>
          <cell r="C742"/>
          <cell r="D742"/>
        </row>
        <row r="758">
          <cell r="B758" t="str">
            <v>Enero</v>
          </cell>
          <cell r="C758" t="str">
            <v>Febrero</v>
          </cell>
          <cell r="D758" t="str">
            <v>Marzo</v>
          </cell>
          <cell r="E758" t="str">
            <v>Abril</v>
          </cell>
          <cell r="F758" t="str">
            <v>Mayo</v>
          </cell>
          <cell r="G758" t="str">
            <v>Junio</v>
          </cell>
          <cell r="H758" t="str">
            <v>Julio</v>
          </cell>
          <cell r="I758" t="str">
            <v>Agosto</v>
          </cell>
          <cell r="J758" t="str">
            <v>Septiembre</v>
          </cell>
        </row>
        <row r="759">
          <cell r="A759" t="str">
            <v>AÑO 2017</v>
          </cell>
          <cell r="B759">
            <v>4373</v>
          </cell>
          <cell r="C759">
            <v>5935</v>
          </cell>
          <cell r="D759">
            <v>14616</v>
          </cell>
          <cell r="E759">
            <v>52117</v>
          </cell>
          <cell r="F759">
            <v>44791</v>
          </cell>
          <cell r="G759">
            <v>72441</v>
          </cell>
          <cell r="H759">
            <v>176539</v>
          </cell>
          <cell r="I759">
            <v>290208</v>
          </cell>
          <cell r="J759">
            <v>44998</v>
          </cell>
        </row>
        <row r="760">
          <cell r="A760" t="str">
            <v>AÑO 2018</v>
          </cell>
          <cell r="B760">
            <v>5980</v>
          </cell>
          <cell r="C760">
            <v>6925</v>
          </cell>
          <cell r="D760">
            <v>27549</v>
          </cell>
          <cell r="E760"/>
          <cell r="F760"/>
          <cell r="G760"/>
          <cell r="H760"/>
          <cell r="I760"/>
          <cell r="J760"/>
        </row>
        <row r="761">
          <cell r="B761" t="str">
            <v>Octubre</v>
          </cell>
          <cell r="C761" t="str">
            <v>Noviembre</v>
          </cell>
          <cell r="D761" t="str">
            <v>Diciembre</v>
          </cell>
        </row>
        <row r="762">
          <cell r="B762">
            <v>24579</v>
          </cell>
          <cell r="C762">
            <v>8362</v>
          </cell>
          <cell r="D762">
            <v>5100</v>
          </cell>
        </row>
        <row r="763">
          <cell r="B763"/>
          <cell r="C763"/>
          <cell r="D763"/>
        </row>
        <row r="788">
          <cell r="A788" t="str">
            <v>Ávila</v>
          </cell>
          <cell r="D788">
            <v>3210</v>
          </cell>
          <cell r="G788">
            <v>7075</v>
          </cell>
        </row>
        <row r="789">
          <cell r="A789" t="str">
            <v>Burgos</v>
          </cell>
          <cell r="D789">
            <v>4821</v>
          </cell>
          <cell r="G789">
            <v>8002</v>
          </cell>
        </row>
        <row r="790">
          <cell r="A790" t="str">
            <v>León</v>
          </cell>
          <cell r="D790">
            <v>3996</v>
          </cell>
          <cell r="G790">
            <v>5113</v>
          </cell>
        </row>
        <row r="791">
          <cell r="A791" t="str">
            <v>Palencia</v>
          </cell>
          <cell r="D791">
            <v>2196</v>
          </cell>
          <cell r="G791">
            <v>2711</v>
          </cell>
        </row>
        <row r="792">
          <cell r="A792" t="str">
            <v>Salamanca</v>
          </cell>
          <cell r="D792">
            <v>177</v>
          </cell>
          <cell r="G792">
            <v>300</v>
          </cell>
        </row>
        <row r="793">
          <cell r="A793" t="str">
            <v>Segovia</v>
          </cell>
          <cell r="D793">
            <v>3926</v>
          </cell>
          <cell r="G793">
            <v>3944</v>
          </cell>
        </row>
        <row r="794">
          <cell r="A794" t="str">
            <v>Soria</v>
          </cell>
          <cell r="D794">
            <v>661</v>
          </cell>
          <cell r="G794">
            <v>1913</v>
          </cell>
        </row>
        <row r="795">
          <cell r="A795" t="str">
            <v>Valladolid</v>
          </cell>
          <cell r="D795">
            <v>2069</v>
          </cell>
          <cell r="G795">
            <v>2821</v>
          </cell>
        </row>
        <row r="796">
          <cell r="A796" t="str">
            <v>Zamora</v>
          </cell>
          <cell r="D796">
            <v>325</v>
          </cell>
          <cell r="G796">
            <v>325</v>
          </cell>
        </row>
        <row r="822">
          <cell r="C822" t="str">
            <v>V. españoles</v>
          </cell>
          <cell r="D822" t="str">
            <v>V. extranjeros</v>
          </cell>
          <cell r="E822" t="str">
            <v>Total viajeros</v>
          </cell>
          <cell r="H822" t="str">
            <v>P. españoles</v>
          </cell>
          <cell r="I822" t="str">
            <v>P. extranjeros</v>
          </cell>
          <cell r="J822" t="str">
            <v>Total pernoct.</v>
          </cell>
        </row>
        <row r="823">
          <cell r="B823" t="str">
            <v>MARZO 2017</v>
          </cell>
          <cell r="C823">
            <v>11990</v>
          </cell>
          <cell r="D823">
            <v>4408</v>
          </cell>
          <cell r="E823">
            <v>16398</v>
          </cell>
          <cell r="G823" t="str">
            <v>MARZO 2017</v>
          </cell>
          <cell r="H823">
            <v>19759</v>
          </cell>
          <cell r="I823">
            <v>4804</v>
          </cell>
          <cell r="J823">
            <v>24563</v>
          </cell>
        </row>
        <row r="824">
          <cell r="B824" t="str">
            <v>MARZO 2018</v>
          </cell>
          <cell r="C824">
            <v>16779</v>
          </cell>
          <cell r="D824">
            <v>4602</v>
          </cell>
          <cell r="E824">
            <v>21381</v>
          </cell>
          <cell r="G824" t="str">
            <v>MARZO 2018</v>
          </cell>
          <cell r="H824">
            <v>27427</v>
          </cell>
          <cell r="I824">
            <v>4777</v>
          </cell>
          <cell r="J824">
            <v>32204</v>
          </cell>
        </row>
        <row r="857">
          <cell r="B857">
            <v>3277</v>
          </cell>
          <cell r="C857">
            <v>8489</v>
          </cell>
          <cell r="D857">
            <v>16398</v>
          </cell>
          <cell r="E857">
            <v>56719</v>
          </cell>
          <cell r="F857">
            <v>71153</v>
          </cell>
          <cell r="G857">
            <v>53612</v>
          </cell>
          <cell r="H857">
            <v>48805</v>
          </cell>
          <cell r="I857">
            <v>54485</v>
          </cell>
          <cell r="J857">
            <v>49953</v>
          </cell>
        </row>
        <row r="858">
          <cell r="B858">
            <v>3415</v>
          </cell>
          <cell r="C858">
            <v>4566</v>
          </cell>
          <cell r="D858">
            <v>21381</v>
          </cell>
          <cell r="E858"/>
          <cell r="F858"/>
          <cell r="G858"/>
          <cell r="H858"/>
          <cell r="I858"/>
          <cell r="J858"/>
        </row>
        <row r="860">
          <cell r="B860">
            <v>32162</v>
          </cell>
          <cell r="C860">
            <v>10117</v>
          </cell>
          <cell r="D860">
            <v>5141</v>
          </cell>
        </row>
        <row r="861">
          <cell r="B861"/>
          <cell r="C861"/>
          <cell r="D861"/>
        </row>
        <row r="879">
          <cell r="B879">
            <v>5302</v>
          </cell>
          <cell r="C879">
            <v>14253</v>
          </cell>
          <cell r="D879">
            <v>24563</v>
          </cell>
          <cell r="E879">
            <v>75546</v>
          </cell>
          <cell r="F879">
            <v>81998</v>
          </cell>
          <cell r="G879">
            <v>68337</v>
          </cell>
          <cell r="H879">
            <v>103203</v>
          </cell>
          <cell r="I879">
            <v>115266</v>
          </cell>
          <cell r="J879">
            <v>58113</v>
          </cell>
        </row>
        <row r="880">
          <cell r="B880">
            <v>5036</v>
          </cell>
          <cell r="C880">
            <v>6878</v>
          </cell>
          <cell r="D880">
            <v>32204</v>
          </cell>
          <cell r="E880"/>
          <cell r="F880"/>
          <cell r="G880"/>
          <cell r="H880"/>
          <cell r="I880"/>
          <cell r="J880"/>
        </row>
        <row r="882">
          <cell r="B882">
            <v>39072</v>
          </cell>
          <cell r="C882">
            <v>14009</v>
          </cell>
          <cell r="D882">
            <v>9616</v>
          </cell>
        </row>
        <row r="883">
          <cell r="B883"/>
          <cell r="C883"/>
          <cell r="D883"/>
        </row>
      </sheetData>
      <sheetData sheetId="1"/>
      <sheetData sheetId="2">
        <row r="5">
          <cell r="B5" t="str">
            <v>Hoteles, Hostales y Pensiones</v>
          </cell>
          <cell r="D5" t="str">
            <v>Campamentos</v>
          </cell>
          <cell r="F5" t="str">
            <v>Turismo rural</v>
          </cell>
          <cell r="H5" t="str">
            <v>Albergues</v>
          </cell>
          <cell r="J5" t="str">
            <v>Total</v>
          </cell>
        </row>
        <row r="7">
          <cell r="A7" t="str">
            <v>MARZO_2017</v>
          </cell>
          <cell r="B7">
            <v>1891</v>
          </cell>
          <cell r="C7">
            <v>71389</v>
          </cell>
          <cell r="D7">
            <v>117</v>
          </cell>
          <cell r="E7">
            <v>42498</v>
          </cell>
          <cell r="F7">
            <v>3856</v>
          </cell>
          <cell r="G7">
            <v>34149</v>
          </cell>
          <cell r="H7">
            <v>265</v>
          </cell>
          <cell r="I7">
            <v>11093</v>
          </cell>
          <cell r="J7">
            <v>6129</v>
          </cell>
          <cell r="K7">
            <v>159129</v>
          </cell>
        </row>
        <row r="8">
          <cell r="A8" t="str">
            <v>MARZO_2018</v>
          </cell>
          <cell r="B8">
            <v>1892</v>
          </cell>
          <cell r="C8">
            <v>71522</v>
          </cell>
          <cell r="D8">
            <v>118</v>
          </cell>
          <cell r="E8">
            <v>42630</v>
          </cell>
          <cell r="F8">
            <v>3959</v>
          </cell>
          <cell r="G8">
            <v>34995</v>
          </cell>
          <cell r="H8">
            <v>286</v>
          </cell>
          <cell r="I8">
            <v>12029</v>
          </cell>
          <cell r="J8">
            <v>6255</v>
          </cell>
          <cell r="K8">
            <v>161176</v>
          </cell>
        </row>
        <row r="182">
          <cell r="B182" t="str">
            <v>Ávila</v>
          </cell>
          <cell r="C182" t="str">
            <v>Burgos</v>
          </cell>
          <cell r="D182" t="str">
            <v>León</v>
          </cell>
          <cell r="E182" t="str">
            <v>Palencia</v>
          </cell>
          <cell r="F182" t="str">
            <v>Salamanca</v>
          </cell>
          <cell r="G182" t="str">
            <v>Segovia</v>
          </cell>
          <cell r="H182" t="str">
            <v>Soria</v>
          </cell>
          <cell r="I182" t="str">
            <v>Valladolid</v>
          </cell>
          <cell r="J182" t="str">
            <v>Zamora</v>
          </cell>
        </row>
        <row r="183">
          <cell r="A183" t="str">
            <v>Albergue turístico SUP</v>
          </cell>
          <cell r="B183">
            <v>410</v>
          </cell>
          <cell r="C183">
            <v>830</v>
          </cell>
          <cell r="D183">
            <v>845</v>
          </cell>
          <cell r="E183">
            <v>250</v>
          </cell>
          <cell r="F183">
            <v>131</v>
          </cell>
          <cell r="G183">
            <v>338</v>
          </cell>
          <cell r="H183">
            <v>60</v>
          </cell>
          <cell r="I183">
            <v>147</v>
          </cell>
          <cell r="J183">
            <v>0</v>
          </cell>
        </row>
        <row r="184">
          <cell r="A184" t="str">
            <v>Albergue turístico</v>
          </cell>
          <cell r="B184">
            <v>389</v>
          </cell>
          <cell r="C184">
            <v>1242</v>
          </cell>
          <cell r="D184">
            <v>1497</v>
          </cell>
          <cell r="E184">
            <v>377</v>
          </cell>
          <cell r="F184">
            <v>468</v>
          </cell>
          <cell r="G184">
            <v>1230</v>
          </cell>
          <cell r="H184">
            <v>322</v>
          </cell>
          <cell r="I184">
            <v>336</v>
          </cell>
          <cell r="J184">
            <v>27</v>
          </cell>
        </row>
        <row r="185">
          <cell r="A185" t="str">
            <v>Alb. Turístico C.S. SUP</v>
          </cell>
          <cell r="B185">
            <v>0</v>
          </cell>
          <cell r="C185">
            <v>251</v>
          </cell>
          <cell r="D185">
            <v>349</v>
          </cell>
          <cell r="E185">
            <v>346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Alb. Turístico C.S.</v>
          </cell>
          <cell r="B186">
            <v>0</v>
          </cell>
          <cell r="C186">
            <v>475</v>
          </cell>
          <cell r="D186">
            <v>1138</v>
          </cell>
          <cell r="E186">
            <v>270</v>
          </cell>
          <cell r="F186">
            <v>44</v>
          </cell>
          <cell r="G186">
            <v>0</v>
          </cell>
          <cell r="H186">
            <v>0</v>
          </cell>
          <cell r="I186">
            <v>112</v>
          </cell>
          <cell r="J186">
            <v>145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18"/>
  <sheetViews>
    <sheetView tabSelected="1" view="pageBreakPreview" topLeftCell="A349" zoomScale="78" zoomScaleNormal="60" zoomScaleSheetLayoutView="78" workbookViewId="0">
      <selection activeCell="R347" sqref="R347"/>
    </sheetView>
  </sheetViews>
  <sheetFormatPr baseColWidth="10" defaultRowHeight="12.75"/>
  <cols>
    <col min="1" max="1" width="8.7109375" customWidth="1"/>
    <col min="2" max="2" width="27.42578125" customWidth="1"/>
    <col min="3" max="3" width="11.140625" customWidth="1"/>
    <col min="4" max="4" width="11.28515625" customWidth="1"/>
    <col min="5" max="5" width="12.140625" customWidth="1"/>
    <col min="6" max="6" width="11.140625" customWidth="1"/>
    <col min="7" max="7" width="14.140625" bestFit="1" customWidth="1"/>
    <col min="8" max="8" width="14.28515625" customWidth="1"/>
    <col min="9" max="9" width="11.28515625" bestFit="1" customWidth="1"/>
    <col min="10" max="10" width="14.28515625" bestFit="1" customWidth="1"/>
    <col min="11" max="11" width="12.5703125" customWidth="1"/>
    <col min="12" max="12" width="14" customWidth="1"/>
    <col min="13" max="13" width="13" customWidth="1"/>
    <col min="14" max="14" width="11.28515625" customWidth="1"/>
  </cols>
  <sheetData>
    <row r="1" spans="2:15">
      <c r="B1" s="115"/>
      <c r="C1" s="115"/>
      <c r="D1" s="115"/>
      <c r="E1" s="115"/>
      <c r="F1" s="115"/>
      <c r="G1" s="115"/>
      <c r="H1" s="115"/>
      <c r="I1" s="115"/>
      <c r="J1" s="115"/>
      <c r="K1" s="115"/>
      <c r="L1" s="115"/>
      <c r="M1" s="115"/>
      <c r="N1" s="115"/>
      <c r="O1" s="115"/>
    </row>
    <row r="2" spans="2:15"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2:15"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</row>
    <row r="4" spans="2:15"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2:15"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</row>
    <row r="6" spans="2:15"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</row>
    <row r="7" spans="2:1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</row>
    <row r="8" spans="2:15"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</row>
    <row r="9" spans="2:15"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</row>
    <row r="10" spans="2:15"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</row>
    <row r="11" spans="2:15">
      <c r="B11" s="115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</row>
    <row r="12" spans="2:15"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</row>
    <row r="13" spans="2:15"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</row>
    <row r="14" spans="2:15"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</row>
    <row r="15" spans="2:15"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</row>
    <row r="16" spans="2:15"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</row>
    <row r="17" spans="2:15"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</row>
    <row r="18" spans="2:15"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</row>
    <row r="19" spans="2:15"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</row>
    <row r="20" spans="2:15"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</row>
    <row r="21" spans="2:15"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</row>
    <row r="22" spans="2:15"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</row>
    <row r="23" spans="2:15"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</row>
    <row r="24" spans="2:15"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</row>
    <row r="25" spans="2:15"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</row>
    <row r="26" spans="2:15"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</row>
    <row r="27" spans="2:15"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</row>
    <row r="28" spans="2:15"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</row>
    <row r="29" spans="2:15"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</row>
    <row r="30" spans="2:15"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</row>
    <row r="31" spans="2:15"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</row>
    <row r="32" spans="2:15"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</row>
    <row r="33" spans="2:15"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</row>
    <row r="34" spans="2:15"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</row>
    <row r="35" spans="2:15"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</row>
    <row r="36" spans="2:15"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</row>
    <row r="37" spans="2:15"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</row>
    <row r="38" spans="2:15"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</row>
    <row r="39" spans="2:15"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</row>
    <row r="40" spans="2:15"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</row>
    <row r="41" spans="2:15"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</row>
    <row r="42" spans="2:15"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</row>
    <row r="43" spans="2:15"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</row>
    <row r="44" spans="2:15"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</row>
    <row r="45" spans="2:15"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</row>
    <row r="46" spans="2:15"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</row>
    <row r="47" spans="2:15" ht="99.95" customHeight="1"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</row>
    <row r="48" spans="2:15" ht="77.25">
      <c r="B48" s="269" t="s">
        <v>42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115"/>
    </row>
    <row r="49" spans="2:15" ht="77.25">
      <c r="B49" s="269" t="s">
        <v>43</v>
      </c>
      <c r="C49" s="269"/>
      <c r="D49" s="269"/>
      <c r="E49" s="269"/>
      <c r="F49" s="269"/>
      <c r="G49" s="269"/>
      <c r="H49" s="269"/>
      <c r="I49" s="269"/>
      <c r="J49" s="269"/>
      <c r="K49" s="269"/>
      <c r="L49" s="269"/>
      <c r="M49" s="269"/>
      <c r="N49" s="269"/>
      <c r="O49" s="115"/>
    </row>
    <row r="50" spans="2:15"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</row>
    <row r="51" spans="2:15"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</row>
    <row r="52" spans="2:15"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</row>
    <row r="53" spans="2:15"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</row>
    <row r="54" spans="2:15"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</row>
    <row r="55" spans="2:15"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</row>
    <row r="56" spans="2:15"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</row>
    <row r="57" spans="2:15"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</row>
    <row r="58" spans="2:15" ht="50.25">
      <c r="B58" s="115"/>
      <c r="C58" s="115"/>
      <c r="D58" s="115"/>
      <c r="E58" s="115"/>
      <c r="F58" s="270"/>
      <c r="G58" s="270"/>
      <c r="H58" s="270"/>
      <c r="I58" s="270"/>
      <c r="J58" s="270"/>
      <c r="K58" s="115"/>
      <c r="L58" s="115"/>
      <c r="M58" s="115"/>
      <c r="N58" s="115"/>
      <c r="O58" s="115"/>
    </row>
    <row r="59" spans="2:15"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</row>
    <row r="60" spans="2:15"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</row>
    <row r="61" spans="2:15"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</row>
    <row r="62" spans="2:15"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</row>
    <row r="63" spans="2:15"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</row>
    <row r="64" spans="2:15"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</row>
    <row r="65" spans="2:15"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2:15"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</row>
    <row r="67" spans="2:15"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</row>
    <row r="68" spans="2:15"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</row>
    <row r="69" spans="2:15"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</row>
    <row r="70" spans="2:15"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  <row r="71" spans="2:15"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</row>
    <row r="72" spans="2:15"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</row>
    <row r="73" spans="2:15"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</row>
    <row r="74" spans="2:15"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</row>
    <row r="75" spans="2:15" ht="12.75" customHeight="1">
      <c r="B75" s="115"/>
      <c r="C75" s="115"/>
      <c r="D75" s="115"/>
      <c r="E75" s="115"/>
      <c r="F75" s="271" t="s">
        <v>140</v>
      </c>
      <c r="G75" s="271"/>
      <c r="H75" s="271"/>
      <c r="I75" s="271"/>
      <c r="J75" s="271"/>
      <c r="K75" s="271"/>
      <c r="L75" s="271"/>
      <c r="M75" s="271"/>
      <c r="N75" s="271"/>
      <c r="O75" s="115"/>
    </row>
    <row r="76" spans="2:15" ht="12.75" customHeight="1">
      <c r="B76" s="115"/>
      <c r="C76" s="115"/>
      <c r="D76" s="115"/>
      <c r="E76" s="115"/>
      <c r="F76" s="271"/>
      <c r="G76" s="271"/>
      <c r="H76" s="271"/>
      <c r="I76" s="271"/>
      <c r="J76" s="271"/>
      <c r="K76" s="271"/>
      <c r="L76" s="271"/>
      <c r="M76" s="271"/>
      <c r="N76" s="271"/>
      <c r="O76" s="115"/>
    </row>
    <row r="77" spans="2:15" ht="12.75" customHeight="1">
      <c r="B77" s="115"/>
      <c r="C77" s="115"/>
      <c r="D77" s="115"/>
      <c r="E77" s="115"/>
      <c r="F77" s="271"/>
      <c r="G77" s="271"/>
      <c r="H77" s="271"/>
      <c r="I77" s="271"/>
      <c r="J77" s="271"/>
      <c r="K77" s="271"/>
      <c r="L77" s="271"/>
      <c r="M77" s="271"/>
      <c r="N77" s="271"/>
      <c r="O77" s="115"/>
    </row>
    <row r="78" spans="2:15" ht="12.75" customHeight="1">
      <c r="B78" s="115"/>
      <c r="C78" s="115"/>
      <c r="D78" s="115"/>
      <c r="E78" s="115"/>
      <c r="F78" s="271"/>
      <c r="G78" s="271"/>
      <c r="H78" s="271"/>
      <c r="I78" s="271"/>
      <c r="J78" s="271"/>
      <c r="K78" s="271"/>
      <c r="L78" s="271"/>
      <c r="M78" s="271"/>
      <c r="N78" s="271"/>
      <c r="O78" s="115"/>
    </row>
    <row r="79" spans="2:15">
      <c r="B79" s="115"/>
      <c r="C79" s="115"/>
      <c r="D79" s="115"/>
      <c r="E79" s="115"/>
      <c r="F79" s="115"/>
      <c r="G79" s="124"/>
      <c r="H79" s="115"/>
      <c r="I79" s="115"/>
      <c r="J79" s="115"/>
      <c r="K79" s="115"/>
      <c r="L79" s="115"/>
      <c r="M79" s="115"/>
      <c r="N79" s="115"/>
      <c r="O79" s="115"/>
    </row>
    <row r="80" spans="2:15">
      <c r="B80" s="115"/>
      <c r="C80" s="115"/>
      <c r="D80" s="115"/>
      <c r="E80" s="115"/>
      <c r="F80" s="115"/>
      <c r="G80" s="124"/>
      <c r="H80" s="115"/>
      <c r="I80" s="115"/>
      <c r="J80" s="115"/>
      <c r="K80" s="115"/>
      <c r="L80" s="115"/>
      <c r="M80" s="115"/>
      <c r="N80" s="115"/>
      <c r="O80" s="115"/>
    </row>
    <row r="81" spans="2:15">
      <c r="B81" s="115"/>
      <c r="C81" s="115"/>
      <c r="D81" s="115"/>
      <c r="E81" s="115"/>
      <c r="F81" s="115"/>
      <c r="G81" s="124"/>
      <c r="H81" s="115"/>
      <c r="I81" s="124"/>
      <c r="J81" s="115"/>
      <c r="K81" s="115"/>
      <c r="L81" s="115"/>
      <c r="M81" s="115"/>
      <c r="N81" s="115"/>
      <c r="O81" s="115"/>
    </row>
    <row r="82" spans="2:15">
      <c r="B82" s="115"/>
      <c r="C82" s="115"/>
      <c r="D82" s="115"/>
      <c r="E82" s="115"/>
      <c r="F82" s="115"/>
      <c r="G82" s="124"/>
      <c r="H82" s="115"/>
      <c r="I82" s="115"/>
      <c r="J82" s="115"/>
      <c r="K82" s="115"/>
      <c r="L82" s="115"/>
      <c r="M82" s="115"/>
      <c r="N82" s="115"/>
      <c r="O82" s="115"/>
    </row>
    <row r="83" spans="2:15">
      <c r="B83" s="115"/>
      <c r="C83" s="115"/>
      <c r="D83" s="115"/>
      <c r="E83" s="115"/>
      <c r="F83" s="115"/>
      <c r="G83" s="124"/>
      <c r="H83" s="115"/>
      <c r="I83" s="115"/>
      <c r="J83" s="115"/>
      <c r="K83" s="115"/>
      <c r="L83" s="115"/>
      <c r="M83" s="115"/>
      <c r="N83" s="115"/>
      <c r="O83" s="115"/>
    </row>
    <row r="84" spans="2:15">
      <c r="B84" s="115"/>
      <c r="C84" s="115"/>
      <c r="D84" s="115"/>
      <c r="E84" s="115"/>
      <c r="F84" s="115"/>
      <c r="G84" s="124"/>
      <c r="H84" s="115"/>
      <c r="I84" s="115"/>
      <c r="J84" s="115"/>
      <c r="K84" s="115"/>
      <c r="L84" s="115"/>
      <c r="M84" s="115"/>
      <c r="N84" s="115"/>
      <c r="O84" s="115"/>
    </row>
    <row r="85" spans="2:15">
      <c r="B85" s="115"/>
      <c r="C85" s="115"/>
      <c r="D85" s="115"/>
      <c r="E85" s="115"/>
      <c r="F85" s="115"/>
      <c r="G85" s="124"/>
      <c r="H85" s="115"/>
      <c r="I85" s="115"/>
      <c r="J85" s="115"/>
      <c r="K85" s="115"/>
      <c r="L85" s="115"/>
      <c r="M85" s="115"/>
      <c r="N85" s="115"/>
      <c r="O85" s="115"/>
    </row>
    <row r="86" spans="2:15"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</row>
    <row r="87" spans="2:15"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</row>
    <row r="88" spans="2:15"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</row>
    <row r="89" spans="2:15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</row>
    <row r="90" spans="2:15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</row>
    <row r="91" spans="2:15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</row>
    <row r="92" spans="2:15" s="50" customFormat="1"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</row>
    <row r="93" spans="2:15" s="50" customFormat="1"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</row>
    <row r="94" spans="2:15" s="50" customFormat="1"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</row>
    <row r="95" spans="2:15" s="50" customFormat="1"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</row>
    <row r="96" spans="2:15" s="50" customFormat="1"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</row>
    <row r="97" spans="2:15" s="50" customFormat="1"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</row>
    <row r="98" spans="2:15" s="50" customFormat="1"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</row>
    <row r="99" spans="2:15" s="50" customFormat="1"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</row>
    <row r="100" spans="2:15" s="50" customFormat="1"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</row>
    <row r="101" spans="2:15" s="50" customFormat="1"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</row>
    <row r="102" spans="2:15" s="50" customFormat="1"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</row>
    <row r="103" spans="2:15" s="50" customFormat="1"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</row>
    <row r="104" spans="2:15" s="50" customFormat="1"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</row>
    <row r="105" spans="2:15" s="50" customFormat="1"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</row>
    <row r="106" spans="2:15" s="65" customFormat="1"/>
    <row r="107" spans="2:15" s="65" customFormat="1"/>
    <row r="108" spans="2:15"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</row>
    <row r="109" spans="2:15">
      <c r="B109" s="272"/>
      <c r="C109" s="272"/>
      <c r="D109" s="272"/>
      <c r="E109" s="272"/>
      <c r="F109" s="272"/>
      <c r="G109" s="272"/>
      <c r="H109" s="272"/>
      <c r="I109" s="272"/>
      <c r="J109" s="272"/>
      <c r="K109" s="272"/>
      <c r="L109" s="272"/>
      <c r="M109" s="272"/>
      <c r="N109" s="272"/>
    </row>
    <row r="110" spans="2:15">
      <c r="B110" s="272"/>
      <c r="C110" s="272"/>
      <c r="D110" s="272"/>
      <c r="E110" s="272"/>
      <c r="F110" s="272"/>
      <c r="G110" s="272"/>
      <c r="H110" s="272"/>
      <c r="I110" s="272"/>
      <c r="J110" s="272"/>
      <c r="K110" s="272"/>
      <c r="L110" s="272"/>
      <c r="M110" s="272"/>
      <c r="N110" s="272"/>
    </row>
    <row r="111" spans="2:15">
      <c r="B111" s="272"/>
      <c r="C111" s="272"/>
      <c r="D111" s="272"/>
      <c r="E111" s="272"/>
      <c r="F111" s="272"/>
      <c r="G111" s="272"/>
      <c r="H111" s="272"/>
      <c r="I111" s="272"/>
      <c r="J111" s="272"/>
      <c r="K111" s="272"/>
      <c r="L111" s="272"/>
      <c r="M111" s="272"/>
      <c r="N111" s="272"/>
    </row>
    <row r="112" spans="2:15">
      <c r="B112" s="272"/>
      <c r="C112" s="272"/>
      <c r="D112" s="272"/>
      <c r="E112" s="272"/>
      <c r="F112" s="272"/>
      <c r="G112" s="272"/>
      <c r="H112" s="272"/>
      <c r="I112" s="272"/>
      <c r="J112" s="272"/>
      <c r="K112" s="272"/>
      <c r="L112" s="272"/>
      <c r="M112" s="272"/>
      <c r="N112" s="272"/>
    </row>
    <row r="113" spans="2:15">
      <c r="B113" s="272"/>
      <c r="C113" s="272"/>
      <c r="D113" s="272"/>
      <c r="E113" s="272"/>
      <c r="F113" s="272"/>
      <c r="G113" s="272"/>
      <c r="H113" s="272"/>
      <c r="I113" s="272"/>
      <c r="J113" s="272"/>
      <c r="K113" s="272"/>
      <c r="L113" s="272"/>
      <c r="M113" s="272"/>
      <c r="N113" s="272"/>
    </row>
    <row r="114" spans="2:15">
      <c r="B114" s="272"/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</row>
    <row r="115" spans="2:15" s="5" customFormat="1">
      <c r="B115" s="272"/>
      <c r="C115" s="272"/>
      <c r="D115" s="272"/>
      <c r="E115" s="272"/>
      <c r="F115" s="272"/>
      <c r="G115" s="272"/>
      <c r="H115" s="272"/>
      <c r="I115" s="272"/>
      <c r="J115" s="272"/>
      <c r="K115" s="272"/>
      <c r="L115" s="272"/>
      <c r="M115" s="272"/>
      <c r="N115" s="272"/>
    </row>
    <row r="116" spans="2:15" s="5" customFormat="1">
      <c r="B116" s="272"/>
      <c r="C116" s="272"/>
      <c r="D116" s="272"/>
      <c r="E116" s="272"/>
      <c r="F116" s="272"/>
      <c r="G116" s="272"/>
      <c r="H116" s="272"/>
      <c r="I116" s="272"/>
      <c r="J116" s="272"/>
      <c r="K116" s="272"/>
      <c r="L116" s="272"/>
      <c r="M116" s="272"/>
      <c r="N116" s="272"/>
    </row>
    <row r="117" spans="2:15" s="5" customFormat="1">
      <c r="B117" s="272"/>
      <c r="C117" s="272"/>
      <c r="D117" s="272"/>
      <c r="E117" s="272"/>
      <c r="F117" s="272"/>
      <c r="G117" s="272"/>
      <c r="H117" s="272"/>
      <c r="I117" s="272"/>
      <c r="J117" s="272"/>
      <c r="K117" s="272"/>
      <c r="L117" s="272"/>
      <c r="M117" s="272"/>
      <c r="N117" s="272"/>
    </row>
    <row r="118" spans="2:15">
      <c r="B118" s="272"/>
      <c r="C118" s="272"/>
      <c r="D118" s="272"/>
      <c r="E118" s="272"/>
      <c r="F118" s="272"/>
      <c r="G118" s="272"/>
      <c r="H118" s="272"/>
      <c r="I118" s="272"/>
      <c r="J118" s="272"/>
      <c r="K118" s="272"/>
      <c r="L118" s="272"/>
      <c r="M118" s="272"/>
      <c r="N118" s="272"/>
    </row>
    <row r="119" spans="2:15"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</row>
    <row r="120" spans="2:15"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</row>
    <row r="121" spans="2:15"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</row>
    <row r="122" spans="2:15" s="45" customFormat="1"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5"/>
    </row>
    <row r="123" spans="2:15"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2:15"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2:15"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2:15"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2:15"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2:15"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2:14"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2:14"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2:14"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2:14"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</row>
    <row r="133" spans="2:14"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</row>
    <row r="134" spans="2:14"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</row>
    <row r="135" spans="2:14"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</row>
    <row r="136" spans="2:14"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</row>
    <row r="137" spans="2:14"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</row>
    <row r="138" spans="2:14"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</row>
    <row r="139" spans="2:14"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</row>
    <row r="140" spans="2:14"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</row>
    <row r="141" spans="2:14"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</row>
    <row r="142" spans="2:14"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</row>
    <row r="143" spans="2:14"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</row>
    <row r="144" spans="2:14"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</row>
    <row r="145" spans="2:14"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</row>
    <row r="146" spans="2:14"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</row>
    <row r="147" spans="2:14"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</row>
    <row r="148" spans="2:14"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</row>
    <row r="149" spans="2:14"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</row>
    <row r="150" spans="2:14"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</row>
    <row r="151" spans="2:14"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</row>
    <row r="152" spans="2:14"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</row>
    <row r="153" spans="2:14"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</row>
    <row r="154" spans="2:14"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</row>
    <row r="155" spans="2:14"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</row>
    <row r="156" spans="2:14"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</row>
    <row r="157" spans="2:14"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</row>
    <row r="158" spans="2:14"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</row>
    <row r="159" spans="2:14"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</row>
    <row r="160" spans="2:14"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</row>
    <row r="161" spans="2:14"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</row>
    <row r="162" spans="2:14"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</row>
    <row r="163" spans="2:14"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</row>
    <row r="164" spans="2:14"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</row>
    <row r="165" spans="2:14"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</row>
    <row r="166" spans="2:14"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</row>
    <row r="167" spans="2:14"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</row>
    <row r="168" spans="2:14"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</row>
    <row r="169" spans="2:14"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</row>
    <row r="170" spans="2:14"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</row>
    <row r="171" spans="2:14"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</row>
    <row r="172" spans="2:14"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</row>
    <row r="173" spans="2:14"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</row>
    <row r="174" spans="2:14"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</row>
    <row r="175" spans="2:14"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</row>
    <row r="176" spans="2:14"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</row>
    <row r="177" spans="2:14"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</row>
    <row r="178" spans="2:14"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</row>
    <row r="179" spans="2:14"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</row>
    <row r="180" spans="2:14"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</row>
    <row r="181" spans="2:14"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</row>
    <row r="182" spans="2:14"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</row>
    <row r="183" spans="2:14"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</row>
    <row r="184" spans="2:14"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</row>
    <row r="185" spans="2:14"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</row>
    <row r="186" spans="2:14"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</row>
    <row r="187" spans="2:14"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</row>
    <row r="188" spans="2:14"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</row>
    <row r="189" spans="2:14"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</row>
    <row r="190" spans="2:14"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</row>
    <row r="191" spans="2:14"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</row>
    <row r="192" spans="2:14"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</row>
    <row r="193" spans="2:14"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</row>
    <row r="194" spans="2:14"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</row>
    <row r="195" spans="2:14"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</row>
    <row r="196" spans="2:14"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</row>
    <row r="197" spans="2:14"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</row>
    <row r="198" spans="2:14"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</row>
    <row r="199" spans="2:14"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</row>
    <row r="200" spans="2:14"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</row>
    <row r="201" spans="2:14"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</row>
    <row r="202" spans="2:14"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</row>
    <row r="203" spans="2:14"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</row>
    <row r="204" spans="2:14"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</row>
    <row r="205" spans="2:14"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</row>
    <row r="206" spans="2:14"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</row>
    <row r="207" spans="2:14"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</row>
    <row r="208" spans="2:14"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</row>
    <row r="209" spans="2:14"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</row>
    <row r="210" spans="2:14"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</row>
    <row r="211" spans="2:14"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</row>
    <row r="212" spans="2:14"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</row>
    <row r="213" spans="2:14"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</row>
    <row r="214" spans="2:14"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</row>
    <row r="215" spans="2:14"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</row>
    <row r="216" spans="2:14"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</row>
    <row r="217" spans="2:14"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</row>
    <row r="218" spans="2:14"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</row>
    <row r="219" spans="2:14"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</row>
    <row r="220" spans="2:14"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</row>
    <row r="221" spans="2:14"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</row>
    <row r="222" spans="2:14"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</row>
    <row r="223" spans="2:14"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</row>
    <row r="224" spans="2:14"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</row>
    <row r="225" spans="2:15"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</row>
    <row r="226" spans="2:15"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</row>
    <row r="227" spans="2:15"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</row>
    <row r="228" spans="2:15"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</row>
    <row r="229" spans="2:15"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</row>
    <row r="230" spans="2:15" s="5" customFormat="1"/>
    <row r="231" spans="2:15" ht="50.1" customHeight="1">
      <c r="B231" s="273" t="s">
        <v>118</v>
      </c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</row>
    <row r="232" spans="2:15" ht="50.1" customHeight="1">
      <c r="B232" s="207"/>
      <c r="C232" s="207"/>
      <c r="D232" s="207"/>
      <c r="E232" s="207"/>
      <c r="F232" s="207"/>
      <c r="G232" s="207"/>
      <c r="H232" s="207"/>
      <c r="I232" s="207"/>
      <c r="J232" s="207"/>
      <c r="K232" s="207"/>
      <c r="L232" s="207"/>
      <c r="M232" s="207"/>
      <c r="N232" s="207"/>
      <c r="O232" s="207"/>
    </row>
    <row r="233" spans="2:15" ht="39.950000000000003" customHeight="1">
      <c r="B233" s="274" t="s">
        <v>119</v>
      </c>
      <c r="C233" s="274"/>
      <c r="D233" s="274"/>
      <c r="E233" s="274"/>
      <c r="F233" s="274"/>
      <c r="G233" s="274"/>
      <c r="H233" s="274"/>
      <c r="I233" s="274"/>
      <c r="J233" s="274"/>
      <c r="K233" s="274"/>
      <c r="L233" s="274"/>
      <c r="M233" s="274"/>
      <c r="N233" s="274"/>
      <c r="O233" s="274"/>
    </row>
    <row r="234" spans="2:15" ht="39.950000000000003" customHeight="1">
      <c r="B234" s="206"/>
      <c r="C234" s="206"/>
      <c r="D234" s="206"/>
      <c r="E234" s="206"/>
      <c r="F234" s="206"/>
      <c r="G234" s="206"/>
      <c r="H234" s="206"/>
      <c r="I234" s="206"/>
      <c r="J234" s="206"/>
      <c r="K234" s="206"/>
      <c r="L234" s="206"/>
      <c r="M234" s="206"/>
      <c r="N234" s="206"/>
      <c r="O234" s="206"/>
    </row>
    <row r="235" spans="2:15" ht="20.100000000000001" customHeight="1"/>
    <row r="236" spans="2:15" ht="24.95" customHeight="1">
      <c r="B236" s="13" t="s">
        <v>44</v>
      </c>
      <c r="C236" s="13"/>
      <c r="D236" s="102"/>
      <c r="E236" s="277">
        <v>524734</v>
      </c>
      <c r="F236" s="277"/>
    </row>
    <row r="237" spans="2:15" ht="24.95" customHeight="1">
      <c r="B237" s="13" t="s">
        <v>45</v>
      </c>
      <c r="C237" s="13"/>
      <c r="D237" s="102"/>
      <c r="E237" s="277">
        <v>99088</v>
      </c>
      <c r="F237" s="277"/>
    </row>
    <row r="238" spans="2:15" ht="24.95" customHeight="1">
      <c r="B238" s="278" t="s">
        <v>0</v>
      </c>
      <c r="C238" s="278"/>
      <c r="D238" s="117"/>
      <c r="E238" s="279">
        <f>SUM(E236:E237)</f>
        <v>623822</v>
      </c>
      <c r="F238" s="279"/>
    </row>
    <row r="239" spans="2:15" ht="9.9499999999999993" customHeight="1">
      <c r="B239" s="14"/>
      <c r="C239" s="14"/>
      <c r="D239" s="276"/>
      <c r="E239" s="276"/>
      <c r="F239" s="104"/>
    </row>
    <row r="240" spans="2:15" ht="24.95" customHeight="1">
      <c r="B240" s="13" t="s">
        <v>67</v>
      </c>
      <c r="C240" s="13"/>
      <c r="D240" s="102"/>
      <c r="E240" s="277">
        <v>904666</v>
      </c>
      <c r="F240" s="277"/>
    </row>
    <row r="241" spans="2:10" ht="24.95" customHeight="1">
      <c r="B241" s="13" t="s">
        <v>68</v>
      </c>
      <c r="C241" s="13"/>
      <c r="D241" s="102"/>
      <c r="E241" s="277">
        <v>141490</v>
      </c>
      <c r="F241" s="277"/>
      <c r="J241" s="5"/>
    </row>
    <row r="242" spans="2:10" ht="24.95" customHeight="1">
      <c r="B242" s="278" t="s">
        <v>1</v>
      </c>
      <c r="C242" s="278"/>
      <c r="D242" s="117"/>
      <c r="E242" s="279">
        <f>SUM(E240:E241)</f>
        <v>1046156</v>
      </c>
      <c r="F242" s="279"/>
    </row>
    <row r="243" spans="2:10" ht="9.9499999999999993" customHeight="1">
      <c r="B243" s="14"/>
      <c r="C243" s="14"/>
      <c r="D243" s="276"/>
      <c r="E243" s="276"/>
      <c r="F243" s="102"/>
    </row>
    <row r="244" spans="2:10" ht="24.95" customHeight="1">
      <c r="B244" s="275" t="s">
        <v>2</v>
      </c>
      <c r="C244" s="275"/>
      <c r="D244" s="167"/>
      <c r="E244" s="167"/>
      <c r="F244" s="171">
        <v>0.2465</v>
      </c>
    </row>
    <row r="245" spans="2:10" ht="24.95" customHeight="1">
      <c r="B245" s="168" t="s">
        <v>3</v>
      </c>
      <c r="C245" s="168"/>
      <c r="D245" s="169"/>
      <c r="E245" s="169"/>
      <c r="F245" s="170">
        <v>1.68</v>
      </c>
    </row>
    <row r="246" spans="2:10" ht="24.95" customHeight="1"/>
    <row r="247" spans="2:10" ht="24.95" customHeight="1"/>
    <row r="248" spans="2:10" ht="24.95" customHeight="1" thickBot="1">
      <c r="D248" s="19"/>
      <c r="E248" s="19"/>
      <c r="F248" s="1"/>
    </row>
    <row r="249" spans="2:10" ht="24.95" customHeight="1" thickTop="1">
      <c r="B249" s="284" t="s">
        <v>44</v>
      </c>
      <c r="C249" s="285"/>
      <c r="D249" s="19"/>
      <c r="E249" s="53"/>
      <c r="F249" s="54"/>
      <c r="G249" s="12"/>
    </row>
    <row r="250" spans="2:10" ht="24.95" customHeight="1">
      <c r="B250" s="286" t="s">
        <v>140</v>
      </c>
      <c r="C250" s="287"/>
      <c r="D250" s="19"/>
      <c r="E250" s="53"/>
      <c r="F250" s="54"/>
    </row>
    <row r="251" spans="2:10" ht="24.95" customHeight="1">
      <c r="B251" s="209" t="s">
        <v>155</v>
      </c>
      <c r="C251" s="210">
        <v>1.1627667363255391E-3</v>
      </c>
      <c r="D251" s="19"/>
      <c r="F251" s="55"/>
      <c r="G251" s="12"/>
    </row>
    <row r="252" spans="2:10" ht="24.95" customHeight="1">
      <c r="B252" s="209" t="s">
        <v>156</v>
      </c>
      <c r="C252" s="210">
        <v>1.545490148354354E-3</v>
      </c>
      <c r="D252" s="19"/>
      <c r="E252" s="64"/>
      <c r="F252" s="55"/>
    </row>
    <row r="253" spans="2:10" ht="24.95" customHeight="1">
      <c r="B253" s="209" t="s">
        <v>157</v>
      </c>
      <c r="C253" s="210">
        <v>9.6022809111744167E-3</v>
      </c>
      <c r="D253" s="19"/>
      <c r="F253" s="55"/>
    </row>
    <row r="254" spans="2:10" ht="24.95" customHeight="1">
      <c r="B254" s="209" t="s">
        <v>158</v>
      </c>
      <c r="C254" s="210">
        <v>1.013305832261217E-2</v>
      </c>
      <c r="D254" s="19"/>
      <c r="E254" s="53"/>
      <c r="F254" s="55"/>
    </row>
    <row r="255" spans="2:10" ht="24.95" customHeight="1">
      <c r="B255" s="209" t="s">
        <v>159</v>
      </c>
      <c r="C255" s="210">
        <v>1.2759111803378669E-2</v>
      </c>
      <c r="D255" s="19"/>
      <c r="F255" s="55"/>
      <c r="G255" s="12"/>
    </row>
    <row r="256" spans="2:10" ht="24.95" customHeight="1">
      <c r="B256" s="209" t="s">
        <v>160</v>
      </c>
      <c r="C256" s="210">
        <v>1.3454918703536168E-2</v>
      </c>
      <c r="D256" s="19"/>
      <c r="E256" s="53"/>
      <c r="F256" s="55"/>
      <c r="G256" s="12"/>
    </row>
    <row r="257" spans="2:7" ht="24.95" customHeight="1">
      <c r="B257" s="209" t="s">
        <v>161</v>
      </c>
      <c r="C257" s="210">
        <v>1.9638919277825205E-2</v>
      </c>
      <c r="D257" s="19"/>
      <c r="F257" s="55"/>
      <c r="G257" s="12"/>
    </row>
    <row r="258" spans="2:7" ht="24.95" customHeight="1">
      <c r="B258" s="209" t="s">
        <v>162</v>
      </c>
      <c r="C258" s="210">
        <v>2.1341149451855317E-2</v>
      </c>
      <c r="D258" s="19"/>
      <c r="E258" s="53"/>
      <c r="F258" s="55"/>
      <c r="G258" s="12"/>
    </row>
    <row r="259" spans="2:7" ht="24.95" customHeight="1">
      <c r="B259" s="209" t="s">
        <v>163</v>
      </c>
      <c r="C259" s="210">
        <v>2.6445645508133359E-2</v>
      </c>
      <c r="D259" s="19"/>
      <c r="E259" s="53"/>
      <c r="F259" s="55"/>
      <c r="G259" s="12"/>
    </row>
    <row r="260" spans="2:7" ht="24.95" customHeight="1">
      <c r="B260" s="209" t="s">
        <v>164</v>
      </c>
      <c r="C260" s="210">
        <v>2.8939998493793067E-2</v>
      </c>
      <c r="D260" s="19"/>
      <c r="E260" s="53"/>
      <c r="F260" s="55"/>
      <c r="G260" s="12"/>
    </row>
    <row r="261" spans="2:7" ht="24.95" customHeight="1">
      <c r="B261" s="209" t="s">
        <v>165</v>
      </c>
      <c r="C261" s="210">
        <v>4.4857197486572437E-2</v>
      </c>
      <c r="D261" s="19"/>
      <c r="E261" s="53"/>
      <c r="F261" s="55"/>
      <c r="G261" s="12"/>
    </row>
    <row r="262" spans="2:7" ht="24.95" customHeight="1">
      <c r="B262" s="209" t="s">
        <v>166</v>
      </c>
      <c r="C262" s="210">
        <v>4.6691732056311039E-2</v>
      </c>
      <c r="D262" s="19"/>
      <c r="E262" s="53"/>
      <c r="F262" s="55"/>
      <c r="G262" s="12"/>
    </row>
    <row r="263" spans="2:7" ht="24.95" customHeight="1">
      <c r="B263" s="209" t="s">
        <v>167</v>
      </c>
      <c r="C263" s="210">
        <v>4.732068254091689E-2</v>
      </c>
      <c r="D263" s="19"/>
      <c r="E263" s="53"/>
      <c r="F263" s="55"/>
      <c r="G263" s="80"/>
    </row>
    <row r="264" spans="2:7" ht="24.95" customHeight="1">
      <c r="B264" s="209" t="s">
        <v>168</v>
      </c>
      <c r="C264" s="210">
        <v>6.8566120251121299E-2</v>
      </c>
      <c r="D264" s="19"/>
      <c r="E264" s="53"/>
      <c r="F264" s="55"/>
      <c r="G264" s="12"/>
    </row>
    <row r="265" spans="2:7" ht="24.95" customHeight="1">
      <c r="B265" s="209" t="s">
        <v>169</v>
      </c>
      <c r="C265" s="210">
        <v>7.3770310008890949E-2</v>
      </c>
      <c r="D265" s="19"/>
      <c r="E265" s="53"/>
      <c r="F265" s="55"/>
      <c r="G265" s="12"/>
    </row>
    <row r="266" spans="2:7" ht="24.95" customHeight="1">
      <c r="B266" s="209" t="s">
        <v>170</v>
      </c>
      <c r="C266" s="210">
        <v>7.383075650110596E-2</v>
      </c>
      <c r="D266" s="19"/>
      <c r="E266" s="53"/>
      <c r="F266" s="55"/>
    </row>
    <row r="267" spans="2:7" ht="24.95" customHeight="1">
      <c r="B267" s="209" t="s">
        <v>171</v>
      </c>
      <c r="C267" s="210">
        <v>7.8661595136764323E-2</v>
      </c>
      <c r="D267" s="19"/>
      <c r="E267" s="53"/>
      <c r="F267" s="55"/>
    </row>
    <row r="268" spans="2:7" ht="24.95" customHeight="1">
      <c r="B268" s="209" t="s">
        <v>172</v>
      </c>
      <c r="C268" s="210">
        <v>0.14304621601665027</v>
      </c>
      <c r="D268" s="19"/>
      <c r="E268" s="53"/>
      <c r="F268" s="55"/>
    </row>
    <row r="269" spans="2:7" ht="24.95" customHeight="1" thickBot="1">
      <c r="B269" s="211" t="s">
        <v>173</v>
      </c>
      <c r="C269" s="212">
        <v>0.27823205064467854</v>
      </c>
      <c r="D269" s="19"/>
      <c r="E269" s="53"/>
      <c r="F269" s="55"/>
      <c r="G269" s="12"/>
    </row>
    <row r="270" spans="2:7" ht="24.95" customHeight="1" thickTop="1">
      <c r="C270" s="52"/>
      <c r="D270" s="19"/>
      <c r="E270" s="19"/>
      <c r="F270" s="1"/>
    </row>
    <row r="271" spans="2:7" ht="24.95" customHeight="1" thickBot="1">
      <c r="C271" s="52"/>
      <c r="D271" s="19"/>
      <c r="E271" s="19"/>
      <c r="F271" s="1"/>
    </row>
    <row r="272" spans="2:7" ht="24.95" customHeight="1" thickTop="1">
      <c r="B272" s="288" t="s">
        <v>44</v>
      </c>
      <c r="C272" s="289"/>
      <c r="D272" s="19"/>
      <c r="E272" s="19"/>
      <c r="F272" s="1"/>
    </row>
    <row r="273" spans="2:6" ht="24.95" customHeight="1">
      <c r="B273" s="282" t="s">
        <v>141</v>
      </c>
      <c r="C273" s="283"/>
      <c r="D273" s="19"/>
      <c r="E273" s="19"/>
      <c r="F273" s="1"/>
    </row>
    <row r="274" spans="2:6" ht="24.95" customHeight="1">
      <c r="B274" s="209" t="s">
        <v>156</v>
      </c>
      <c r="C274" s="210">
        <v>1.1937224771827459E-3</v>
      </c>
      <c r="D274" s="19"/>
      <c r="E274" s="19"/>
      <c r="F274" s="1"/>
    </row>
    <row r="275" spans="2:6" ht="24.95" customHeight="1">
      <c r="B275" s="209" t="s">
        <v>155</v>
      </c>
      <c r="C275" s="210">
        <v>1.2913371901959181E-3</v>
      </c>
      <c r="D275" s="19"/>
      <c r="E275" s="19"/>
      <c r="F275" s="1"/>
    </row>
    <row r="276" spans="2:6" ht="24.95" customHeight="1">
      <c r="B276" s="209" t="s">
        <v>157</v>
      </c>
      <c r="C276" s="210">
        <v>1.1143186129629612E-2</v>
      </c>
      <c r="D276" s="19"/>
      <c r="E276" s="19"/>
      <c r="F276" s="1"/>
    </row>
    <row r="277" spans="2:6" ht="24.95" customHeight="1">
      <c r="B277" s="209" t="s">
        <v>158</v>
      </c>
      <c r="C277" s="210">
        <v>1.1489068157970905E-2</v>
      </c>
      <c r="D277" s="19"/>
      <c r="E277" s="19"/>
      <c r="F277" s="1"/>
    </row>
    <row r="278" spans="2:6" ht="24.95" customHeight="1">
      <c r="B278" s="209" t="s">
        <v>159</v>
      </c>
      <c r="C278" s="210">
        <v>1.1800280772149563E-2</v>
      </c>
      <c r="D278" s="19"/>
      <c r="E278" s="19"/>
      <c r="F278" s="1"/>
    </row>
    <row r="279" spans="2:6" ht="24.95" customHeight="1">
      <c r="B279" s="209" t="s">
        <v>160</v>
      </c>
      <c r="C279" s="210">
        <v>1.2529999949038029E-2</v>
      </c>
      <c r="D279" s="19"/>
      <c r="E279" s="19"/>
      <c r="F279" s="1"/>
    </row>
    <row r="280" spans="2:6" ht="24.95" customHeight="1">
      <c r="B280" s="209" t="s">
        <v>161</v>
      </c>
      <c r="C280" s="210">
        <v>1.7907891422510147E-2</v>
      </c>
      <c r="D280" s="19"/>
      <c r="E280" s="19"/>
      <c r="F280" s="1"/>
    </row>
    <row r="281" spans="2:6" ht="24.95" customHeight="1">
      <c r="B281" s="209" t="s">
        <v>162</v>
      </c>
      <c r="C281" s="210">
        <v>2.2024957463145256E-2</v>
      </c>
      <c r="D281" s="19"/>
      <c r="E281" s="19"/>
      <c r="F281" s="1"/>
    </row>
    <row r="282" spans="2:6" ht="24.95" customHeight="1">
      <c r="B282" s="209" t="s">
        <v>163</v>
      </c>
      <c r="C282" s="210">
        <v>2.8905779123306274E-2</v>
      </c>
      <c r="D282" s="19"/>
      <c r="E282" s="19"/>
      <c r="F282" s="1"/>
    </row>
    <row r="283" spans="2:6" ht="24.95" customHeight="1">
      <c r="B283" s="209" t="s">
        <v>164</v>
      </c>
      <c r="C283" s="210">
        <v>3.0047586187720299E-2</v>
      </c>
      <c r="D283" s="19"/>
      <c r="E283" s="19"/>
      <c r="F283" s="1"/>
    </row>
    <row r="284" spans="2:6" ht="24.95" customHeight="1">
      <c r="B284" s="209" t="s">
        <v>166</v>
      </c>
      <c r="C284" s="210">
        <v>4.384978860616684E-2</v>
      </c>
      <c r="D284" s="19"/>
      <c r="E284" s="19"/>
      <c r="F284" s="1"/>
    </row>
    <row r="285" spans="2:6" ht="24.95" customHeight="1">
      <c r="B285" s="209" t="s">
        <v>165</v>
      </c>
      <c r="C285" s="210">
        <v>4.6854786574840546E-2</v>
      </c>
      <c r="D285" s="19"/>
      <c r="E285" s="19"/>
      <c r="F285" s="1"/>
    </row>
    <row r="286" spans="2:6" ht="24.95" customHeight="1">
      <c r="B286" s="209" t="s">
        <v>167</v>
      </c>
      <c r="C286" s="210">
        <v>4.7959286719560623E-2</v>
      </c>
      <c r="D286" s="19"/>
      <c r="E286" s="19"/>
      <c r="F286" s="1"/>
    </row>
    <row r="287" spans="2:6" ht="24.95" customHeight="1">
      <c r="B287" s="209" t="s">
        <v>168</v>
      </c>
      <c r="C287" s="210">
        <v>6.4711153507232666E-2</v>
      </c>
      <c r="D287" s="19"/>
      <c r="E287" s="19"/>
      <c r="F287" s="1"/>
    </row>
    <row r="288" spans="2:6" ht="24.95" customHeight="1">
      <c r="B288" s="209" t="s">
        <v>171</v>
      </c>
      <c r="C288" s="210">
        <v>6.5342381596565247E-2</v>
      </c>
      <c r="D288" s="19"/>
      <c r="E288" s="19"/>
      <c r="F288" s="1"/>
    </row>
    <row r="289" spans="2:15" ht="24.95" customHeight="1">
      <c r="B289" s="209" t="s">
        <v>170</v>
      </c>
      <c r="C289" s="210">
        <v>7.2186708450317383E-2</v>
      </c>
      <c r="D289" s="19"/>
      <c r="E289" s="19"/>
      <c r="F289" s="1"/>
    </row>
    <row r="290" spans="2:15" ht="24.95" customHeight="1">
      <c r="B290" s="209" t="s">
        <v>169</v>
      </c>
      <c r="C290" s="210">
        <v>7.4411161243915558E-2</v>
      </c>
      <c r="D290" s="19"/>
      <c r="E290" s="19"/>
      <c r="F290" s="1"/>
    </row>
    <row r="291" spans="2:15" ht="24.95" customHeight="1">
      <c r="B291" s="209" t="s">
        <v>172</v>
      </c>
      <c r="C291" s="210">
        <v>0.15577211976051331</v>
      </c>
      <c r="D291" s="19"/>
      <c r="E291" s="19"/>
      <c r="F291" s="1"/>
    </row>
    <row r="292" spans="2:15" ht="24.95" customHeight="1" thickBot="1">
      <c r="B292" s="211" t="s">
        <v>173</v>
      </c>
      <c r="C292" s="212">
        <v>0.28057879209518433</v>
      </c>
      <c r="D292" s="19"/>
      <c r="E292" s="19"/>
      <c r="F292" s="1"/>
      <c r="O292" s="49">
        <v>1</v>
      </c>
    </row>
    <row r="293" spans="2:15" ht="24.95" customHeight="1" thickTop="1">
      <c r="B293" s="280" t="s">
        <v>45</v>
      </c>
      <c r="C293" s="281"/>
      <c r="D293" s="19"/>
      <c r="E293" s="53"/>
      <c r="F293" s="54"/>
      <c r="G293" s="12"/>
    </row>
    <row r="294" spans="2:15" ht="24.95" customHeight="1">
      <c r="B294" s="282" t="s">
        <v>140</v>
      </c>
      <c r="C294" s="283"/>
      <c r="D294" s="19"/>
      <c r="E294" s="53"/>
      <c r="F294" s="54"/>
      <c r="G294" s="12"/>
    </row>
    <row r="295" spans="2:15" ht="24.95" customHeight="1">
      <c r="B295" s="209" t="s">
        <v>174</v>
      </c>
      <c r="C295" s="210">
        <v>4.5761118066864226E-2</v>
      </c>
      <c r="D295" s="19"/>
      <c r="F295" s="46"/>
    </row>
    <row r="296" spans="2:15" ht="24.95" customHeight="1">
      <c r="B296" s="209" t="s">
        <v>175</v>
      </c>
      <c r="C296" s="210">
        <v>7.2277146909648468E-2</v>
      </c>
      <c r="D296" s="19"/>
      <c r="E296" s="53"/>
      <c r="F296" s="46"/>
    </row>
    <row r="297" spans="2:15" ht="24.95" customHeight="1">
      <c r="B297" s="209" t="s">
        <v>176</v>
      </c>
      <c r="C297" s="210">
        <v>0.1005196325274359</v>
      </c>
      <c r="D297" s="19"/>
      <c r="F297" s="46"/>
    </row>
    <row r="298" spans="2:15" ht="24.95" customHeight="1">
      <c r="B298" s="209" t="s">
        <v>177</v>
      </c>
      <c r="C298" s="210">
        <v>8.7409393483824371E-3</v>
      </c>
      <c r="D298" s="19"/>
      <c r="E298" s="53"/>
      <c r="F298" s="46"/>
      <c r="G298" s="12"/>
    </row>
    <row r="299" spans="2:15" ht="24.95" customHeight="1">
      <c r="B299" s="209" t="s">
        <v>178</v>
      </c>
      <c r="C299" s="210">
        <v>1.4738822752916839E-2</v>
      </c>
      <c r="D299" s="19"/>
      <c r="E299" s="53"/>
      <c r="F299" s="46"/>
      <c r="G299" s="12"/>
    </row>
    <row r="300" spans="2:15" ht="24.95" customHeight="1">
      <c r="B300" s="209" t="s">
        <v>179</v>
      </c>
      <c r="C300" s="210">
        <v>1.9487787844314632E-2</v>
      </c>
      <c r="D300" s="19"/>
      <c r="E300" s="53"/>
      <c r="F300" s="46"/>
      <c r="G300" s="12"/>
    </row>
    <row r="301" spans="2:15" ht="24.95" customHeight="1">
      <c r="B301" s="209" t="s">
        <v>180</v>
      </c>
      <c r="C301" s="210">
        <v>1.9911676809184951E-2</v>
      </c>
      <c r="D301" s="19"/>
      <c r="E301" s="53"/>
      <c r="F301" s="46"/>
      <c r="G301" s="12"/>
    </row>
    <row r="302" spans="2:15" ht="24.95" customHeight="1">
      <c r="B302" s="209" t="s">
        <v>181</v>
      </c>
      <c r="C302" s="210">
        <v>2.5074309768859583E-2</v>
      </c>
      <c r="D302" s="19"/>
      <c r="E302" s="53"/>
      <c r="F302" s="46"/>
      <c r="G302" s="12"/>
    </row>
    <row r="303" spans="2:15" ht="24.95" customHeight="1">
      <c r="B303" s="209" t="s">
        <v>182</v>
      </c>
      <c r="C303" s="210">
        <v>4.6085916505294207E-2</v>
      </c>
      <c r="D303" s="19"/>
      <c r="E303" s="53"/>
      <c r="F303" s="46"/>
      <c r="G303" s="12"/>
    </row>
    <row r="304" spans="2:15" ht="35.1" customHeight="1">
      <c r="B304" s="209" t="s">
        <v>183</v>
      </c>
      <c r="C304" s="210">
        <v>5.6056073428259537E-2</v>
      </c>
      <c r="D304" s="19"/>
      <c r="E304" s="53"/>
      <c r="F304" s="46"/>
      <c r="G304" s="12"/>
    </row>
    <row r="305" spans="2:16" ht="24.95" customHeight="1">
      <c r="B305" s="209" t="s">
        <v>184</v>
      </c>
      <c r="C305" s="210">
        <v>7.2976217650286571E-2</v>
      </c>
      <c r="D305" s="19"/>
      <c r="E305" s="53"/>
      <c r="F305" s="46"/>
      <c r="G305" s="12"/>
    </row>
    <row r="306" spans="2:16" ht="24.95" customHeight="1">
      <c r="B306" s="209" t="s">
        <v>185</v>
      </c>
      <c r="C306" s="210">
        <v>8.6022766922568689E-2</v>
      </c>
      <c r="D306" s="19"/>
      <c r="E306" s="53"/>
      <c r="F306" s="46"/>
      <c r="G306" s="12"/>
    </row>
    <row r="307" spans="2:16" ht="24.95" customHeight="1">
      <c r="B307" s="209" t="s">
        <v>186</v>
      </c>
      <c r="C307" s="210">
        <v>0.13799915699439372</v>
      </c>
      <c r="D307" s="19"/>
      <c r="E307" s="53"/>
      <c r="F307" s="46"/>
      <c r="G307" s="12"/>
    </row>
    <row r="308" spans="2:16" ht="24.95" customHeight="1">
      <c r="B308" s="209" t="s">
        <v>187</v>
      </c>
      <c r="C308" s="210">
        <v>0.13905924493294236</v>
      </c>
      <c r="D308" s="19"/>
      <c r="E308" s="53"/>
      <c r="F308" s="46"/>
      <c r="G308" s="12"/>
      <c r="P308" s="157"/>
    </row>
    <row r="309" spans="2:16" ht="24.95" customHeight="1" thickBot="1">
      <c r="B309" s="211" t="s">
        <v>188</v>
      </c>
      <c r="C309" s="212">
        <v>0.15528918953864787</v>
      </c>
      <c r="D309" s="19"/>
      <c r="E309" s="53"/>
      <c r="F309" s="46"/>
    </row>
    <row r="310" spans="2:16" ht="24.95" customHeight="1" thickTop="1">
      <c r="C310" s="47"/>
      <c r="D310" s="19"/>
      <c r="E310" s="19"/>
      <c r="F310" s="1"/>
    </row>
    <row r="311" spans="2:16" ht="24.95" customHeight="1" thickBot="1">
      <c r="B311" s="46"/>
      <c r="C311" s="47"/>
      <c r="D311" s="19"/>
      <c r="E311" s="19"/>
      <c r="F311" s="1"/>
    </row>
    <row r="312" spans="2:16" ht="24.95" customHeight="1" thickTop="1">
      <c r="B312" s="280" t="s">
        <v>45</v>
      </c>
      <c r="C312" s="281"/>
      <c r="D312" s="19"/>
      <c r="E312" s="19"/>
      <c r="F312" s="1"/>
      <c r="M312" s="157"/>
    </row>
    <row r="313" spans="2:16" ht="24.95" customHeight="1">
      <c r="B313" s="282" t="s">
        <v>141</v>
      </c>
      <c r="C313" s="283"/>
      <c r="D313" s="19"/>
      <c r="E313" s="19"/>
      <c r="F313" s="1"/>
    </row>
    <row r="314" spans="2:16" ht="24.95" customHeight="1">
      <c r="B314" s="209" t="s">
        <v>174</v>
      </c>
      <c r="C314" s="210">
        <v>5.4795067757368088E-2</v>
      </c>
      <c r="D314" s="19"/>
      <c r="E314" s="19"/>
      <c r="F314" s="1"/>
    </row>
    <row r="315" spans="2:16" ht="24.95" customHeight="1">
      <c r="B315" s="209" t="s">
        <v>175</v>
      </c>
      <c r="C315" s="210">
        <v>7.2327896952629089E-2</v>
      </c>
      <c r="D315" s="19"/>
      <c r="E315" s="19"/>
      <c r="F315" s="1"/>
    </row>
    <row r="316" spans="2:16" ht="24.95" customHeight="1">
      <c r="B316" s="209" t="s">
        <v>176</v>
      </c>
      <c r="C316" s="210">
        <v>0.10034419596195221</v>
      </c>
      <c r="D316" s="19"/>
      <c r="E316" s="19"/>
      <c r="F316" s="1"/>
    </row>
    <row r="317" spans="2:16" ht="24.95" customHeight="1">
      <c r="B317" s="209" t="s">
        <v>177</v>
      </c>
      <c r="C317" s="210">
        <v>9.0626468881964684E-3</v>
      </c>
      <c r="D317" s="19"/>
      <c r="E317" s="19"/>
      <c r="F317" s="1"/>
    </row>
    <row r="318" spans="2:16" ht="24.95" customHeight="1">
      <c r="B318" s="209" t="s">
        <v>178</v>
      </c>
      <c r="C318" s="210">
        <v>1.3322598300874233E-2</v>
      </c>
      <c r="D318" s="19"/>
      <c r="E318" s="19"/>
      <c r="F318" s="1"/>
    </row>
    <row r="319" spans="2:16" ht="24.95" customHeight="1">
      <c r="B319" s="209" t="s">
        <v>180</v>
      </c>
      <c r="C319" s="210">
        <v>1.5373473055660725E-2</v>
      </c>
      <c r="D319" s="19"/>
      <c r="E319" s="19"/>
      <c r="F319" s="1"/>
    </row>
    <row r="320" spans="2:16" ht="24.95" customHeight="1">
      <c r="B320" s="209" t="s">
        <v>179</v>
      </c>
      <c r="C320" s="210">
        <v>2.4497471749782562E-2</v>
      </c>
      <c r="D320" s="19"/>
      <c r="E320" s="19"/>
      <c r="F320" s="1"/>
    </row>
    <row r="321" spans="2:15" ht="24.95" customHeight="1">
      <c r="B321" s="209" t="s">
        <v>181</v>
      </c>
      <c r="C321" s="210">
        <v>3.0053209513425827E-2</v>
      </c>
      <c r="D321" s="19"/>
      <c r="E321" s="19"/>
      <c r="F321" s="1"/>
    </row>
    <row r="322" spans="2:15" ht="24.95" customHeight="1">
      <c r="B322" s="209" t="s">
        <v>182</v>
      </c>
      <c r="C322" s="210">
        <v>5.117860808968544E-2</v>
      </c>
      <c r="D322" s="19"/>
      <c r="E322" s="19"/>
      <c r="F322" s="1"/>
    </row>
    <row r="323" spans="2:15" ht="35.1" customHeight="1">
      <c r="B323" s="209" t="s">
        <v>183</v>
      </c>
      <c r="C323" s="210">
        <v>5.77508844435215E-2</v>
      </c>
      <c r="D323" s="19"/>
      <c r="E323" s="19"/>
      <c r="F323" s="1"/>
    </row>
    <row r="324" spans="2:15" ht="24.95" customHeight="1">
      <c r="B324" s="209" t="s">
        <v>184</v>
      </c>
      <c r="C324" s="210">
        <v>5.878094956278801E-2</v>
      </c>
      <c r="D324" s="19"/>
      <c r="E324" s="19"/>
      <c r="F324" s="1"/>
    </row>
    <row r="325" spans="2:15" ht="24.95" customHeight="1">
      <c r="B325" s="209" t="s">
        <v>185</v>
      </c>
      <c r="C325" s="210">
        <v>7.435636967420578E-2</v>
      </c>
      <c r="D325" s="19"/>
      <c r="E325" s="19"/>
      <c r="F325" s="1"/>
    </row>
    <row r="326" spans="2:15" ht="24.95" customHeight="1">
      <c r="B326" s="209" t="s">
        <v>186</v>
      </c>
      <c r="C326" s="210">
        <v>0.13635711371898651</v>
      </c>
      <c r="D326" s="19"/>
      <c r="E326" s="19"/>
      <c r="F326" s="1"/>
    </row>
    <row r="327" spans="2:15" ht="24.95" customHeight="1">
      <c r="B327" s="209" t="s">
        <v>187</v>
      </c>
      <c r="C327" s="210">
        <v>0.13753293454647064</v>
      </c>
      <c r="D327" s="19"/>
      <c r="E327" s="19"/>
      <c r="F327" s="1"/>
    </row>
    <row r="328" spans="2:15" ht="24.95" customHeight="1" thickBot="1">
      <c r="B328" s="211" t="s">
        <v>188</v>
      </c>
      <c r="C328" s="212">
        <v>0.16426658630371094</v>
      </c>
      <c r="D328" s="19"/>
      <c r="E328" s="19"/>
      <c r="F328" s="1"/>
    </row>
    <row r="329" spans="2:15" ht="24.95" customHeight="1" thickTop="1"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2:15" ht="24.95" customHeight="1">
      <c r="C330" s="95"/>
      <c r="D330" s="95"/>
      <c r="E330" s="95"/>
      <c r="F330" s="95"/>
      <c r="G330" s="95"/>
      <c r="H330" s="95"/>
      <c r="I330" s="95"/>
      <c r="J330" s="95"/>
      <c r="K330" s="95"/>
      <c r="L330" s="95"/>
      <c r="M330" s="95"/>
      <c r="N330" s="95"/>
      <c r="O330" s="5"/>
    </row>
    <row r="331" spans="2:15" ht="24.95" customHeight="1">
      <c r="B331" s="38"/>
      <c r="C331" s="95"/>
      <c r="D331" s="95"/>
      <c r="E331" s="95"/>
      <c r="F331" s="95"/>
      <c r="G331" s="95"/>
      <c r="H331" s="95"/>
      <c r="I331" s="95"/>
      <c r="J331" s="95"/>
      <c r="K331" s="95"/>
      <c r="L331" s="95"/>
      <c r="M331" s="95"/>
      <c r="N331" s="95"/>
      <c r="O331" s="5"/>
    </row>
    <row r="332" spans="2:15" ht="30" customHeight="1">
      <c r="B332" s="290" t="s">
        <v>120</v>
      </c>
      <c r="C332" s="290"/>
      <c r="D332" s="290"/>
      <c r="E332" s="290"/>
      <c r="F332" s="290"/>
      <c r="G332" s="290"/>
      <c r="H332" s="290"/>
      <c r="I332" s="290"/>
      <c r="J332" s="290"/>
      <c r="K332" s="290"/>
      <c r="L332" s="290"/>
      <c r="M332" s="290"/>
      <c r="N332" s="290"/>
      <c r="O332" s="290"/>
    </row>
    <row r="333" spans="2:15" ht="15" customHeight="1">
      <c r="B333" s="38"/>
      <c r="C333" s="38"/>
      <c r="D333" s="38"/>
      <c r="E333" s="38"/>
      <c r="F333" s="38"/>
      <c r="G333" s="38"/>
      <c r="H333" s="38"/>
      <c r="I333" s="38"/>
      <c r="J333" s="38"/>
      <c r="K333" s="38"/>
      <c r="L333" s="38"/>
      <c r="M333" s="38"/>
      <c r="N333" s="38"/>
      <c r="O333" s="38"/>
    </row>
    <row r="334" spans="2:15" ht="24.95" customHeight="1">
      <c r="B334" s="15"/>
      <c r="C334" s="118" t="s">
        <v>5</v>
      </c>
      <c r="D334" s="118" t="s">
        <v>6</v>
      </c>
      <c r="E334" s="118" t="s">
        <v>7</v>
      </c>
      <c r="F334" s="118" t="s">
        <v>8</v>
      </c>
      <c r="G334" s="118" t="s">
        <v>9</v>
      </c>
      <c r="H334" s="118" t="s">
        <v>10</v>
      </c>
      <c r="I334" s="118" t="s">
        <v>11</v>
      </c>
      <c r="J334" s="118" t="s">
        <v>12</v>
      </c>
      <c r="K334" s="118" t="s">
        <v>13</v>
      </c>
      <c r="L334" s="118" t="s">
        <v>15</v>
      </c>
    </row>
    <row r="335" spans="2:15" ht="24.95" customHeight="1">
      <c r="B335" s="134" t="s">
        <v>4</v>
      </c>
      <c r="C335" s="120">
        <f t="shared" ref="C335:K335" si="0">C336+C337</f>
        <v>68485</v>
      </c>
      <c r="D335" s="120">
        <f t="shared" si="0"/>
        <v>104867</v>
      </c>
      <c r="E335" s="120">
        <f t="shared" si="0"/>
        <v>101214</v>
      </c>
      <c r="F335" s="120">
        <f t="shared" si="0"/>
        <v>27319</v>
      </c>
      <c r="G335" s="120">
        <f t="shared" si="0"/>
        <v>109871</v>
      </c>
      <c r="H335" s="120">
        <f t="shared" si="0"/>
        <v>62942</v>
      </c>
      <c r="I335" s="120">
        <f t="shared" si="0"/>
        <v>37543</v>
      </c>
      <c r="J335" s="120">
        <f t="shared" si="0"/>
        <v>80921</v>
      </c>
      <c r="K335" s="120">
        <f t="shared" si="0"/>
        <v>30660</v>
      </c>
      <c r="L335" s="120">
        <f t="shared" ref="L335:L340" si="1">SUM(C335:K335)</f>
        <v>623822</v>
      </c>
      <c r="M335" s="12"/>
    </row>
    <row r="336" spans="2:15" ht="24.95" customHeight="1">
      <c r="B336" s="15" t="s">
        <v>44</v>
      </c>
      <c r="C336" s="97">
        <v>61584</v>
      </c>
      <c r="D336" s="97">
        <v>78367</v>
      </c>
      <c r="E336" s="97">
        <v>89047</v>
      </c>
      <c r="F336" s="97">
        <v>22934</v>
      </c>
      <c r="G336" s="97">
        <v>83389</v>
      </c>
      <c r="H336" s="97">
        <v>56497</v>
      </c>
      <c r="I336" s="97">
        <v>36133</v>
      </c>
      <c r="J336" s="97">
        <v>68979</v>
      </c>
      <c r="K336" s="97">
        <v>27804</v>
      </c>
      <c r="L336" s="81">
        <f>SUM(C336:K336)</f>
        <v>524734</v>
      </c>
      <c r="M336" s="12"/>
    </row>
    <row r="337" spans="2:14" ht="24.95" customHeight="1">
      <c r="B337" s="15" t="s">
        <v>45</v>
      </c>
      <c r="C337" s="97">
        <v>6901</v>
      </c>
      <c r="D337" s="97">
        <v>26500</v>
      </c>
      <c r="E337" s="97">
        <v>12167</v>
      </c>
      <c r="F337" s="97">
        <v>4385</v>
      </c>
      <c r="G337" s="97">
        <v>26482</v>
      </c>
      <c r="H337" s="97">
        <v>6445</v>
      </c>
      <c r="I337" s="97">
        <v>1410</v>
      </c>
      <c r="J337" s="97">
        <v>11942</v>
      </c>
      <c r="K337" s="97">
        <v>2856</v>
      </c>
      <c r="L337" s="81">
        <f>SUM(C337:K337)</f>
        <v>99088</v>
      </c>
      <c r="M337" s="12"/>
    </row>
    <row r="338" spans="2:14" ht="24.95" customHeight="1">
      <c r="B338" s="134" t="s">
        <v>114</v>
      </c>
      <c r="C338" s="120">
        <f t="shared" ref="C338:K338" si="2">C339+C340</f>
        <v>118561</v>
      </c>
      <c r="D338" s="120">
        <f t="shared" si="2"/>
        <v>161760</v>
      </c>
      <c r="E338" s="120">
        <f t="shared" si="2"/>
        <v>163397</v>
      </c>
      <c r="F338" s="120">
        <f t="shared" si="2"/>
        <v>49289</v>
      </c>
      <c r="G338" s="120">
        <f t="shared" si="2"/>
        <v>195744</v>
      </c>
      <c r="H338" s="120">
        <f t="shared" si="2"/>
        <v>92829</v>
      </c>
      <c r="I338" s="120">
        <f t="shared" si="2"/>
        <v>70465</v>
      </c>
      <c r="J338" s="120">
        <f t="shared" si="2"/>
        <v>143390</v>
      </c>
      <c r="K338" s="120">
        <f t="shared" si="2"/>
        <v>50721</v>
      </c>
      <c r="L338" s="120">
        <f t="shared" si="1"/>
        <v>1046156</v>
      </c>
      <c r="M338" s="12"/>
    </row>
    <row r="339" spans="2:14" ht="24.95" customHeight="1">
      <c r="B339" s="15" t="s">
        <v>78</v>
      </c>
      <c r="C339" s="97">
        <v>106742</v>
      </c>
      <c r="D339" s="97">
        <v>128084</v>
      </c>
      <c r="E339" s="97">
        <v>148445</v>
      </c>
      <c r="F339" s="97">
        <v>43216</v>
      </c>
      <c r="G339" s="97">
        <v>158050</v>
      </c>
      <c r="H339" s="97">
        <v>84441</v>
      </c>
      <c r="I339" s="97">
        <v>68550</v>
      </c>
      <c r="J339" s="97">
        <v>121271</v>
      </c>
      <c r="K339" s="97">
        <v>45867</v>
      </c>
      <c r="L339" s="81">
        <f t="shared" si="1"/>
        <v>904666</v>
      </c>
      <c r="M339" s="12"/>
    </row>
    <row r="340" spans="2:14" ht="24.95" customHeight="1">
      <c r="B340" s="15" t="s">
        <v>79</v>
      </c>
      <c r="C340" s="97">
        <v>11819</v>
      </c>
      <c r="D340" s="97">
        <v>33676</v>
      </c>
      <c r="E340" s="97">
        <v>14952</v>
      </c>
      <c r="F340" s="97">
        <v>6073</v>
      </c>
      <c r="G340" s="97">
        <v>37694</v>
      </c>
      <c r="H340" s="97">
        <v>8388</v>
      </c>
      <c r="I340" s="97">
        <v>1915</v>
      </c>
      <c r="J340" s="97">
        <v>22119</v>
      </c>
      <c r="K340" s="97">
        <v>4854</v>
      </c>
      <c r="L340" s="81">
        <f t="shared" si="1"/>
        <v>141490</v>
      </c>
      <c r="M340" s="12"/>
    </row>
    <row r="341" spans="2:14" ht="24.95" customHeight="1">
      <c r="B341" s="199" t="s">
        <v>138</v>
      </c>
      <c r="C341" s="175">
        <v>0.20352841408481653</v>
      </c>
      <c r="D341" s="175">
        <v>0.23128197356042127</v>
      </c>
      <c r="E341" s="175">
        <v>0.23344229411983206</v>
      </c>
      <c r="F341" s="175">
        <v>0.21421338328415029</v>
      </c>
      <c r="G341" s="175">
        <v>0.30375126857866425</v>
      </c>
      <c r="H341" s="175">
        <v>0.23545839167224694</v>
      </c>
      <c r="I341" s="175">
        <v>0.22864958352126524</v>
      </c>
      <c r="J341" s="175">
        <v>0.34911947097650703</v>
      </c>
      <c r="K341" s="175">
        <v>0.18458296789877252</v>
      </c>
      <c r="L341" s="174">
        <v>0.2465</v>
      </c>
      <c r="M341" s="12"/>
    </row>
    <row r="342" spans="2:14" ht="24.95" customHeight="1">
      <c r="B342" s="200" t="s">
        <v>3</v>
      </c>
      <c r="C342" s="176">
        <v>1.7311966123968752</v>
      </c>
      <c r="D342" s="176">
        <v>1.5425252939437573</v>
      </c>
      <c r="E342" s="176">
        <v>1.6143715296302883</v>
      </c>
      <c r="F342" s="176">
        <v>1.804202203594568</v>
      </c>
      <c r="G342" s="176">
        <v>1.7815802167997015</v>
      </c>
      <c r="H342" s="176">
        <v>1.4748339741349179</v>
      </c>
      <c r="I342" s="176">
        <v>1.876914471406121</v>
      </c>
      <c r="J342" s="176">
        <v>1.7719751362439911</v>
      </c>
      <c r="K342" s="176">
        <v>1.6543052837573387</v>
      </c>
      <c r="L342" s="173">
        <f>L338/L335</f>
        <v>1.6770104292570638</v>
      </c>
      <c r="M342" s="12"/>
    </row>
    <row r="343" spans="2:14" ht="24.95" customHeight="1">
      <c r="B343" s="15" t="s">
        <v>80</v>
      </c>
      <c r="C343" s="179">
        <v>1.7332748765913224</v>
      </c>
      <c r="D343" s="179">
        <v>1.634412444013424</v>
      </c>
      <c r="E343" s="179">
        <v>1.6670410008197918</v>
      </c>
      <c r="F343" s="179">
        <v>1.8843638266329468</v>
      </c>
      <c r="G343" s="179">
        <v>1.8953339169434817</v>
      </c>
      <c r="H343" s="179">
        <v>1.4946103332920333</v>
      </c>
      <c r="I343" s="179">
        <v>1.8971577228572218</v>
      </c>
      <c r="J343" s="179">
        <v>1.7580857942272285</v>
      </c>
      <c r="K343" s="179">
        <v>1.6496547259387138</v>
      </c>
      <c r="L343" s="63">
        <f>L339/L336</f>
        <v>1.7240468504042048</v>
      </c>
      <c r="M343" s="12"/>
    </row>
    <row r="344" spans="2:14" ht="24.95" customHeight="1">
      <c r="B344" s="15" t="s">
        <v>136</v>
      </c>
      <c r="C344" s="179">
        <v>1.7126503405303579</v>
      </c>
      <c r="D344" s="179">
        <v>1.2707924528301886</v>
      </c>
      <c r="E344" s="179">
        <v>1.2288978384153859</v>
      </c>
      <c r="F344" s="179">
        <v>1.3849486887115166</v>
      </c>
      <c r="G344" s="179">
        <v>1.4233819197945774</v>
      </c>
      <c r="H344" s="179">
        <v>1.3014740108611327</v>
      </c>
      <c r="I344" s="179">
        <v>1.3581560283687943</v>
      </c>
      <c r="J344" s="179">
        <v>1.8522023111706583</v>
      </c>
      <c r="K344" s="179">
        <v>1.6995798319327731</v>
      </c>
      <c r="L344" s="63">
        <f>L340/L337</f>
        <v>1.4279226546100436</v>
      </c>
      <c r="M344" s="12"/>
    </row>
    <row r="345" spans="2:14" ht="24.95" customHeight="1">
      <c r="B345" s="15"/>
      <c r="C345" s="44"/>
      <c r="D345" s="44"/>
      <c r="E345" s="44"/>
      <c r="F345" s="44"/>
      <c r="G345" s="44"/>
      <c r="H345" s="44"/>
      <c r="I345" s="44"/>
      <c r="J345" s="44"/>
      <c r="K345" s="44"/>
      <c r="L345" s="40"/>
      <c r="M345" s="12"/>
    </row>
    <row r="346" spans="2:14" ht="24.95" customHeight="1">
      <c r="B346" s="15"/>
      <c r="C346" s="44"/>
      <c r="D346" s="44"/>
      <c r="E346" s="44"/>
      <c r="F346" s="44"/>
      <c r="G346" s="44"/>
      <c r="H346" s="44"/>
      <c r="I346" s="44"/>
      <c r="J346" s="44"/>
      <c r="K346" s="44"/>
      <c r="L346" s="40"/>
      <c r="M346" s="12"/>
    </row>
    <row r="347" spans="2:14" ht="24.95" customHeight="1">
      <c r="B347" s="15"/>
      <c r="C347" s="44"/>
      <c r="D347" s="44"/>
      <c r="E347" s="44"/>
      <c r="F347" s="44"/>
      <c r="G347" s="44"/>
      <c r="H347" s="44"/>
      <c r="I347" s="44"/>
      <c r="J347" s="44"/>
      <c r="K347" s="44"/>
      <c r="L347" s="40"/>
      <c r="M347" s="12"/>
    </row>
    <row r="348" spans="2:14" ht="24.95" customHeight="1">
      <c r="B348" s="15"/>
      <c r="C348" s="44"/>
      <c r="D348" s="44"/>
      <c r="E348" s="44"/>
      <c r="F348" s="44"/>
      <c r="G348" s="44"/>
      <c r="H348" s="44"/>
      <c r="I348" s="44"/>
      <c r="J348" s="44"/>
      <c r="K348" s="44"/>
      <c r="L348" s="40"/>
      <c r="M348" s="12"/>
    </row>
    <row r="349" spans="2:14" ht="24.95" customHeight="1">
      <c r="B349" s="15"/>
      <c r="C349" s="44"/>
      <c r="D349" s="44"/>
      <c r="E349" s="44"/>
      <c r="F349" s="44"/>
      <c r="G349" s="44"/>
      <c r="H349" s="44"/>
      <c r="I349" s="44"/>
      <c r="J349" s="44"/>
      <c r="K349" s="44"/>
      <c r="L349" s="40"/>
      <c r="M349" s="12"/>
    </row>
    <row r="350" spans="2:14" ht="24.95" customHeight="1">
      <c r="B350" s="15"/>
      <c r="C350" s="44"/>
      <c r="D350" s="44"/>
      <c r="E350" s="44"/>
      <c r="F350" s="44"/>
      <c r="G350" s="44"/>
      <c r="H350" s="44"/>
      <c r="I350" s="44"/>
      <c r="J350" s="44"/>
      <c r="K350" s="44"/>
      <c r="L350" s="40"/>
      <c r="M350" s="12"/>
      <c r="N350" s="5"/>
    </row>
    <row r="351" spans="2:14" ht="24.95" customHeight="1">
      <c r="B351" s="15"/>
      <c r="C351" s="44"/>
      <c r="D351" s="44"/>
      <c r="E351" s="44"/>
      <c r="F351" s="44"/>
      <c r="G351" s="44"/>
      <c r="H351" s="44"/>
      <c r="I351" s="44"/>
      <c r="J351" s="44"/>
      <c r="K351" s="44"/>
      <c r="L351" s="40"/>
      <c r="M351" s="12"/>
    </row>
    <row r="352" spans="2:14" ht="24.95" customHeight="1">
      <c r="B352" s="15"/>
      <c r="C352" s="44"/>
      <c r="D352" s="44"/>
      <c r="E352" s="44"/>
      <c r="F352" s="44"/>
      <c r="G352" s="44"/>
      <c r="H352" s="44"/>
      <c r="I352" s="44"/>
      <c r="J352" s="44"/>
      <c r="K352" s="44"/>
      <c r="L352" s="40"/>
      <c r="M352" s="12"/>
    </row>
    <row r="353" spans="2:15" ht="24.95" customHeight="1">
      <c r="B353" s="15"/>
      <c r="C353" s="44"/>
      <c r="D353" s="44"/>
      <c r="E353" s="44"/>
      <c r="F353" s="44"/>
      <c r="G353" s="44"/>
      <c r="H353" s="44"/>
      <c r="I353" s="44"/>
      <c r="J353" s="44"/>
      <c r="K353" s="44"/>
      <c r="L353" s="40"/>
      <c r="M353" s="12"/>
    </row>
    <row r="354" spans="2:15" ht="24.95" customHeight="1">
      <c r="B354" s="15"/>
      <c r="C354" s="44"/>
      <c r="D354" s="44"/>
      <c r="E354" s="44"/>
      <c r="F354" s="44"/>
      <c r="G354" s="44"/>
      <c r="H354" s="44"/>
      <c r="I354" s="44"/>
      <c r="J354" s="44"/>
      <c r="K354" s="44"/>
      <c r="L354" s="40"/>
      <c r="M354" s="12"/>
    </row>
    <row r="355" spans="2:15" ht="24.95" customHeight="1">
      <c r="B355" s="15"/>
      <c r="C355" s="44"/>
      <c r="D355" s="44"/>
      <c r="E355" s="44"/>
      <c r="F355" s="44"/>
      <c r="G355" s="44"/>
      <c r="H355" s="44"/>
      <c r="I355" s="44"/>
      <c r="J355" s="44"/>
      <c r="K355" s="44"/>
      <c r="L355" s="40"/>
      <c r="M355" s="12"/>
    </row>
    <row r="356" spans="2:15" ht="24.95" customHeight="1">
      <c r="B356" s="15"/>
      <c r="C356" s="44"/>
      <c r="D356" s="44"/>
      <c r="E356" s="44"/>
      <c r="F356" s="44"/>
      <c r="G356" s="44"/>
      <c r="H356" s="44"/>
      <c r="I356" s="44"/>
      <c r="J356" s="44"/>
      <c r="K356" s="44"/>
      <c r="L356" s="40"/>
      <c r="M356" s="12"/>
      <c r="O356" s="49">
        <v>2</v>
      </c>
    </row>
    <row r="357" spans="2:15" ht="30" customHeight="1">
      <c r="B357" s="290" t="s">
        <v>142</v>
      </c>
      <c r="C357" s="290"/>
      <c r="D357" s="290"/>
      <c r="E357" s="290"/>
      <c r="F357" s="290"/>
      <c r="G357" s="290"/>
      <c r="H357" s="290"/>
      <c r="I357" s="290"/>
      <c r="J357" s="290"/>
      <c r="K357" s="290"/>
      <c r="L357" s="290"/>
      <c r="M357" s="290"/>
      <c r="N357" s="290"/>
      <c r="O357" s="290"/>
    </row>
    <row r="358" spans="2:15" ht="15" customHeight="1">
      <c r="B358" s="3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</row>
    <row r="359" spans="2:15" ht="24.95" customHeight="1">
      <c r="B359" s="259" t="s">
        <v>14</v>
      </c>
      <c r="C359" s="264"/>
      <c r="D359" s="264"/>
      <c r="E359" s="264"/>
      <c r="F359" s="264"/>
      <c r="G359" s="264"/>
      <c r="H359" s="264"/>
      <c r="I359" s="291"/>
      <c r="J359" s="291"/>
      <c r="K359" s="291"/>
      <c r="L359" s="291"/>
      <c r="M359" s="291"/>
      <c r="N359" s="291"/>
    </row>
    <row r="360" spans="2:15" ht="24.95" customHeight="1">
      <c r="B360" s="198" t="s">
        <v>46</v>
      </c>
      <c r="C360" s="267" t="s">
        <v>73</v>
      </c>
      <c r="D360" s="267"/>
      <c r="E360" s="267" t="s">
        <v>72</v>
      </c>
      <c r="F360" s="267"/>
      <c r="G360" s="268" t="s">
        <v>0</v>
      </c>
      <c r="H360" s="268"/>
    </row>
    <row r="361" spans="2:15" ht="24.95" customHeight="1">
      <c r="B361" s="43" t="s">
        <v>143</v>
      </c>
      <c r="C361" s="260">
        <v>445891</v>
      </c>
      <c r="D361" s="260"/>
      <c r="E361" s="260">
        <v>85863</v>
      </c>
      <c r="F361" s="260"/>
      <c r="G361" s="241">
        <f>C361+E361</f>
        <v>531754</v>
      </c>
      <c r="H361" s="241"/>
    </row>
    <row r="362" spans="2:15" ht="24.95" customHeight="1">
      <c r="B362" s="43" t="s">
        <v>140</v>
      </c>
      <c r="C362" s="260">
        <v>524734</v>
      </c>
      <c r="D362" s="260"/>
      <c r="E362" s="260">
        <v>99088</v>
      </c>
      <c r="F362" s="260"/>
      <c r="G362" s="241">
        <f>C362+E362</f>
        <v>623822</v>
      </c>
      <c r="H362" s="241"/>
    </row>
    <row r="363" spans="2:15" ht="24.95" customHeight="1">
      <c r="B363" s="122" t="s">
        <v>56</v>
      </c>
      <c r="C363" s="221">
        <f>(C362-C361)/C361</f>
        <v>0.17682124106564159</v>
      </c>
      <c r="D363" s="221"/>
      <c r="E363" s="221">
        <f>(E362-E361)/E361</f>
        <v>0.15402443427320267</v>
      </c>
      <c r="F363" s="221"/>
      <c r="G363" s="221">
        <f>(G362-G361)/G361</f>
        <v>0.17314021145115974</v>
      </c>
      <c r="H363" s="221"/>
    </row>
    <row r="364" spans="2:15" s="5" customFormat="1" ht="24.95" customHeight="1">
      <c r="B364" s="3"/>
      <c r="C364" s="4"/>
      <c r="D364" s="4"/>
      <c r="E364" s="4"/>
      <c r="F364" s="4"/>
      <c r="G364" s="4"/>
      <c r="H364" s="4"/>
    </row>
    <row r="365" spans="2:15" s="5" customFormat="1" ht="24.95" customHeight="1">
      <c r="B365" s="3"/>
      <c r="C365" s="4"/>
      <c r="D365" s="4"/>
      <c r="E365" s="4"/>
      <c r="F365" s="4"/>
      <c r="G365" s="4"/>
      <c r="H365" s="4"/>
    </row>
    <row r="366" spans="2:15" s="5" customFormat="1" ht="24.95" customHeight="1">
      <c r="B366" s="3"/>
      <c r="C366" s="4"/>
      <c r="D366" s="4"/>
      <c r="E366" s="4"/>
      <c r="F366" s="4"/>
      <c r="G366" s="4"/>
      <c r="H366" s="4"/>
    </row>
    <row r="367" spans="2:15" s="5" customFormat="1" ht="24.95" customHeight="1">
      <c r="B367" s="3"/>
      <c r="C367" s="4"/>
      <c r="D367" s="4"/>
      <c r="E367" s="4"/>
      <c r="F367" s="4"/>
      <c r="G367" s="4"/>
      <c r="H367" s="4"/>
    </row>
    <row r="368" spans="2:15" s="5" customFormat="1" ht="24.95" customHeight="1">
      <c r="B368" s="3"/>
      <c r="C368" s="4"/>
      <c r="D368" s="4"/>
      <c r="E368" s="4"/>
      <c r="F368" s="4"/>
      <c r="G368" s="4"/>
      <c r="H368" s="4"/>
    </row>
    <row r="369" spans="2:12" s="5" customFormat="1" ht="24.95" customHeight="1">
      <c r="B369" s="3"/>
      <c r="C369" s="4"/>
      <c r="D369" s="4"/>
      <c r="E369" s="4"/>
      <c r="F369" s="4"/>
      <c r="G369" s="4"/>
      <c r="H369" s="4"/>
    </row>
    <row r="370" spans="2:12" s="5" customFormat="1" ht="24.95" customHeight="1">
      <c r="B370" s="3"/>
      <c r="C370" s="4"/>
      <c r="D370" s="4"/>
      <c r="E370" s="4"/>
      <c r="F370" s="4"/>
      <c r="G370" s="4"/>
      <c r="H370" s="4"/>
    </row>
    <row r="371" spans="2:12" s="5" customFormat="1" ht="24.95" customHeight="1">
      <c r="B371" s="3"/>
      <c r="C371" s="4"/>
      <c r="D371" s="4"/>
      <c r="E371" s="4"/>
      <c r="F371" s="4"/>
      <c r="G371" s="4"/>
      <c r="H371" s="4"/>
    </row>
    <row r="372" spans="2:12" s="5" customFormat="1" ht="24.95" customHeight="1">
      <c r="B372" s="3"/>
      <c r="C372" s="4"/>
      <c r="D372" s="4"/>
      <c r="E372" s="4"/>
      <c r="F372" s="4"/>
      <c r="G372" s="4"/>
      <c r="H372" s="4"/>
    </row>
    <row r="373" spans="2:12" ht="24.95" customHeight="1"/>
    <row r="374" spans="2:12" ht="24.95" customHeight="1">
      <c r="B374" s="266" t="s">
        <v>48</v>
      </c>
      <c r="C374" s="266"/>
      <c r="D374" s="266"/>
      <c r="E374" s="266"/>
      <c r="F374" s="266"/>
      <c r="G374" s="266"/>
      <c r="H374" s="266"/>
      <c r="I374" s="266"/>
      <c r="J374" s="266"/>
      <c r="K374" s="266"/>
      <c r="L374" s="266"/>
    </row>
    <row r="375" spans="2:12" ht="24.95" customHeight="1">
      <c r="B375" s="196" t="s">
        <v>46</v>
      </c>
      <c r="C375" s="118" t="s">
        <v>5</v>
      </c>
      <c r="D375" s="118" t="s">
        <v>6</v>
      </c>
      <c r="E375" s="118" t="s">
        <v>7</v>
      </c>
      <c r="F375" s="118" t="s">
        <v>8</v>
      </c>
      <c r="G375" s="118" t="s">
        <v>9</v>
      </c>
      <c r="H375" s="118" t="s">
        <v>10</v>
      </c>
      <c r="I375" s="118" t="s">
        <v>11</v>
      </c>
      <c r="J375" s="118" t="s">
        <v>12</v>
      </c>
      <c r="K375" s="118" t="s">
        <v>13</v>
      </c>
      <c r="L375" s="118" t="s">
        <v>15</v>
      </c>
    </row>
    <row r="376" spans="2:12" ht="24.95" customHeight="1">
      <c r="B376" s="43" t="s">
        <v>143</v>
      </c>
      <c r="C376" s="185">
        <v>55304</v>
      </c>
      <c r="D376" s="185">
        <v>97357</v>
      </c>
      <c r="E376" s="185">
        <v>87836</v>
      </c>
      <c r="F376" s="185">
        <v>23853</v>
      </c>
      <c r="G376" s="185">
        <v>84949</v>
      </c>
      <c r="H376" s="185">
        <v>53938</v>
      </c>
      <c r="I376" s="185">
        <v>30280</v>
      </c>
      <c r="J376" s="185">
        <v>72232</v>
      </c>
      <c r="K376" s="185">
        <v>26005</v>
      </c>
      <c r="L376" s="182">
        <f>SUM(C376:K376)</f>
        <v>531754</v>
      </c>
    </row>
    <row r="377" spans="2:12" ht="24.95" customHeight="1">
      <c r="B377" s="43" t="s">
        <v>140</v>
      </c>
      <c r="C377" s="185">
        <v>68485</v>
      </c>
      <c r="D377" s="185">
        <v>104867</v>
      </c>
      <c r="E377" s="185">
        <v>101214</v>
      </c>
      <c r="F377" s="185">
        <v>27319</v>
      </c>
      <c r="G377" s="185">
        <v>109871</v>
      </c>
      <c r="H377" s="185">
        <v>62942</v>
      </c>
      <c r="I377" s="185">
        <v>37543</v>
      </c>
      <c r="J377" s="185">
        <v>80921</v>
      </c>
      <c r="K377" s="185">
        <v>30660</v>
      </c>
      <c r="L377" s="182">
        <f>SUM(C377:K377)</f>
        <v>623822</v>
      </c>
    </row>
    <row r="378" spans="2:12" ht="24.95" customHeight="1">
      <c r="B378" s="122" t="s">
        <v>56</v>
      </c>
      <c r="C378" s="183">
        <f t="shared" ref="C378:L378" si="3">(C377-C376)/C376</f>
        <v>0.23833719079994214</v>
      </c>
      <c r="D378" s="183">
        <f t="shared" si="3"/>
        <v>7.7138777899894206E-2</v>
      </c>
      <c r="E378" s="183">
        <f t="shared" si="3"/>
        <v>0.15230657133749259</v>
      </c>
      <c r="F378" s="183">
        <f t="shared" si="3"/>
        <v>0.14530667002054248</v>
      </c>
      <c r="G378" s="183">
        <f t="shared" si="3"/>
        <v>0.29337602561536924</v>
      </c>
      <c r="H378" s="183">
        <f t="shared" si="3"/>
        <v>0.16693240387111127</v>
      </c>
      <c r="I378" s="183">
        <f t="shared" si="3"/>
        <v>0.23986129458388375</v>
      </c>
      <c r="J378" s="183">
        <f t="shared" si="3"/>
        <v>0.12029294495514453</v>
      </c>
      <c r="K378" s="183">
        <f t="shared" si="3"/>
        <v>0.17900403768506057</v>
      </c>
      <c r="L378" s="183">
        <f t="shared" si="3"/>
        <v>0.17314021145115974</v>
      </c>
    </row>
    <row r="379" spans="2:12" ht="24.95" customHeight="1">
      <c r="B379" s="22"/>
      <c r="C379" s="27"/>
      <c r="D379" s="27"/>
      <c r="E379" s="27"/>
      <c r="F379" s="27"/>
      <c r="G379" s="27"/>
      <c r="H379" s="27"/>
      <c r="I379" s="27"/>
      <c r="J379" s="27"/>
      <c r="K379" s="27"/>
      <c r="L379" s="27"/>
    </row>
    <row r="380" spans="2:12" ht="24.95" customHeight="1">
      <c r="B380" s="22"/>
      <c r="C380" s="27"/>
      <c r="D380" s="27"/>
      <c r="E380" s="27"/>
      <c r="F380" s="27"/>
      <c r="G380" s="27"/>
      <c r="H380" s="27"/>
      <c r="I380" s="27"/>
      <c r="J380" s="27"/>
      <c r="K380" s="27"/>
      <c r="L380" s="27"/>
    </row>
    <row r="381" spans="2:12" ht="24.95" customHeight="1">
      <c r="B381" s="22"/>
      <c r="C381" s="27"/>
      <c r="D381" s="27"/>
      <c r="E381" s="27"/>
      <c r="F381" s="27"/>
      <c r="G381" s="27"/>
      <c r="H381" s="27"/>
      <c r="I381" s="27"/>
      <c r="J381" s="27"/>
      <c r="K381" s="27"/>
      <c r="L381" s="27"/>
    </row>
    <row r="382" spans="2:12" ht="24.95" customHeight="1">
      <c r="B382" s="228"/>
      <c r="C382" s="228"/>
      <c r="D382" s="228"/>
      <c r="E382" s="228"/>
      <c r="F382" s="228"/>
      <c r="G382" s="228"/>
      <c r="H382" s="228"/>
      <c r="I382" s="228"/>
      <c r="J382" s="228"/>
      <c r="K382" s="228"/>
      <c r="L382" s="228"/>
    </row>
    <row r="383" spans="2:12" ht="24.95" customHeight="1">
      <c r="B383" s="22"/>
      <c r="C383" s="27"/>
      <c r="D383" s="27"/>
      <c r="E383" s="27"/>
      <c r="F383" s="27"/>
      <c r="G383" s="27"/>
      <c r="H383" s="27"/>
      <c r="I383" s="27"/>
      <c r="J383" s="27"/>
      <c r="K383" s="27"/>
      <c r="L383" s="27"/>
    </row>
    <row r="384" spans="2:12" ht="24.95" customHeight="1">
      <c r="B384" s="22"/>
      <c r="C384" s="27"/>
      <c r="D384" s="27"/>
      <c r="E384" s="27"/>
      <c r="F384" s="27"/>
      <c r="G384" s="27"/>
      <c r="H384" s="27"/>
      <c r="I384" s="27"/>
      <c r="J384" s="27"/>
      <c r="K384" s="27"/>
      <c r="L384" s="27"/>
    </row>
    <row r="385" spans="2:12" ht="24.95" customHeight="1">
      <c r="B385" s="22"/>
      <c r="C385" s="27"/>
      <c r="D385" s="27"/>
      <c r="E385" s="27"/>
      <c r="F385" s="27"/>
      <c r="G385" s="27"/>
      <c r="H385" s="27"/>
      <c r="I385" s="27"/>
      <c r="J385" s="27"/>
      <c r="K385" s="27"/>
      <c r="L385" s="27"/>
    </row>
    <row r="386" spans="2:12" ht="24.95" customHeight="1">
      <c r="B386" s="22"/>
      <c r="C386" s="27"/>
      <c r="D386" s="27"/>
      <c r="E386" s="27"/>
      <c r="F386" s="27"/>
      <c r="G386" s="27"/>
      <c r="H386" s="27"/>
      <c r="I386" s="27"/>
      <c r="J386" s="27"/>
      <c r="K386" s="27"/>
      <c r="L386" s="27"/>
    </row>
    <row r="387" spans="2:12" ht="24.95" customHeight="1">
      <c r="B387" s="22"/>
      <c r="C387" s="27"/>
      <c r="D387" s="27"/>
      <c r="E387" s="27"/>
      <c r="F387" s="27"/>
      <c r="G387" s="27"/>
      <c r="H387" s="27"/>
      <c r="I387" s="27"/>
      <c r="J387" s="27"/>
      <c r="K387" s="27"/>
      <c r="L387" s="27"/>
    </row>
    <row r="388" spans="2:12" ht="24.95" customHeight="1">
      <c r="B388" s="22"/>
      <c r="C388" s="27"/>
      <c r="D388" s="27"/>
      <c r="E388" s="27"/>
      <c r="F388" s="27"/>
      <c r="G388" s="27"/>
      <c r="H388" s="27"/>
      <c r="I388" s="27"/>
      <c r="J388" s="27"/>
      <c r="K388" s="27"/>
      <c r="L388" s="27"/>
    </row>
    <row r="389" spans="2:12" ht="24.95" customHeight="1">
      <c r="B389" s="22"/>
      <c r="C389" s="27"/>
      <c r="D389" s="27"/>
      <c r="E389" s="27"/>
      <c r="F389" s="27"/>
      <c r="G389" s="27"/>
      <c r="H389" s="27"/>
      <c r="I389" s="27"/>
      <c r="J389" s="27"/>
      <c r="K389" s="27"/>
      <c r="L389" s="27"/>
    </row>
    <row r="390" spans="2:12" ht="24.95" customHeight="1">
      <c r="B390" s="259" t="s">
        <v>16</v>
      </c>
      <c r="C390" s="259"/>
      <c r="D390" s="259"/>
      <c r="E390" s="259"/>
      <c r="F390" s="259"/>
      <c r="G390" s="259"/>
      <c r="H390" s="259"/>
      <c r="I390" s="259"/>
      <c r="J390" s="259"/>
    </row>
    <row r="391" spans="2:12" ht="24.95" customHeight="1">
      <c r="B391" s="197" t="s">
        <v>46</v>
      </c>
      <c r="C391" s="224" t="s">
        <v>53</v>
      </c>
      <c r="D391" s="224"/>
      <c r="E391" s="224" t="s">
        <v>54</v>
      </c>
      <c r="F391" s="224"/>
      <c r="G391" s="225" t="s">
        <v>55</v>
      </c>
      <c r="H391" s="225"/>
      <c r="I391" s="226" t="s">
        <v>139</v>
      </c>
      <c r="J391" s="226"/>
      <c r="L391" s="66"/>
    </row>
    <row r="392" spans="2:12" ht="24.95" customHeight="1">
      <c r="B392" s="43" t="s">
        <v>143</v>
      </c>
      <c r="C392" s="260">
        <v>730777</v>
      </c>
      <c r="D392" s="260"/>
      <c r="E392" s="260">
        <v>125959</v>
      </c>
      <c r="F392" s="260"/>
      <c r="G392" s="241">
        <f>C392+E392</f>
        <v>856736</v>
      </c>
      <c r="H392" s="241"/>
      <c r="I392" s="262">
        <v>0.2104</v>
      </c>
      <c r="J392" s="263"/>
    </row>
    <row r="393" spans="2:12" ht="24.95" customHeight="1">
      <c r="B393" s="43" t="s">
        <v>140</v>
      </c>
      <c r="C393" s="260">
        <v>904666</v>
      </c>
      <c r="D393" s="260"/>
      <c r="E393" s="260">
        <v>141490</v>
      </c>
      <c r="F393" s="260"/>
      <c r="G393" s="241">
        <f>C393+E393</f>
        <v>1046156</v>
      </c>
      <c r="H393" s="241"/>
      <c r="I393" s="262">
        <v>0.2465</v>
      </c>
      <c r="J393" s="263"/>
    </row>
    <row r="394" spans="2:12" ht="24.95" customHeight="1">
      <c r="B394" s="122" t="s">
        <v>56</v>
      </c>
      <c r="C394" s="221">
        <f>(C393-C392)/C392</f>
        <v>0.23795083862792615</v>
      </c>
      <c r="D394" s="221"/>
      <c r="E394" s="221">
        <f>(E393-E392)/E392</f>
        <v>0.12330202685000675</v>
      </c>
      <c r="F394" s="221"/>
      <c r="G394" s="258">
        <f>(G393-G392)/G392</f>
        <v>0.22109494640122512</v>
      </c>
      <c r="H394" s="258"/>
      <c r="I394" s="258">
        <f>(I393-I392)/I392</f>
        <v>0.17157794676806079</v>
      </c>
      <c r="J394" s="258"/>
    </row>
    <row r="395" spans="2:12" ht="24.95" customHeight="1">
      <c r="B395" s="22"/>
      <c r="C395" s="27"/>
      <c r="D395" s="27"/>
      <c r="E395" s="27"/>
      <c r="F395" s="27"/>
      <c r="G395" s="28"/>
      <c r="H395" s="28"/>
      <c r="I395" s="28"/>
      <c r="J395" s="28"/>
      <c r="K395" s="5"/>
    </row>
    <row r="396" spans="2:12" ht="24.95" customHeight="1"/>
    <row r="397" spans="2:12" ht="24.95" customHeight="1"/>
    <row r="398" spans="2:12" ht="24.95" customHeight="1"/>
    <row r="399" spans="2:12" ht="24.95" customHeight="1">
      <c r="L399" s="61"/>
    </row>
    <row r="400" spans="2:12" ht="24.95" customHeight="1"/>
    <row r="401" spans="2:13" ht="24.95" customHeight="1"/>
    <row r="402" spans="2:13" ht="24.95" customHeight="1">
      <c r="L402" s="157"/>
    </row>
    <row r="403" spans="2:13" ht="24.95" customHeight="1"/>
    <row r="404" spans="2:13" ht="24.95" customHeight="1"/>
    <row r="405" spans="2:13" ht="24.95" customHeight="1">
      <c r="B405" s="259" t="s">
        <v>49</v>
      </c>
      <c r="C405" s="259"/>
      <c r="D405" s="259"/>
      <c r="E405" s="259"/>
      <c r="F405" s="259"/>
      <c r="G405" s="259"/>
      <c r="H405" s="259"/>
      <c r="I405" s="259"/>
      <c r="J405" s="259"/>
      <c r="K405" s="259"/>
      <c r="L405" s="259"/>
    </row>
    <row r="406" spans="2:13" ht="24.95" customHeight="1">
      <c r="B406" s="196" t="s">
        <v>46</v>
      </c>
      <c r="C406" s="118" t="s">
        <v>5</v>
      </c>
      <c r="D406" s="118" t="s">
        <v>6</v>
      </c>
      <c r="E406" s="118" t="s">
        <v>7</v>
      </c>
      <c r="F406" s="118" t="s">
        <v>8</v>
      </c>
      <c r="G406" s="118" t="s">
        <v>9</v>
      </c>
      <c r="H406" s="118" t="s">
        <v>10</v>
      </c>
      <c r="I406" s="118" t="s">
        <v>11</v>
      </c>
      <c r="J406" s="118" t="s">
        <v>12</v>
      </c>
      <c r="K406" s="118" t="s">
        <v>13</v>
      </c>
      <c r="L406" s="118" t="s">
        <v>15</v>
      </c>
    </row>
    <row r="407" spans="2:13" ht="24.95" customHeight="1">
      <c r="B407" s="43" t="s">
        <v>143</v>
      </c>
      <c r="C407" s="185">
        <v>86905</v>
      </c>
      <c r="D407" s="185">
        <v>146515</v>
      </c>
      <c r="E407" s="185">
        <v>138554</v>
      </c>
      <c r="F407" s="185">
        <v>40003</v>
      </c>
      <c r="G407" s="185">
        <v>153295</v>
      </c>
      <c r="H407" s="185">
        <v>81392</v>
      </c>
      <c r="I407" s="185">
        <v>52734</v>
      </c>
      <c r="J407" s="185">
        <v>117300</v>
      </c>
      <c r="K407" s="185">
        <v>40038</v>
      </c>
      <c r="L407" s="182">
        <f>SUM(C407:K407)</f>
        <v>856736</v>
      </c>
    </row>
    <row r="408" spans="2:13" ht="24.95" customHeight="1">
      <c r="B408" s="43" t="s">
        <v>140</v>
      </c>
      <c r="C408" s="185">
        <v>118561</v>
      </c>
      <c r="D408" s="185">
        <v>161760</v>
      </c>
      <c r="E408" s="185">
        <v>163397</v>
      </c>
      <c r="F408" s="185">
        <v>49289</v>
      </c>
      <c r="G408" s="185">
        <v>195744</v>
      </c>
      <c r="H408" s="185">
        <v>92829</v>
      </c>
      <c r="I408" s="185">
        <v>70465</v>
      </c>
      <c r="J408" s="185">
        <v>143390</v>
      </c>
      <c r="K408" s="185">
        <v>50721</v>
      </c>
      <c r="L408" s="182">
        <f>SUM(C408:K408)</f>
        <v>1046156</v>
      </c>
    </row>
    <row r="409" spans="2:13" ht="24.95" customHeight="1">
      <c r="B409" s="122" t="s">
        <v>56</v>
      </c>
      <c r="C409" s="183">
        <f t="shared" ref="C409:L409" si="4">(C408-C407)/C407</f>
        <v>0.36425982394568784</v>
      </c>
      <c r="D409" s="183">
        <f t="shared" si="4"/>
        <v>0.1040507797836399</v>
      </c>
      <c r="E409" s="183">
        <f t="shared" si="4"/>
        <v>0.17930193282041659</v>
      </c>
      <c r="F409" s="183">
        <f t="shared" si="4"/>
        <v>0.23213259005574582</v>
      </c>
      <c r="G409" s="183">
        <f t="shared" si="4"/>
        <v>0.27691053198082127</v>
      </c>
      <c r="H409" s="183">
        <f t="shared" si="4"/>
        <v>0.14051749557696089</v>
      </c>
      <c r="I409" s="183">
        <f t="shared" si="4"/>
        <v>0.33623468729851708</v>
      </c>
      <c r="J409" s="183">
        <f t="shared" si="4"/>
        <v>0.22242114236999147</v>
      </c>
      <c r="K409" s="183">
        <f t="shared" si="4"/>
        <v>0.26682151955642142</v>
      </c>
      <c r="L409" s="183">
        <f t="shared" si="4"/>
        <v>0.22109494640122512</v>
      </c>
    </row>
    <row r="410" spans="2:13" ht="24.95" customHeight="1">
      <c r="B410" s="22"/>
      <c r="C410" s="27"/>
      <c r="D410" s="27"/>
      <c r="E410" s="27"/>
      <c r="F410" s="27"/>
      <c r="G410" s="27"/>
      <c r="H410" s="27"/>
      <c r="I410" s="27"/>
      <c r="J410" s="27"/>
      <c r="K410" s="27"/>
      <c r="L410" s="27"/>
    </row>
    <row r="411" spans="2:13" ht="24.95" customHeight="1">
      <c r="B411" s="22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5"/>
    </row>
    <row r="412" spans="2:13" ht="24.95" customHeight="1">
      <c r="B412" s="228"/>
      <c r="C412" s="228"/>
      <c r="D412" s="228"/>
      <c r="E412" s="228"/>
      <c r="F412" s="228"/>
      <c r="G412" s="228"/>
      <c r="H412" s="228"/>
      <c r="I412" s="228"/>
      <c r="J412" s="228"/>
      <c r="K412" s="228"/>
      <c r="L412" s="228"/>
      <c r="M412" s="5"/>
    </row>
    <row r="413" spans="2:13" ht="24.95" customHeight="1"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5"/>
    </row>
    <row r="414" spans="2:13" ht="24.95" customHeight="1">
      <c r="B414" s="22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5"/>
    </row>
    <row r="415" spans="2:13" ht="24.95" customHeight="1">
      <c r="B415" s="22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5"/>
    </row>
    <row r="416" spans="2:13" ht="24.95" customHeight="1">
      <c r="B416" s="22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5"/>
    </row>
    <row r="417" spans="2:15" ht="24.95" customHeight="1">
      <c r="B417" s="22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5"/>
    </row>
    <row r="418" spans="2:15" ht="24.95" customHeight="1">
      <c r="B418" s="22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5"/>
    </row>
    <row r="419" spans="2:15" ht="24.95" customHeight="1">
      <c r="B419" s="22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5"/>
    </row>
    <row r="420" spans="2:15" ht="24.95" customHeight="1">
      <c r="B420" s="22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5"/>
      <c r="O420" s="49">
        <v>3</v>
      </c>
    </row>
    <row r="421" spans="2:15" ht="30" customHeight="1">
      <c r="B421" s="265" t="s">
        <v>144</v>
      </c>
      <c r="C421" s="265"/>
      <c r="D421" s="265"/>
      <c r="E421" s="265"/>
      <c r="F421" s="265"/>
      <c r="G421" s="265"/>
      <c r="H421" s="265"/>
      <c r="I421" s="265"/>
      <c r="J421" s="265"/>
      <c r="K421" s="265"/>
      <c r="L421" s="265"/>
      <c r="M421" s="265"/>
      <c r="N421" s="265"/>
      <c r="O421" s="265"/>
    </row>
    <row r="422" spans="2:15" ht="15" customHeight="1"/>
    <row r="423" spans="2:15" ht="24.95" customHeight="1">
      <c r="B423" s="259" t="s">
        <v>14</v>
      </c>
      <c r="C423" s="259"/>
      <c r="D423" s="259"/>
      <c r="E423" s="259"/>
      <c r="F423" s="259"/>
      <c r="G423" s="259"/>
      <c r="H423" s="259"/>
    </row>
    <row r="424" spans="2:15" ht="24.95" customHeight="1">
      <c r="B424" s="197" t="s">
        <v>46</v>
      </c>
      <c r="C424" s="224" t="s">
        <v>97</v>
      </c>
      <c r="D424" s="224"/>
      <c r="E424" s="224" t="s">
        <v>98</v>
      </c>
      <c r="F424" s="224"/>
      <c r="G424" s="225" t="s">
        <v>0</v>
      </c>
      <c r="H424" s="225"/>
    </row>
    <row r="425" spans="2:15" ht="24.95" customHeight="1">
      <c r="B425" s="43" t="s">
        <v>145</v>
      </c>
      <c r="C425" s="260">
        <v>1113473</v>
      </c>
      <c r="D425" s="260"/>
      <c r="E425" s="260">
        <v>199439</v>
      </c>
      <c r="F425" s="260"/>
      <c r="G425" s="261">
        <f>C425+E425</f>
        <v>1312912</v>
      </c>
      <c r="H425" s="261"/>
    </row>
    <row r="426" spans="2:15" ht="24.95" customHeight="1">
      <c r="B426" s="43" t="s">
        <v>146</v>
      </c>
      <c r="C426" s="260">
        <v>1191568</v>
      </c>
      <c r="D426" s="260"/>
      <c r="E426" s="260">
        <v>235572</v>
      </c>
      <c r="F426" s="260"/>
      <c r="G426" s="261">
        <f>C426+E426</f>
        <v>1427140</v>
      </c>
      <c r="H426" s="261"/>
    </row>
    <row r="427" spans="2:15" ht="24.95" customHeight="1">
      <c r="B427" s="122" t="s">
        <v>56</v>
      </c>
      <c r="C427" s="221">
        <f>(C426-C425)/C425</f>
        <v>7.0136411031071252E-2</v>
      </c>
      <c r="D427" s="221"/>
      <c r="E427" s="221">
        <f>(E426-E425)/E425</f>
        <v>0.18117319080019453</v>
      </c>
      <c r="F427" s="221"/>
      <c r="G427" s="221">
        <f>(G426-G425)/G425</f>
        <v>8.7003546315366151E-2</v>
      </c>
      <c r="H427" s="221"/>
    </row>
    <row r="428" spans="2:15" ht="24.95" customHeight="1">
      <c r="B428" s="22"/>
      <c r="C428" s="27"/>
      <c r="D428" s="27"/>
      <c r="E428" s="27"/>
      <c r="F428" s="27"/>
      <c r="G428" s="27"/>
      <c r="H428" s="27"/>
      <c r="I428" s="5"/>
    </row>
    <row r="429" spans="2:15" ht="24.95" customHeight="1">
      <c r="B429" s="22"/>
      <c r="C429" s="27"/>
      <c r="D429" s="27"/>
      <c r="E429" s="27"/>
      <c r="F429" s="27"/>
      <c r="G429" s="27"/>
      <c r="H429" s="27"/>
      <c r="I429" s="5"/>
    </row>
    <row r="430" spans="2:15" ht="24.95" customHeight="1">
      <c r="B430" s="22"/>
      <c r="C430" s="27"/>
      <c r="D430" s="27"/>
      <c r="E430" s="27"/>
      <c r="F430" s="27"/>
      <c r="G430" s="27"/>
      <c r="H430" s="27"/>
      <c r="I430" s="5"/>
    </row>
    <row r="431" spans="2:15" ht="24.95" customHeight="1">
      <c r="B431" s="22"/>
      <c r="C431" s="27"/>
      <c r="D431" s="27"/>
      <c r="E431" s="27"/>
      <c r="F431" s="27"/>
      <c r="G431" s="27"/>
      <c r="H431" s="27"/>
      <c r="I431" s="5"/>
    </row>
    <row r="432" spans="2:15" ht="24.95" customHeight="1">
      <c r="B432" s="22"/>
      <c r="C432" s="27"/>
      <c r="D432" s="27"/>
      <c r="E432" s="27"/>
      <c r="F432" s="27"/>
      <c r="G432" s="27"/>
      <c r="H432" s="27"/>
      <c r="I432" s="5"/>
    </row>
    <row r="433" spans="2:12" ht="24.95" customHeight="1">
      <c r="B433" s="22"/>
      <c r="C433" s="27"/>
      <c r="D433" s="27"/>
      <c r="E433" s="27"/>
      <c r="F433" s="27"/>
      <c r="G433" s="27"/>
      <c r="H433" s="27"/>
      <c r="I433" s="5"/>
    </row>
    <row r="434" spans="2:12" ht="24.95" customHeight="1">
      <c r="B434" s="22"/>
      <c r="C434" s="27"/>
      <c r="D434" s="27"/>
      <c r="E434" s="27"/>
      <c r="F434" s="27"/>
      <c r="G434" s="27"/>
      <c r="H434" s="27"/>
      <c r="I434" s="5"/>
      <c r="K434" s="21"/>
    </row>
    <row r="435" spans="2:12" ht="24.95" customHeight="1">
      <c r="B435" s="22"/>
      <c r="C435" s="27"/>
      <c r="D435" s="27"/>
      <c r="E435" s="27"/>
      <c r="F435" s="27"/>
      <c r="G435" s="27"/>
      <c r="H435" s="27"/>
      <c r="I435" s="5"/>
    </row>
    <row r="436" spans="2:12" ht="24.95" customHeight="1">
      <c r="B436" s="22"/>
      <c r="C436" s="27"/>
      <c r="D436" s="27"/>
      <c r="E436" s="27"/>
      <c r="F436" s="27"/>
      <c r="G436" s="27"/>
      <c r="H436" s="27"/>
      <c r="I436" s="5"/>
    </row>
    <row r="437" spans="2:12" ht="24.95" customHeight="1">
      <c r="B437" s="22"/>
      <c r="C437" s="27"/>
      <c r="D437" s="27"/>
      <c r="E437" s="27"/>
      <c r="F437" s="27"/>
      <c r="G437" s="27"/>
      <c r="H437" s="27"/>
      <c r="I437" s="5"/>
    </row>
    <row r="438" spans="2:12" ht="24.95" customHeight="1">
      <c r="B438" s="22"/>
      <c r="C438" s="27"/>
      <c r="D438" s="27"/>
      <c r="E438" s="27"/>
      <c r="F438" s="27"/>
      <c r="G438" s="27"/>
      <c r="H438" s="27"/>
      <c r="I438" s="5"/>
    </row>
    <row r="439" spans="2:12" ht="24.95" customHeight="1">
      <c r="B439" s="22"/>
      <c r="C439" s="27"/>
      <c r="D439" s="27"/>
      <c r="E439" s="27"/>
      <c r="F439" s="27"/>
      <c r="G439" s="27"/>
      <c r="H439" s="27"/>
      <c r="I439" s="5"/>
    </row>
    <row r="440" spans="2:12" ht="24.95" customHeight="1">
      <c r="B440" s="22"/>
      <c r="C440" s="27"/>
      <c r="D440" s="27"/>
      <c r="E440" s="27"/>
      <c r="F440" s="27"/>
      <c r="G440" s="27"/>
      <c r="H440" s="27"/>
      <c r="I440" s="5"/>
    </row>
    <row r="441" spans="2:12" ht="24.95" customHeight="1">
      <c r="B441" s="22"/>
      <c r="C441" s="27"/>
      <c r="D441" s="27"/>
      <c r="E441" s="27"/>
      <c r="F441" s="27"/>
      <c r="G441" s="27"/>
      <c r="H441" s="27"/>
      <c r="I441" s="5"/>
    </row>
    <row r="442" spans="2:12" ht="24.95" customHeight="1">
      <c r="B442" s="22"/>
      <c r="C442" s="27"/>
      <c r="D442" s="27"/>
      <c r="E442" s="27"/>
      <c r="F442" s="27"/>
      <c r="G442" s="27"/>
      <c r="H442" s="27"/>
      <c r="I442" s="5"/>
    </row>
    <row r="443" spans="2:12" ht="24.95" customHeight="1">
      <c r="B443" s="22"/>
      <c r="C443" s="27"/>
      <c r="D443" s="27"/>
      <c r="E443" s="27"/>
      <c r="F443" s="27"/>
      <c r="G443" s="27"/>
      <c r="H443" s="27"/>
      <c r="I443" s="5"/>
    </row>
    <row r="444" spans="2:12" ht="24.95" customHeight="1">
      <c r="B444" s="22"/>
      <c r="C444" s="27"/>
      <c r="D444" s="27"/>
      <c r="E444" s="27"/>
      <c r="F444" s="27"/>
      <c r="G444" s="27"/>
      <c r="H444" s="27"/>
      <c r="I444" s="5"/>
    </row>
    <row r="445" spans="2:12" ht="24.95" customHeight="1">
      <c r="B445" s="22"/>
      <c r="C445" s="27"/>
      <c r="D445" s="27"/>
      <c r="E445" s="27"/>
      <c r="F445" s="27"/>
      <c r="G445" s="27"/>
      <c r="H445" s="27"/>
      <c r="I445" s="5"/>
    </row>
    <row r="446" spans="2:12" ht="24.95" customHeight="1">
      <c r="B446" s="22"/>
      <c r="C446" s="27"/>
      <c r="D446" s="27"/>
      <c r="E446" s="27"/>
      <c r="F446" s="27"/>
      <c r="G446" s="27"/>
      <c r="H446" s="27"/>
      <c r="I446" s="5"/>
    </row>
    <row r="447" spans="2:12" ht="24.95" customHeight="1">
      <c r="B447" s="259" t="s">
        <v>94</v>
      </c>
      <c r="C447" s="259"/>
      <c r="D447" s="259"/>
      <c r="E447" s="259"/>
      <c r="F447" s="259"/>
      <c r="G447" s="259"/>
      <c r="H447" s="259"/>
      <c r="I447" s="259"/>
      <c r="J447" s="259"/>
      <c r="K447" s="259"/>
      <c r="L447" s="259"/>
    </row>
    <row r="448" spans="2:12" ht="24.95" customHeight="1">
      <c r="B448" s="196" t="s">
        <v>46</v>
      </c>
      <c r="C448" s="118" t="s">
        <v>5</v>
      </c>
      <c r="D448" s="118" t="s">
        <v>6</v>
      </c>
      <c r="E448" s="118" t="s">
        <v>7</v>
      </c>
      <c r="F448" s="118" t="s">
        <v>8</v>
      </c>
      <c r="G448" s="118" t="s">
        <v>9</v>
      </c>
      <c r="H448" s="118" t="s">
        <v>10</v>
      </c>
      <c r="I448" s="118" t="s">
        <v>11</v>
      </c>
      <c r="J448" s="118" t="s">
        <v>12</v>
      </c>
      <c r="K448" s="118" t="s">
        <v>13</v>
      </c>
      <c r="L448" s="118" t="s">
        <v>15</v>
      </c>
    </row>
    <row r="449" spans="2:14" ht="24.95" customHeight="1">
      <c r="B449" s="43" t="s">
        <v>145</v>
      </c>
      <c r="C449" s="185">
        <v>133205</v>
      </c>
      <c r="D449" s="185">
        <v>222802</v>
      </c>
      <c r="E449" s="185">
        <v>209372</v>
      </c>
      <c r="F449" s="185">
        <v>61554</v>
      </c>
      <c r="G449" s="185">
        <v>228170</v>
      </c>
      <c r="H449" s="185">
        <v>132818</v>
      </c>
      <c r="I449" s="185">
        <v>71424</v>
      </c>
      <c r="J449" s="185">
        <v>189687</v>
      </c>
      <c r="K449" s="185">
        <v>63880</v>
      </c>
      <c r="L449" s="182">
        <f>SUM(C449:K449)</f>
        <v>1312912</v>
      </c>
      <c r="M449" s="12"/>
    </row>
    <row r="450" spans="2:14" ht="24.95" customHeight="1">
      <c r="B450" s="43" t="s">
        <v>146</v>
      </c>
      <c r="C450" s="185">
        <v>153830</v>
      </c>
      <c r="D450" s="185">
        <v>228812</v>
      </c>
      <c r="E450" s="185">
        <v>219189</v>
      </c>
      <c r="F450" s="185">
        <v>67351</v>
      </c>
      <c r="G450" s="185">
        <v>263760</v>
      </c>
      <c r="H450" s="185">
        <v>137042</v>
      </c>
      <c r="I450" s="185">
        <v>80129</v>
      </c>
      <c r="J450" s="185">
        <v>205117</v>
      </c>
      <c r="K450" s="185">
        <v>71910</v>
      </c>
      <c r="L450" s="182">
        <f>SUM(C450:K450)</f>
        <v>1427140</v>
      </c>
      <c r="M450" s="12"/>
      <c r="N450" s="66"/>
    </row>
    <row r="451" spans="2:14" ht="24.95" customHeight="1">
      <c r="B451" s="122" t="s">
        <v>56</v>
      </c>
      <c r="C451" s="183">
        <f t="shared" ref="C451:L451" si="5">(C450-C449)/C449</f>
        <v>0.15483653016027926</v>
      </c>
      <c r="D451" s="183">
        <f t="shared" si="5"/>
        <v>2.6974623208050198E-2</v>
      </c>
      <c r="E451" s="183">
        <f t="shared" si="5"/>
        <v>4.6887836004814394E-2</v>
      </c>
      <c r="F451" s="183">
        <f t="shared" si="5"/>
        <v>9.417747018877734E-2</v>
      </c>
      <c r="G451" s="183">
        <f t="shared" si="5"/>
        <v>0.15598019020905465</v>
      </c>
      <c r="H451" s="183">
        <f t="shared" si="5"/>
        <v>3.1802918279148912E-2</v>
      </c>
      <c r="I451" s="183">
        <f t="shared" si="5"/>
        <v>0.12187780017921147</v>
      </c>
      <c r="J451" s="183">
        <f t="shared" si="5"/>
        <v>8.1344530726934372E-2</v>
      </c>
      <c r="K451" s="183">
        <f t="shared" si="5"/>
        <v>0.1257044458359424</v>
      </c>
      <c r="L451" s="183">
        <f t="shared" si="5"/>
        <v>8.7003546315366151E-2</v>
      </c>
    </row>
    <row r="452" spans="2:14" ht="24.95" customHeight="1">
      <c r="B452" s="22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5"/>
      <c r="N452" s="5"/>
    </row>
    <row r="453" spans="2:14" ht="24.95" customHeight="1">
      <c r="B453" s="22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5"/>
      <c r="N453" s="5"/>
    </row>
    <row r="454" spans="2:14" ht="24.95" customHeight="1">
      <c r="B454" s="22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5"/>
      <c r="N454" s="5"/>
    </row>
    <row r="455" spans="2:14" ht="24.95" customHeight="1">
      <c r="B455" s="22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5"/>
      <c r="N455" s="5"/>
    </row>
    <row r="456" spans="2:14" ht="24.95" customHeight="1">
      <c r="B456" s="22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5"/>
      <c r="N456" s="5"/>
    </row>
    <row r="457" spans="2:14" ht="24.95" customHeight="1">
      <c r="B457" s="22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5"/>
      <c r="N457" s="5"/>
    </row>
    <row r="458" spans="2:14" ht="24.95" customHeight="1">
      <c r="B458" s="22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5"/>
      <c r="N458" s="5"/>
    </row>
    <row r="459" spans="2:14" ht="24.95" customHeight="1">
      <c r="B459" s="22"/>
      <c r="C459" s="27"/>
      <c r="D459" s="27"/>
      <c r="E459" s="27"/>
      <c r="F459" s="27"/>
      <c r="G459" s="27"/>
      <c r="H459" s="27"/>
      <c r="I459" s="27"/>
      <c r="J459" s="27"/>
      <c r="K459" s="27"/>
      <c r="L459" s="27"/>
    </row>
    <row r="460" spans="2:14" ht="24.95" customHeight="1">
      <c r="B460" s="228"/>
      <c r="C460" s="228"/>
      <c r="D460" s="228"/>
      <c r="E460" s="228"/>
      <c r="F460" s="228"/>
      <c r="G460" s="228"/>
      <c r="H460" s="228"/>
      <c r="I460" s="228"/>
      <c r="J460" s="228"/>
      <c r="K460" s="228"/>
      <c r="L460" s="228"/>
    </row>
    <row r="461" spans="2:14" ht="24.95" customHeight="1">
      <c r="B461" s="22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5"/>
    </row>
    <row r="462" spans="2:14" ht="24.95" customHeight="1">
      <c r="B462" s="259" t="s">
        <v>16</v>
      </c>
      <c r="C462" s="264"/>
      <c r="D462" s="264"/>
      <c r="E462" s="264"/>
      <c r="F462" s="264"/>
      <c r="G462" s="264"/>
      <c r="H462" s="264"/>
      <c r="I462" s="264"/>
      <c r="J462" s="264"/>
    </row>
    <row r="463" spans="2:14" ht="24.95" customHeight="1">
      <c r="B463" s="197" t="s">
        <v>46</v>
      </c>
      <c r="C463" s="224" t="s">
        <v>53</v>
      </c>
      <c r="D463" s="224"/>
      <c r="E463" s="224" t="s">
        <v>54</v>
      </c>
      <c r="F463" s="224"/>
      <c r="G463" s="225" t="s">
        <v>55</v>
      </c>
      <c r="H463" s="225"/>
      <c r="I463" s="226" t="s">
        <v>139</v>
      </c>
      <c r="J463" s="226"/>
    </row>
    <row r="464" spans="2:14" ht="24.95" customHeight="1">
      <c r="B464" s="43" t="s">
        <v>145</v>
      </c>
      <c r="C464" s="260">
        <v>1803188</v>
      </c>
      <c r="D464" s="260"/>
      <c r="E464" s="260">
        <v>311438</v>
      </c>
      <c r="F464" s="260"/>
      <c r="G464" s="261">
        <f>C464+E464</f>
        <v>2114626</v>
      </c>
      <c r="H464" s="261"/>
      <c r="I464" s="262">
        <v>0.18770000000000001</v>
      </c>
      <c r="J464" s="263"/>
    </row>
    <row r="465" spans="2:10" ht="24.95" customHeight="1">
      <c r="B465" s="43" t="s">
        <v>146</v>
      </c>
      <c r="C465" s="260">
        <v>2003710</v>
      </c>
      <c r="D465" s="260"/>
      <c r="E465" s="260">
        <v>360576</v>
      </c>
      <c r="F465" s="260"/>
      <c r="G465" s="261">
        <f>C465+E465</f>
        <v>2364286</v>
      </c>
      <c r="H465" s="261"/>
      <c r="I465" s="262">
        <v>0.20730000000000001</v>
      </c>
      <c r="J465" s="263"/>
    </row>
    <row r="466" spans="2:10" ht="24.95" customHeight="1">
      <c r="B466" s="122" t="s">
        <v>56</v>
      </c>
      <c r="C466" s="221">
        <f>(C465-C464)/C464</f>
        <v>0.11120415619447334</v>
      </c>
      <c r="D466" s="221"/>
      <c r="E466" s="221">
        <f>(E465-E464)/E464</f>
        <v>0.15777779204849762</v>
      </c>
      <c r="F466" s="221"/>
      <c r="G466" s="258">
        <f>(G465-G464)/G464</f>
        <v>0.11806343060191259</v>
      </c>
      <c r="H466" s="258"/>
      <c r="I466" s="258">
        <f>(I465-I464)/I464</f>
        <v>0.10442194992008527</v>
      </c>
      <c r="J466" s="258"/>
    </row>
    <row r="467" spans="2:10" ht="24.95" customHeight="1">
      <c r="B467" s="22"/>
      <c r="C467" s="27"/>
      <c r="D467" s="27"/>
      <c r="E467" s="27"/>
      <c r="F467" s="27"/>
      <c r="G467" s="28"/>
      <c r="H467" s="28"/>
      <c r="I467" s="28"/>
      <c r="J467" s="28"/>
    </row>
    <row r="468" spans="2:10" ht="24.95" customHeight="1">
      <c r="B468" s="22"/>
      <c r="C468" s="27"/>
      <c r="D468" s="27"/>
      <c r="E468" s="27"/>
      <c r="F468" s="27"/>
      <c r="G468" s="28"/>
      <c r="H468" s="28"/>
      <c r="I468" s="28"/>
      <c r="J468" s="28"/>
    </row>
    <row r="469" spans="2:10" ht="24.95" customHeight="1">
      <c r="B469" s="22"/>
      <c r="C469" s="27"/>
      <c r="D469" s="27"/>
      <c r="E469" s="27"/>
      <c r="F469" s="27"/>
      <c r="G469" s="28"/>
      <c r="H469" s="28"/>
      <c r="I469" s="28"/>
      <c r="J469" s="28"/>
    </row>
    <row r="470" spans="2:10" ht="24.95" customHeight="1">
      <c r="B470" s="22"/>
      <c r="C470" s="27"/>
      <c r="D470" s="27"/>
      <c r="E470" s="27"/>
      <c r="F470" s="27"/>
      <c r="G470" s="28"/>
      <c r="H470" s="28"/>
      <c r="I470" s="28"/>
      <c r="J470" s="28"/>
    </row>
    <row r="471" spans="2:10" ht="24.95" customHeight="1">
      <c r="B471" s="22"/>
      <c r="C471" s="27"/>
      <c r="D471" s="27"/>
      <c r="E471" s="27"/>
      <c r="F471" s="27"/>
      <c r="G471" s="28"/>
      <c r="H471" s="28"/>
      <c r="I471" s="28"/>
      <c r="J471" s="28"/>
    </row>
    <row r="472" spans="2:10" ht="24.95" customHeight="1">
      <c r="B472" s="22"/>
      <c r="C472" s="27"/>
      <c r="D472" s="27"/>
      <c r="E472" s="27"/>
      <c r="F472" s="27"/>
      <c r="G472" s="28"/>
      <c r="H472" s="28"/>
      <c r="I472" s="28"/>
      <c r="J472" s="28"/>
    </row>
    <row r="473" spans="2:10" ht="24.95" customHeight="1">
      <c r="B473" s="22"/>
      <c r="C473" s="27"/>
      <c r="D473" s="27"/>
      <c r="E473" s="27"/>
      <c r="F473" s="27"/>
      <c r="G473" s="28"/>
      <c r="H473" s="28"/>
      <c r="I473" s="28"/>
      <c r="J473" s="28"/>
    </row>
    <row r="474" spans="2:10" ht="24.95" customHeight="1">
      <c r="B474" s="22"/>
      <c r="C474" s="27"/>
      <c r="D474" s="27"/>
      <c r="E474" s="27"/>
      <c r="F474" s="27"/>
      <c r="G474" s="28"/>
      <c r="H474" s="28"/>
      <c r="I474" s="28"/>
      <c r="J474" s="28"/>
    </row>
    <row r="475" spans="2:10" ht="24.95" customHeight="1">
      <c r="B475" s="22"/>
      <c r="C475" s="27"/>
      <c r="D475" s="27"/>
      <c r="E475" s="27"/>
      <c r="F475" s="27"/>
      <c r="G475" s="28"/>
      <c r="H475" s="28"/>
      <c r="I475" s="28"/>
      <c r="J475" s="28"/>
    </row>
    <row r="476" spans="2:10" ht="24.95" customHeight="1">
      <c r="B476" s="22"/>
      <c r="C476" s="27"/>
      <c r="D476" s="27"/>
      <c r="E476" s="27"/>
      <c r="F476" s="27"/>
      <c r="G476" s="28"/>
      <c r="H476" s="28"/>
      <c r="I476" s="28"/>
      <c r="J476" s="28"/>
    </row>
    <row r="477" spans="2:10" ht="24.95" customHeight="1">
      <c r="B477" s="22"/>
      <c r="C477" s="27"/>
      <c r="D477" s="27"/>
      <c r="E477" s="27"/>
      <c r="F477" s="27"/>
      <c r="G477" s="28"/>
      <c r="H477" s="28"/>
      <c r="I477" s="28"/>
      <c r="J477" s="28"/>
    </row>
    <row r="478" spans="2:10" ht="24.95" customHeight="1">
      <c r="B478" s="22"/>
      <c r="C478" s="27"/>
      <c r="D478" s="27"/>
      <c r="E478" s="27"/>
      <c r="F478" s="27"/>
      <c r="G478" s="28"/>
      <c r="H478" s="28"/>
      <c r="I478" s="28"/>
      <c r="J478" s="28"/>
    </row>
    <row r="479" spans="2:10" ht="24.95" customHeight="1">
      <c r="B479" s="22"/>
      <c r="C479" s="27"/>
      <c r="D479" s="27"/>
      <c r="E479" s="27"/>
      <c r="F479" s="27"/>
      <c r="G479" s="28"/>
      <c r="H479" s="28"/>
      <c r="I479" s="28"/>
      <c r="J479" s="28"/>
    </row>
    <row r="480" spans="2:10" ht="24.95" customHeight="1">
      <c r="B480" s="22"/>
      <c r="C480" s="27"/>
      <c r="D480" s="27"/>
      <c r="E480" s="27"/>
      <c r="F480" s="27"/>
      <c r="G480" s="28"/>
      <c r="H480" s="28"/>
      <c r="I480" s="28"/>
      <c r="J480" s="28"/>
    </row>
    <row r="481" spans="2:15" ht="24.95" customHeight="1">
      <c r="B481" s="22"/>
      <c r="C481" s="27"/>
      <c r="D481" s="27"/>
      <c r="E481" s="27"/>
      <c r="F481" s="27"/>
      <c r="G481" s="28"/>
      <c r="H481" s="28"/>
      <c r="I481" s="28"/>
      <c r="J481" s="28"/>
    </row>
    <row r="482" spans="2:15" ht="24.95" customHeight="1">
      <c r="B482" s="22"/>
      <c r="C482" s="27"/>
      <c r="D482" s="27"/>
      <c r="E482" s="27"/>
      <c r="F482" s="27"/>
      <c r="G482" s="28"/>
      <c r="H482" s="28"/>
      <c r="I482" s="28"/>
      <c r="J482" s="28"/>
    </row>
    <row r="483" spans="2:15" ht="24.95" customHeight="1">
      <c r="B483" s="22"/>
      <c r="C483" s="27"/>
      <c r="D483" s="27"/>
      <c r="E483" s="27"/>
      <c r="F483" s="27"/>
      <c r="G483" s="28"/>
      <c r="H483" s="28"/>
      <c r="I483" s="28"/>
      <c r="J483" s="28"/>
    </row>
    <row r="484" spans="2:15" ht="24.95" customHeight="1">
      <c r="B484" s="22"/>
      <c r="C484" s="27"/>
      <c r="D484" s="27"/>
      <c r="E484" s="27"/>
      <c r="F484" s="27"/>
      <c r="G484" s="28"/>
      <c r="H484" s="28"/>
      <c r="I484" s="28"/>
      <c r="J484" s="28"/>
      <c r="O484" s="49">
        <v>4</v>
      </c>
    </row>
    <row r="485" spans="2:15" ht="24.95" customHeight="1">
      <c r="B485" s="259" t="s">
        <v>95</v>
      </c>
      <c r="C485" s="259"/>
      <c r="D485" s="259"/>
      <c r="E485" s="259"/>
      <c r="F485" s="259"/>
      <c r="G485" s="259"/>
      <c r="H485" s="259"/>
      <c r="I485" s="259"/>
      <c r="J485" s="259"/>
      <c r="K485" s="259"/>
      <c r="L485" s="259"/>
    </row>
    <row r="486" spans="2:15" ht="24.95" customHeight="1">
      <c r="B486" s="196" t="s">
        <v>46</v>
      </c>
      <c r="C486" s="118" t="s">
        <v>5</v>
      </c>
      <c r="D486" s="118" t="s">
        <v>6</v>
      </c>
      <c r="E486" s="118" t="s">
        <v>7</v>
      </c>
      <c r="F486" s="118" t="s">
        <v>8</v>
      </c>
      <c r="G486" s="118" t="s">
        <v>9</v>
      </c>
      <c r="H486" s="118" t="s">
        <v>10</v>
      </c>
      <c r="I486" s="118" t="s">
        <v>11</v>
      </c>
      <c r="J486" s="118" t="s">
        <v>12</v>
      </c>
      <c r="K486" s="118" t="s">
        <v>13</v>
      </c>
      <c r="L486" s="118" t="s">
        <v>15</v>
      </c>
    </row>
    <row r="487" spans="2:15" ht="24.95" customHeight="1">
      <c r="B487" s="43" t="s">
        <v>145</v>
      </c>
      <c r="C487" s="185">
        <v>209447</v>
      </c>
      <c r="D487" s="185">
        <v>343858</v>
      </c>
      <c r="E487" s="185">
        <v>346399</v>
      </c>
      <c r="F487" s="185">
        <v>105020</v>
      </c>
      <c r="G487" s="185">
        <v>385503</v>
      </c>
      <c r="H487" s="185">
        <v>196157</v>
      </c>
      <c r="I487" s="185">
        <v>123825</v>
      </c>
      <c r="J487" s="185">
        <v>309925</v>
      </c>
      <c r="K487" s="185">
        <v>94492</v>
      </c>
      <c r="L487" s="184">
        <f>SUM(C487:K487)</f>
        <v>2114626</v>
      </c>
    </row>
    <row r="488" spans="2:15" ht="24.95" customHeight="1">
      <c r="B488" s="43" t="s">
        <v>146</v>
      </c>
      <c r="C488" s="185">
        <v>251982</v>
      </c>
      <c r="D488" s="185">
        <v>352162</v>
      </c>
      <c r="E488" s="185">
        <v>371943</v>
      </c>
      <c r="F488" s="185">
        <v>118636</v>
      </c>
      <c r="G488" s="185">
        <v>449152</v>
      </c>
      <c r="H488" s="185">
        <v>204920</v>
      </c>
      <c r="I488" s="185">
        <v>144559</v>
      </c>
      <c r="J488" s="185">
        <v>356198</v>
      </c>
      <c r="K488" s="185">
        <v>114734</v>
      </c>
      <c r="L488" s="184">
        <f>SUM(C488:K488)</f>
        <v>2364286</v>
      </c>
    </row>
    <row r="489" spans="2:15" ht="24.95" customHeight="1">
      <c r="B489" s="90" t="s">
        <v>56</v>
      </c>
      <c r="C489" s="82">
        <f t="shared" ref="C489:L489" si="6">(C488-C487)/C487</f>
        <v>0.20308240270808367</v>
      </c>
      <c r="D489" s="82">
        <f t="shared" si="6"/>
        <v>2.4149503574149793E-2</v>
      </c>
      <c r="E489" s="82">
        <f t="shared" si="6"/>
        <v>7.3741552371686989E-2</v>
      </c>
      <c r="F489" s="82">
        <f t="shared" si="6"/>
        <v>0.12965149495334222</v>
      </c>
      <c r="G489" s="82">
        <f t="shared" si="6"/>
        <v>0.16510636752502575</v>
      </c>
      <c r="H489" s="82">
        <f t="shared" si="6"/>
        <v>4.4673399368872893E-2</v>
      </c>
      <c r="I489" s="82">
        <f t="shared" si="6"/>
        <v>0.1674459923278821</v>
      </c>
      <c r="J489" s="82">
        <f t="shared" si="6"/>
        <v>0.14930386383802532</v>
      </c>
      <c r="K489" s="82">
        <f t="shared" si="6"/>
        <v>0.21421919315920926</v>
      </c>
      <c r="L489" s="82">
        <f t="shared" si="6"/>
        <v>0.11806343060191259</v>
      </c>
    </row>
    <row r="490" spans="2:15" ht="24.95" customHeight="1">
      <c r="B490" s="22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5"/>
    </row>
    <row r="491" spans="2:15" ht="24.95" customHeight="1">
      <c r="B491" s="22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5"/>
    </row>
    <row r="492" spans="2:15" ht="24.95" customHeight="1">
      <c r="B492" s="228"/>
      <c r="C492" s="228"/>
      <c r="D492" s="228"/>
      <c r="E492" s="228"/>
      <c r="F492" s="228"/>
      <c r="G492" s="228"/>
      <c r="H492" s="228"/>
      <c r="I492" s="228"/>
      <c r="J492" s="228"/>
      <c r="K492" s="228"/>
      <c r="L492" s="228"/>
      <c r="M492" s="5"/>
      <c r="N492" s="1"/>
    </row>
    <row r="493" spans="2:15" ht="24.95" customHeight="1"/>
    <row r="494" spans="2:15" ht="24.95" customHeight="1"/>
    <row r="495" spans="2:15" ht="24.95" customHeight="1"/>
    <row r="496" spans="2:15" ht="24.95" customHeight="1"/>
    <row r="497" ht="24.95" customHeight="1"/>
    <row r="498" ht="24.95" customHeight="1"/>
    <row r="499" ht="24.95" customHeight="1"/>
    <row r="500" ht="24.95" customHeight="1"/>
    <row r="501" ht="24.95" customHeight="1"/>
    <row r="502" ht="24.95" customHeight="1"/>
    <row r="503" ht="24.95" customHeight="1"/>
    <row r="504" ht="24.95" customHeight="1"/>
    <row r="505" ht="24.95" customHeight="1"/>
    <row r="506" ht="24.95" customHeight="1"/>
    <row r="507" ht="24.95" customHeight="1"/>
    <row r="508" ht="24.95" customHeight="1"/>
    <row r="509" ht="24.95" customHeight="1"/>
    <row r="510" ht="24.95" customHeight="1"/>
    <row r="511" ht="24.95" customHeight="1"/>
    <row r="512" ht="24.95" customHeight="1"/>
    <row r="513" ht="24.95" customHeight="1"/>
    <row r="514" ht="24.95" customHeight="1"/>
    <row r="515" ht="24.95" customHeight="1"/>
    <row r="516" ht="24.95" customHeight="1"/>
    <row r="517" ht="24.95" customHeight="1"/>
    <row r="518" ht="24.95" customHeight="1"/>
    <row r="519" ht="24.95" customHeight="1"/>
    <row r="520" ht="24.95" customHeight="1"/>
    <row r="521" ht="24.95" customHeight="1"/>
    <row r="522" ht="24.95" customHeight="1"/>
    <row r="523" ht="24.95" customHeight="1"/>
    <row r="524" ht="24.95" customHeight="1"/>
    <row r="525" ht="24.95" customHeight="1"/>
    <row r="526" ht="24.95" customHeight="1"/>
    <row r="527" ht="24.95" customHeight="1"/>
    <row r="528" ht="24.95" customHeight="1"/>
    <row r="529" ht="24.95" customHeight="1"/>
    <row r="530" ht="24.95" customHeight="1"/>
    <row r="531" ht="24.95" customHeight="1"/>
    <row r="532" ht="24.95" customHeight="1"/>
    <row r="533" ht="24.95" customHeight="1"/>
    <row r="534" ht="24.95" customHeight="1"/>
    <row r="535" ht="24.95" customHeight="1"/>
    <row r="536" ht="24.95" customHeight="1"/>
    <row r="537" ht="24.95" customHeight="1"/>
    <row r="538" ht="24.95" customHeight="1"/>
    <row r="539" ht="24.95" customHeight="1"/>
    <row r="540" ht="24.95" customHeight="1"/>
    <row r="541" ht="24.95" customHeight="1"/>
    <row r="542" ht="24.95" customHeight="1"/>
    <row r="543" ht="24.95" customHeight="1"/>
    <row r="544" ht="24.95" customHeight="1"/>
    <row r="545" spans="2:15" ht="24.95" customHeight="1">
      <c r="B545" s="22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5"/>
    </row>
    <row r="546" spans="2:15" ht="24.95" customHeight="1">
      <c r="B546" s="22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5"/>
      <c r="O546" s="49"/>
    </row>
    <row r="547" spans="2:15" ht="24.95" customHeight="1">
      <c r="B547" s="22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5"/>
      <c r="O547" s="49"/>
    </row>
    <row r="548" spans="2:15" ht="24.95" customHeight="1">
      <c r="B548" s="22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5"/>
      <c r="O548" s="49">
        <v>5</v>
      </c>
    </row>
    <row r="549" spans="2:15" ht="39.950000000000003" customHeight="1">
      <c r="B549" s="249" t="s">
        <v>129</v>
      </c>
      <c r="C549" s="249"/>
      <c r="D549" s="249"/>
      <c r="E549" s="249"/>
      <c r="F549" s="249"/>
      <c r="G549" s="249"/>
      <c r="H549" s="249"/>
      <c r="I549" s="249"/>
      <c r="J549" s="249"/>
      <c r="K549" s="249"/>
      <c r="L549" s="249"/>
      <c r="M549" s="249"/>
      <c r="N549" s="249"/>
      <c r="O549" s="249"/>
    </row>
    <row r="550" spans="2:15" ht="15" customHeight="1"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5"/>
    </row>
    <row r="551" spans="2:15" ht="30" customHeight="1">
      <c r="B551" s="250" t="s">
        <v>130</v>
      </c>
      <c r="C551" s="250"/>
      <c r="D551" s="250"/>
      <c r="E551" s="250"/>
      <c r="F551" s="250"/>
      <c r="G551" s="250"/>
      <c r="H551" s="250"/>
      <c r="I551" s="250"/>
      <c r="J551" s="250"/>
      <c r="K551" s="250"/>
      <c r="L551" s="250"/>
      <c r="M551" s="250"/>
      <c r="N551" s="250"/>
      <c r="O551" s="250"/>
    </row>
    <row r="552" spans="2:15" ht="15" customHeight="1">
      <c r="B552" s="257"/>
      <c r="C552" s="257"/>
      <c r="D552" s="257"/>
      <c r="E552" s="257"/>
      <c r="F552" s="257"/>
      <c r="G552" s="257"/>
    </row>
    <row r="553" spans="2:15" ht="24.95" customHeight="1">
      <c r="B553" s="255" t="s">
        <v>17</v>
      </c>
      <c r="C553" s="255"/>
      <c r="D553" s="255"/>
      <c r="E553" s="255"/>
      <c r="F553" s="255"/>
      <c r="G553" s="255"/>
      <c r="H553" s="255"/>
      <c r="I553" s="255"/>
      <c r="J553" s="255"/>
    </row>
    <row r="554" spans="2:15" ht="24.95" customHeight="1">
      <c r="B554" s="234" t="s">
        <v>47</v>
      </c>
      <c r="C554" s="235" t="s">
        <v>69</v>
      </c>
      <c r="D554" s="235"/>
      <c r="E554" s="235"/>
      <c r="F554" s="235" t="s">
        <v>70</v>
      </c>
      <c r="G554" s="235"/>
      <c r="H554" s="235"/>
      <c r="I554" s="192" t="s">
        <v>75</v>
      </c>
      <c r="J554" s="191" t="s">
        <v>76</v>
      </c>
      <c r="M554" s="96"/>
    </row>
    <row r="555" spans="2:15" ht="24.95" customHeight="1">
      <c r="B555" s="234"/>
      <c r="C555" s="159" t="s">
        <v>99</v>
      </c>
      <c r="D555" s="159" t="s">
        <v>100</v>
      </c>
      <c r="E555" s="121" t="s">
        <v>106</v>
      </c>
      <c r="F555" s="159" t="s">
        <v>102</v>
      </c>
      <c r="G555" s="159" t="s">
        <v>103</v>
      </c>
      <c r="H555" s="121" t="s">
        <v>104</v>
      </c>
      <c r="I555" s="166" t="s">
        <v>134</v>
      </c>
      <c r="J555" s="166" t="s">
        <v>135</v>
      </c>
      <c r="K555" s="12"/>
      <c r="M555" s="96"/>
    </row>
    <row r="556" spans="2:15" ht="24.95" customHeight="1">
      <c r="B556" s="34" t="s">
        <v>5</v>
      </c>
      <c r="C556" s="185">
        <v>40190</v>
      </c>
      <c r="D556" s="185">
        <v>6077</v>
      </c>
      <c r="E556" s="182">
        <f t="shared" ref="E556:E564" si="7">C556+D556</f>
        <v>46267</v>
      </c>
      <c r="F556" s="185">
        <v>58997</v>
      </c>
      <c r="G556" s="185">
        <v>10222</v>
      </c>
      <c r="H556" s="182">
        <f t="shared" ref="H556:H564" si="8">F556+G556</f>
        <v>69219</v>
      </c>
      <c r="I556" s="137">
        <v>0.4016677401946277</v>
      </c>
      <c r="J556" s="140">
        <v>1.4960771176000174</v>
      </c>
      <c r="M556" s="96"/>
    </row>
    <row r="557" spans="2:15" ht="24.95" customHeight="1">
      <c r="B557" s="34" t="s">
        <v>6</v>
      </c>
      <c r="C557" s="185">
        <v>60116</v>
      </c>
      <c r="D557" s="185">
        <v>23149</v>
      </c>
      <c r="E557" s="182">
        <f t="shared" si="7"/>
        <v>83265</v>
      </c>
      <c r="F557" s="185">
        <v>93036</v>
      </c>
      <c r="G557" s="185">
        <v>29351</v>
      </c>
      <c r="H557" s="182">
        <f t="shared" si="8"/>
        <v>122387</v>
      </c>
      <c r="I557" s="137">
        <v>0.3722390856058348</v>
      </c>
      <c r="J557" s="140">
        <v>1.4698492764066535</v>
      </c>
      <c r="M557" s="96"/>
    </row>
    <row r="558" spans="2:15" ht="24.95" customHeight="1">
      <c r="B558" s="34" t="s">
        <v>26</v>
      </c>
      <c r="C558" s="185">
        <v>68163</v>
      </c>
      <c r="D558" s="185">
        <v>9818</v>
      </c>
      <c r="E558" s="182">
        <f t="shared" si="7"/>
        <v>77981</v>
      </c>
      <c r="F558" s="185">
        <v>110520</v>
      </c>
      <c r="G558" s="185">
        <v>12225</v>
      </c>
      <c r="H558" s="182">
        <f t="shared" si="8"/>
        <v>122745</v>
      </c>
      <c r="I558" s="137">
        <v>0.3224624260145173</v>
      </c>
      <c r="J558" s="140">
        <v>1.574037265487747</v>
      </c>
      <c r="K558" s="193"/>
      <c r="L558" s="193"/>
      <c r="M558" s="96"/>
    </row>
    <row r="559" spans="2:15" ht="24.95" customHeight="1">
      <c r="B559" s="34" t="s">
        <v>8</v>
      </c>
      <c r="C559" s="185">
        <v>16693</v>
      </c>
      <c r="D559" s="185">
        <v>3184</v>
      </c>
      <c r="E559" s="182">
        <f t="shared" si="7"/>
        <v>19877</v>
      </c>
      <c r="F559" s="185">
        <v>30713</v>
      </c>
      <c r="G559" s="185">
        <v>4665</v>
      </c>
      <c r="H559" s="182">
        <f t="shared" si="8"/>
        <v>35378</v>
      </c>
      <c r="I559" s="137">
        <v>0.32606451612903226</v>
      </c>
      <c r="J559" s="140">
        <v>1.7798460532273481</v>
      </c>
      <c r="L559" s="193"/>
      <c r="M559" s="96"/>
    </row>
    <row r="560" spans="2:15" ht="24.95" customHeight="1">
      <c r="B560" s="34" t="s">
        <v>9</v>
      </c>
      <c r="C560" s="185">
        <v>69440</v>
      </c>
      <c r="D560" s="185">
        <v>22754</v>
      </c>
      <c r="E560" s="182">
        <f t="shared" si="7"/>
        <v>92194</v>
      </c>
      <c r="F560" s="185">
        <v>130341</v>
      </c>
      <c r="G560" s="185">
        <v>32348</v>
      </c>
      <c r="H560" s="182">
        <f t="shared" si="8"/>
        <v>162689</v>
      </c>
      <c r="I560" s="137">
        <v>0.45296325376009977</v>
      </c>
      <c r="J560" s="140">
        <v>1.7646376119921037</v>
      </c>
      <c r="L560" s="193"/>
      <c r="M560" s="96"/>
    </row>
    <row r="561" spans="2:15" ht="24.95" customHeight="1">
      <c r="B561" s="34" t="s">
        <v>10</v>
      </c>
      <c r="C561" s="185">
        <v>38712</v>
      </c>
      <c r="D561" s="185">
        <v>5710</v>
      </c>
      <c r="E561" s="182">
        <f t="shared" si="7"/>
        <v>44422</v>
      </c>
      <c r="F561" s="185">
        <v>54416</v>
      </c>
      <c r="G561" s="185">
        <v>7199</v>
      </c>
      <c r="H561" s="182">
        <f t="shared" si="8"/>
        <v>61615</v>
      </c>
      <c r="I561" s="137">
        <v>0.3187779703546576</v>
      </c>
      <c r="J561" s="140">
        <v>1.3870379541668543</v>
      </c>
      <c r="L561" s="193"/>
      <c r="M561" s="96"/>
    </row>
    <row r="562" spans="2:15" ht="24.95" customHeight="1">
      <c r="B562" s="34" t="s">
        <v>11</v>
      </c>
      <c r="C562" s="185">
        <v>24273</v>
      </c>
      <c r="D562" s="185">
        <v>1093</v>
      </c>
      <c r="E562" s="182">
        <f t="shared" si="7"/>
        <v>25366</v>
      </c>
      <c r="F562" s="185">
        <v>43125</v>
      </c>
      <c r="G562" s="185">
        <v>1427</v>
      </c>
      <c r="H562" s="182">
        <f t="shared" si="8"/>
        <v>44552</v>
      </c>
      <c r="I562" s="137">
        <v>0.35293744850750997</v>
      </c>
      <c r="J562" s="140">
        <v>1.7563667901915951</v>
      </c>
      <c r="L562" s="193"/>
      <c r="M562" s="96"/>
    </row>
    <row r="563" spans="2:15" ht="24.95" customHeight="1">
      <c r="B563" s="34" t="s">
        <v>12</v>
      </c>
      <c r="C563" s="185">
        <v>59439</v>
      </c>
      <c r="D563" s="185">
        <v>10574</v>
      </c>
      <c r="E563" s="182">
        <f t="shared" si="7"/>
        <v>70013</v>
      </c>
      <c r="F563" s="185">
        <v>102612</v>
      </c>
      <c r="G563" s="185">
        <v>19573</v>
      </c>
      <c r="H563" s="182">
        <f t="shared" si="8"/>
        <v>122185</v>
      </c>
      <c r="I563" s="137">
        <v>0.4395997783742166</v>
      </c>
      <c r="J563" s="140">
        <v>1.7451758959050463</v>
      </c>
      <c r="M563" s="67"/>
    </row>
    <row r="564" spans="2:15" ht="24.95" customHeight="1">
      <c r="B564" s="34" t="s">
        <v>13</v>
      </c>
      <c r="C564" s="185">
        <v>19684</v>
      </c>
      <c r="D564" s="185">
        <v>2230</v>
      </c>
      <c r="E564" s="182">
        <f t="shared" si="7"/>
        <v>21914</v>
      </c>
      <c r="F564" s="185">
        <v>31819</v>
      </c>
      <c r="G564" s="185">
        <v>3750</v>
      </c>
      <c r="H564" s="182">
        <f t="shared" si="8"/>
        <v>35569</v>
      </c>
      <c r="I564" s="137">
        <v>0.3033008450367945</v>
      </c>
      <c r="J564" s="140">
        <v>1.6231176416902438</v>
      </c>
      <c r="M564" s="67"/>
    </row>
    <row r="565" spans="2:15" ht="24.95" customHeight="1">
      <c r="B565" s="204" t="s">
        <v>15</v>
      </c>
      <c r="C565" s="180">
        <f t="shared" ref="C565:H565" si="9">SUM(C556:C564)</f>
        <v>396710</v>
      </c>
      <c r="D565" s="180">
        <f t="shared" si="9"/>
        <v>84589</v>
      </c>
      <c r="E565" s="177">
        <f t="shared" si="9"/>
        <v>481299</v>
      </c>
      <c r="F565" s="180">
        <f t="shared" si="9"/>
        <v>655579</v>
      </c>
      <c r="G565" s="180">
        <f t="shared" si="9"/>
        <v>120760</v>
      </c>
      <c r="H565" s="177">
        <f t="shared" si="9"/>
        <v>776339</v>
      </c>
      <c r="I565" s="164">
        <v>0.37610298784109419</v>
      </c>
      <c r="J565" s="163">
        <v>1.613007714539195</v>
      </c>
      <c r="M565" s="67"/>
    </row>
    <row r="566" spans="2:15" ht="24.95" customHeight="1">
      <c r="B566" s="24"/>
      <c r="C566" s="81"/>
      <c r="D566" s="81"/>
      <c r="E566" s="83"/>
      <c r="F566" s="81"/>
      <c r="G566" s="81"/>
      <c r="H566" s="83"/>
      <c r="I566" s="62"/>
      <c r="J566" s="63"/>
      <c r="K566" s="5"/>
      <c r="L566" s="5"/>
      <c r="M566" s="84"/>
      <c r="N566" s="5"/>
      <c r="O566" s="5"/>
    </row>
    <row r="567" spans="2:15" ht="24.95" customHeight="1">
      <c r="B567" s="24"/>
      <c r="C567" s="37"/>
      <c r="D567" s="37"/>
      <c r="E567" s="41"/>
      <c r="F567" s="37"/>
      <c r="G567" s="37"/>
      <c r="H567" s="41"/>
      <c r="I567" s="42"/>
      <c r="J567" s="51"/>
    </row>
    <row r="568" spans="2:15" ht="24.95" customHeight="1">
      <c r="B568" s="5"/>
      <c r="C568" s="5"/>
      <c r="D568" s="5"/>
      <c r="E568" s="5"/>
      <c r="F568" s="5"/>
      <c r="G568" s="5"/>
      <c r="H568" s="5"/>
      <c r="I568" s="5"/>
      <c r="J568" s="5"/>
    </row>
    <row r="569" spans="2:15" ht="24.95" customHeight="1"/>
    <row r="570" spans="2:15" ht="24.95" customHeight="1"/>
    <row r="571" spans="2:15" ht="24.95" customHeight="1"/>
    <row r="572" spans="2:15" ht="24.95" customHeight="1"/>
    <row r="573" spans="2:15" ht="24.95" customHeight="1"/>
    <row r="574" spans="2:15" ht="24.95" customHeight="1"/>
    <row r="575" spans="2:15" ht="24.95" customHeight="1"/>
    <row r="576" spans="2:15" ht="24.95" customHeight="1">
      <c r="L576" s="165"/>
    </row>
    <row r="577" spans="2:11" ht="24.95" customHeight="1"/>
    <row r="578" spans="2:11" ht="24.95" customHeight="1">
      <c r="B578" s="255" t="s">
        <v>18</v>
      </c>
      <c r="C578" s="255"/>
      <c r="D578" s="255"/>
      <c r="E578" s="255"/>
      <c r="F578" s="255"/>
      <c r="G578" s="255"/>
      <c r="H578" s="255"/>
      <c r="I578" s="255"/>
      <c r="J578" s="255"/>
    </row>
    <row r="579" spans="2:11" ht="24.95" customHeight="1">
      <c r="B579" s="234" t="s">
        <v>47</v>
      </c>
      <c r="C579" s="235" t="s">
        <v>69</v>
      </c>
      <c r="D579" s="235"/>
      <c r="E579" s="235"/>
      <c r="F579" s="235" t="s">
        <v>70</v>
      </c>
      <c r="G579" s="235"/>
      <c r="H579" s="235"/>
      <c r="I579" s="192" t="s">
        <v>75</v>
      </c>
      <c r="J579" s="191" t="s">
        <v>76</v>
      </c>
    </row>
    <row r="580" spans="2:11" ht="24.95" customHeight="1">
      <c r="B580" s="234"/>
      <c r="C580" s="159" t="s">
        <v>99</v>
      </c>
      <c r="D580" s="159" t="s">
        <v>100</v>
      </c>
      <c r="E580" s="121" t="s">
        <v>106</v>
      </c>
      <c r="F580" s="159" t="s">
        <v>102</v>
      </c>
      <c r="G580" s="159" t="s">
        <v>103</v>
      </c>
      <c r="H580" s="121" t="s">
        <v>104</v>
      </c>
      <c r="I580" s="166" t="s">
        <v>134</v>
      </c>
      <c r="J580" s="166" t="s">
        <v>135</v>
      </c>
    </row>
    <row r="581" spans="2:11" ht="24.95" customHeight="1">
      <c r="B581" s="34" t="s">
        <v>5</v>
      </c>
      <c r="C581" s="185">
        <v>717</v>
      </c>
      <c r="D581" s="185">
        <v>0</v>
      </c>
      <c r="E581" s="182">
        <f t="shared" ref="E581:E589" si="10">C581+D581</f>
        <v>717</v>
      </c>
      <c r="F581" s="185">
        <v>739</v>
      </c>
      <c r="G581" s="185">
        <v>0</v>
      </c>
      <c r="H581" s="182">
        <f t="shared" ref="H581:H589" si="11">F581+G581</f>
        <v>739</v>
      </c>
      <c r="I581" s="137">
        <v>0.13544721407624633</v>
      </c>
      <c r="J581" s="140">
        <v>1.0306834030683403</v>
      </c>
    </row>
    <row r="582" spans="2:11" ht="24.95" customHeight="1">
      <c r="B582" s="34" t="s">
        <v>6</v>
      </c>
      <c r="C582" s="185">
        <v>1964</v>
      </c>
      <c r="D582" s="185">
        <v>393</v>
      </c>
      <c r="E582" s="182">
        <f t="shared" si="10"/>
        <v>2357</v>
      </c>
      <c r="F582" s="185">
        <v>4359</v>
      </c>
      <c r="G582" s="185">
        <v>885</v>
      </c>
      <c r="H582" s="182">
        <f t="shared" si="11"/>
        <v>5244</v>
      </c>
      <c r="I582" s="137">
        <v>0.1526726446954699</v>
      </c>
      <c r="J582" s="140">
        <v>2.2248621128553245</v>
      </c>
    </row>
    <row r="583" spans="2:11" ht="24.95" customHeight="1">
      <c r="B583" s="34" t="s">
        <v>26</v>
      </c>
      <c r="C583" s="185">
        <v>3423</v>
      </c>
      <c r="D583" s="185">
        <v>366</v>
      </c>
      <c r="E583" s="182">
        <f t="shared" si="10"/>
        <v>3789</v>
      </c>
      <c r="F583" s="185">
        <v>8353</v>
      </c>
      <c r="G583" s="185">
        <v>526</v>
      </c>
      <c r="H583" s="182">
        <f t="shared" si="11"/>
        <v>8879</v>
      </c>
      <c r="I583" s="137">
        <v>0.20952403426386956</v>
      </c>
      <c r="J583" s="140">
        <v>2.3433623647400368</v>
      </c>
    </row>
    <row r="584" spans="2:11" ht="24.95" customHeight="1">
      <c r="B584" s="34" t="s">
        <v>8</v>
      </c>
      <c r="C584" s="185">
        <v>260</v>
      </c>
      <c r="D584" s="185">
        <v>79</v>
      </c>
      <c r="E584" s="182">
        <f t="shared" si="10"/>
        <v>339</v>
      </c>
      <c r="F584" s="185">
        <v>548</v>
      </c>
      <c r="G584" s="185">
        <v>119</v>
      </c>
      <c r="H584" s="182">
        <f t="shared" si="11"/>
        <v>667</v>
      </c>
      <c r="I584" s="137">
        <v>7.824046920821115E-2</v>
      </c>
      <c r="J584" s="140">
        <v>1.9675516224188792</v>
      </c>
    </row>
    <row r="585" spans="2:11" ht="24.95" customHeight="1">
      <c r="B585" s="34" t="s">
        <v>9</v>
      </c>
      <c r="C585" s="185">
        <v>1677</v>
      </c>
      <c r="D585" s="185">
        <v>695</v>
      </c>
      <c r="E585" s="182">
        <f t="shared" si="10"/>
        <v>2372</v>
      </c>
      <c r="F585" s="185">
        <v>3224</v>
      </c>
      <c r="G585" s="185">
        <v>1164</v>
      </c>
      <c r="H585" s="182">
        <f t="shared" si="11"/>
        <v>4388</v>
      </c>
      <c r="I585" s="137">
        <v>0.23166675465920489</v>
      </c>
      <c r="J585" s="140">
        <v>1.8499156829679595</v>
      </c>
    </row>
    <row r="586" spans="2:11" ht="24.95" customHeight="1">
      <c r="B586" s="34" t="s">
        <v>10</v>
      </c>
      <c r="C586" s="185">
        <v>1250</v>
      </c>
      <c r="D586" s="185">
        <v>199</v>
      </c>
      <c r="E586" s="182">
        <f t="shared" si="10"/>
        <v>1449</v>
      </c>
      <c r="F586" s="185">
        <v>1703</v>
      </c>
      <c r="G586" s="185">
        <v>229</v>
      </c>
      <c r="H586" s="182">
        <f t="shared" si="11"/>
        <v>1932</v>
      </c>
      <c r="I586" s="137">
        <v>0.19294916608409068</v>
      </c>
      <c r="J586" s="140">
        <v>1.3333333333333333</v>
      </c>
    </row>
    <row r="587" spans="2:11" ht="24.95" customHeight="1">
      <c r="B587" s="34" t="s">
        <v>11</v>
      </c>
      <c r="C587" s="185">
        <v>452</v>
      </c>
      <c r="D587" s="185">
        <v>113</v>
      </c>
      <c r="E587" s="182">
        <f t="shared" si="10"/>
        <v>565</v>
      </c>
      <c r="F587" s="185">
        <v>781</v>
      </c>
      <c r="G587" s="185">
        <v>211</v>
      </c>
      <c r="H587" s="182">
        <f t="shared" si="11"/>
        <v>992</v>
      </c>
      <c r="I587" s="137">
        <v>0.12955465587044535</v>
      </c>
      <c r="J587" s="140">
        <v>1.7557522123893805</v>
      </c>
    </row>
    <row r="588" spans="2:11" ht="24.95" customHeight="1">
      <c r="B588" s="34" t="s">
        <v>12</v>
      </c>
      <c r="C588" s="185">
        <v>1524</v>
      </c>
      <c r="D588" s="185">
        <v>169</v>
      </c>
      <c r="E588" s="182">
        <f t="shared" si="10"/>
        <v>1693</v>
      </c>
      <c r="F588" s="185">
        <v>4180</v>
      </c>
      <c r="G588" s="185">
        <v>985</v>
      </c>
      <c r="H588" s="182">
        <f t="shared" si="11"/>
        <v>5165</v>
      </c>
      <c r="I588" s="137">
        <v>0.25282686377208868</v>
      </c>
      <c r="J588" s="140">
        <v>3.0507974010632015</v>
      </c>
    </row>
    <row r="589" spans="2:11" ht="24.95" customHeight="1">
      <c r="B589" s="34" t="s">
        <v>13</v>
      </c>
      <c r="C589" s="185">
        <v>858</v>
      </c>
      <c r="D589" s="185">
        <v>79</v>
      </c>
      <c r="E589" s="182">
        <f t="shared" si="10"/>
        <v>937</v>
      </c>
      <c r="F589" s="185">
        <v>1621</v>
      </c>
      <c r="G589" s="185">
        <v>146</v>
      </c>
      <c r="H589" s="182">
        <f t="shared" si="11"/>
        <v>1767</v>
      </c>
      <c r="I589" s="137">
        <v>0.3352941176470588</v>
      </c>
      <c r="J589" s="140">
        <v>1.8858057630736393</v>
      </c>
    </row>
    <row r="590" spans="2:11" ht="24.95" customHeight="1">
      <c r="B590" s="204" t="s">
        <v>15</v>
      </c>
      <c r="C590" s="186">
        <f t="shared" ref="C590:H590" si="12">SUM(C581:C589)</f>
        <v>12125</v>
      </c>
      <c r="D590" s="186">
        <f t="shared" si="12"/>
        <v>2093</v>
      </c>
      <c r="E590" s="187">
        <f t="shared" si="12"/>
        <v>14218</v>
      </c>
      <c r="F590" s="180">
        <f t="shared" si="12"/>
        <v>25508</v>
      </c>
      <c r="G590" s="180">
        <f t="shared" si="12"/>
        <v>4265</v>
      </c>
      <c r="H590" s="177">
        <f t="shared" si="12"/>
        <v>29773</v>
      </c>
      <c r="I590" s="164">
        <v>0.19457442358968996</v>
      </c>
      <c r="J590" s="163">
        <v>2.0940357293571528</v>
      </c>
    </row>
    <row r="591" spans="2:11" ht="24.95" customHeight="1">
      <c r="B591" s="24"/>
      <c r="C591" s="37"/>
      <c r="D591" s="37"/>
      <c r="E591" s="41"/>
      <c r="F591" s="37"/>
      <c r="G591" s="37"/>
      <c r="H591" s="41"/>
      <c r="I591" s="42"/>
      <c r="J591" s="59"/>
      <c r="K591" s="5"/>
    </row>
    <row r="592" spans="2:11" ht="24.95" customHeight="1">
      <c r="B592" s="24"/>
      <c r="C592" s="37"/>
      <c r="D592" s="37"/>
      <c r="E592" s="41"/>
      <c r="F592" s="37"/>
      <c r="G592" s="37"/>
      <c r="H592" s="41"/>
      <c r="I592" s="42"/>
      <c r="J592" s="59"/>
      <c r="K592" s="5"/>
    </row>
    <row r="593" spans="2:15" ht="24.95" customHeight="1">
      <c r="B593" s="228"/>
      <c r="C593" s="228"/>
      <c r="D593" s="228"/>
      <c r="E593" s="228"/>
      <c r="F593" s="228"/>
      <c r="G593" s="228"/>
      <c r="H593" s="228"/>
      <c r="I593" s="228"/>
      <c r="J593" s="228"/>
      <c r="K593" s="228"/>
      <c r="L593" s="228"/>
      <c r="M593" s="228"/>
      <c r="N593" s="228"/>
      <c r="O593" s="228"/>
    </row>
    <row r="594" spans="2:15" ht="24.95" customHeight="1">
      <c r="B594" s="24"/>
      <c r="C594" s="37"/>
      <c r="D594" s="37"/>
      <c r="E594" s="41"/>
      <c r="F594" s="37"/>
      <c r="G594" s="37"/>
      <c r="H594" s="41"/>
      <c r="I594" s="42"/>
      <c r="J594" s="59"/>
      <c r="K594" s="5"/>
    </row>
    <row r="595" spans="2:15" ht="24.95" customHeight="1">
      <c r="B595" s="24"/>
      <c r="C595" s="37"/>
      <c r="D595" s="37"/>
      <c r="E595" s="41"/>
      <c r="F595" s="37"/>
      <c r="G595" s="37"/>
      <c r="H595" s="41"/>
      <c r="I595" s="42"/>
      <c r="J595" s="59"/>
      <c r="K595" s="5"/>
    </row>
    <row r="596" spans="2:15" ht="24.95" customHeight="1">
      <c r="B596" s="24"/>
      <c r="C596" s="37"/>
      <c r="D596" s="37"/>
      <c r="E596" s="41"/>
      <c r="F596" s="37"/>
      <c r="G596" s="37"/>
      <c r="H596" s="41"/>
      <c r="I596" s="42"/>
      <c r="J596" s="59"/>
      <c r="K596" s="5"/>
    </row>
    <row r="597" spans="2:15" ht="24.95" customHeight="1">
      <c r="B597" s="24"/>
      <c r="C597" s="37"/>
      <c r="D597" s="37"/>
      <c r="E597" s="41"/>
      <c r="F597" s="37"/>
      <c r="G597" s="37"/>
      <c r="H597" s="41"/>
      <c r="I597" s="42"/>
      <c r="J597" s="59"/>
      <c r="K597" s="5"/>
    </row>
    <row r="598" spans="2:15" ht="24.95" customHeight="1">
      <c r="B598" s="24"/>
      <c r="C598" s="37"/>
      <c r="D598" s="37"/>
      <c r="E598" s="41"/>
      <c r="F598" s="37"/>
      <c r="G598" s="37"/>
      <c r="H598" s="41"/>
      <c r="I598" s="42"/>
      <c r="J598" s="59"/>
      <c r="K598" s="5"/>
    </row>
    <row r="599" spans="2:15" ht="24.95" customHeight="1">
      <c r="B599" s="24"/>
      <c r="C599" s="37"/>
      <c r="D599" s="37"/>
      <c r="E599" s="41"/>
      <c r="F599" s="37"/>
      <c r="G599" s="37"/>
      <c r="H599" s="41"/>
      <c r="I599" s="42"/>
      <c r="J599" s="59"/>
      <c r="K599" s="5"/>
    </row>
    <row r="600" spans="2:15" ht="24.95" customHeight="1">
      <c r="B600" s="24"/>
      <c r="C600" s="37"/>
      <c r="D600" s="37"/>
      <c r="E600" s="41"/>
      <c r="F600" s="37"/>
      <c r="G600" s="37"/>
      <c r="H600" s="41"/>
      <c r="I600" s="42"/>
      <c r="J600" s="59"/>
      <c r="K600" s="5"/>
    </row>
    <row r="601" spans="2:15" ht="24.95" customHeight="1">
      <c r="B601" s="24"/>
      <c r="C601" s="37"/>
      <c r="D601" s="37"/>
      <c r="E601" s="41"/>
      <c r="F601" s="37"/>
      <c r="G601" s="37"/>
      <c r="H601" s="41"/>
      <c r="I601" s="42"/>
      <c r="J601" s="59"/>
      <c r="K601" s="5"/>
    </row>
    <row r="602" spans="2:15" ht="24.95" customHeight="1">
      <c r="B602" s="24"/>
      <c r="C602" s="37"/>
      <c r="D602" s="37"/>
      <c r="E602" s="41"/>
      <c r="F602" s="37"/>
      <c r="G602" s="37"/>
      <c r="H602" s="41"/>
      <c r="I602" s="41"/>
      <c r="J602" s="111"/>
      <c r="K602" s="5"/>
      <c r="M602" s="110"/>
    </row>
    <row r="603" spans="2:15" ht="24.95" customHeight="1">
      <c r="B603" s="24"/>
      <c r="C603" s="37"/>
      <c r="D603" s="37"/>
      <c r="E603" s="41"/>
      <c r="F603" s="37"/>
      <c r="G603" s="37"/>
      <c r="H603" s="41"/>
      <c r="I603" s="42"/>
      <c r="J603" s="59"/>
      <c r="K603" s="5"/>
    </row>
    <row r="604" spans="2:15" ht="24.95" customHeight="1">
      <c r="B604" s="24"/>
      <c r="C604" s="37"/>
      <c r="D604" s="37"/>
      <c r="E604" s="41"/>
      <c r="F604" s="37"/>
      <c r="G604" s="37"/>
      <c r="H604" s="41"/>
      <c r="I604" s="42"/>
      <c r="J604" s="59"/>
      <c r="K604" s="5"/>
    </row>
    <row r="605" spans="2:15" ht="24.95" customHeight="1">
      <c r="B605" s="24"/>
      <c r="C605" s="37"/>
      <c r="D605" s="37"/>
      <c r="E605" s="41"/>
      <c r="F605" s="37"/>
      <c r="G605" s="37"/>
      <c r="H605" s="41"/>
      <c r="I605" s="42"/>
      <c r="J605" s="59"/>
      <c r="K605" s="5"/>
    </row>
    <row r="606" spans="2:15" ht="24.95" customHeight="1">
      <c r="B606" s="24"/>
      <c r="C606" s="37"/>
      <c r="D606" s="37"/>
      <c r="E606" s="41"/>
      <c r="F606" s="37"/>
      <c r="G606" s="37"/>
      <c r="H606" s="41"/>
      <c r="I606" s="42"/>
      <c r="J606" s="59"/>
      <c r="K606" s="5"/>
    </row>
    <row r="607" spans="2:15" ht="24.95" customHeight="1">
      <c r="B607" s="24"/>
      <c r="C607" s="37"/>
      <c r="D607" s="37"/>
      <c r="E607" s="41"/>
      <c r="F607" s="37"/>
      <c r="G607" s="37"/>
      <c r="H607" s="41"/>
      <c r="I607" s="42"/>
      <c r="J607" s="59"/>
      <c r="K607" s="5"/>
    </row>
    <row r="608" spans="2:15" ht="24.95" customHeight="1">
      <c r="B608" s="24"/>
      <c r="C608" s="37"/>
      <c r="D608" s="37"/>
      <c r="E608" s="41"/>
      <c r="F608" s="37"/>
      <c r="G608" s="37"/>
      <c r="H608" s="41"/>
      <c r="I608" s="42"/>
      <c r="J608" s="59"/>
      <c r="K608" s="5"/>
    </row>
    <row r="609" spans="2:15" ht="24.95" customHeight="1">
      <c r="B609" s="24"/>
      <c r="C609" s="37"/>
      <c r="D609" s="37"/>
      <c r="E609" s="41"/>
      <c r="F609" s="37"/>
      <c r="G609" s="37"/>
      <c r="H609" s="41"/>
      <c r="I609" s="42"/>
      <c r="J609" s="59"/>
      <c r="K609" s="5"/>
    </row>
    <row r="610" spans="2:15" ht="24.95" customHeight="1">
      <c r="B610" s="24"/>
      <c r="C610" s="37"/>
      <c r="D610" s="37"/>
      <c r="E610" s="41"/>
      <c r="F610" s="37"/>
      <c r="G610" s="37"/>
      <c r="H610" s="41"/>
      <c r="I610" s="42"/>
      <c r="J610" s="59"/>
      <c r="K610" s="5"/>
    </row>
    <row r="611" spans="2:15" ht="24.95" customHeight="1">
      <c r="B611" s="24"/>
      <c r="C611" s="37"/>
      <c r="D611" s="37"/>
      <c r="E611" s="41"/>
      <c r="F611" s="37"/>
      <c r="G611" s="37"/>
      <c r="H611" s="41"/>
      <c r="I611" s="42"/>
      <c r="J611" s="59"/>
      <c r="K611" s="5"/>
    </row>
    <row r="612" spans="2:15" ht="24.95" customHeight="1">
      <c r="B612" s="24"/>
      <c r="C612" s="37"/>
      <c r="D612" s="37"/>
      <c r="E612" s="41"/>
      <c r="F612" s="37"/>
      <c r="G612" s="37"/>
      <c r="H612" s="41"/>
      <c r="I612" s="42"/>
      <c r="J612" s="59"/>
      <c r="K612" s="5"/>
      <c r="O612" s="49">
        <v>6</v>
      </c>
    </row>
    <row r="613" spans="2:15" ht="30" customHeight="1">
      <c r="B613" s="256" t="s">
        <v>147</v>
      </c>
      <c r="C613" s="256"/>
      <c r="D613" s="256"/>
      <c r="E613" s="256"/>
      <c r="F613" s="256"/>
      <c r="G613" s="256"/>
      <c r="H613" s="256"/>
      <c r="I613" s="256"/>
      <c r="J613" s="256"/>
      <c r="K613" s="256"/>
      <c r="L613" s="256"/>
      <c r="M613" s="256"/>
      <c r="N613" s="256"/>
      <c r="O613" s="256"/>
    </row>
    <row r="614" spans="2:15" ht="15" customHeight="1"/>
    <row r="615" spans="2:15" ht="24.95" customHeight="1">
      <c r="B615" s="223" t="s">
        <v>14</v>
      </c>
      <c r="C615" s="223"/>
      <c r="D615" s="223"/>
      <c r="E615" s="223"/>
      <c r="F615" s="223"/>
      <c r="G615" s="223"/>
      <c r="H615" s="223"/>
      <c r="I615" s="223"/>
      <c r="J615" s="223"/>
      <c r="K615" s="223"/>
      <c r="L615" s="17"/>
    </row>
    <row r="616" spans="2:15" ht="24.95" customHeight="1">
      <c r="B616" s="247" t="s">
        <v>46</v>
      </c>
      <c r="C616" s="248" t="s">
        <v>17</v>
      </c>
      <c r="D616" s="248"/>
      <c r="E616" s="248"/>
      <c r="F616" s="248" t="s">
        <v>18</v>
      </c>
      <c r="G616" s="248"/>
      <c r="H616" s="248"/>
      <c r="I616" s="248" t="s">
        <v>50</v>
      </c>
      <c r="J616" s="248"/>
      <c r="K616" s="248"/>
      <c r="L616" s="7"/>
    </row>
    <row r="617" spans="2:15" ht="24.95" customHeight="1">
      <c r="B617" s="247"/>
      <c r="C617" s="132" t="s">
        <v>105</v>
      </c>
      <c r="D617" s="132" t="s">
        <v>100</v>
      </c>
      <c r="E617" s="118" t="s">
        <v>106</v>
      </c>
      <c r="F617" s="132" t="s">
        <v>105</v>
      </c>
      <c r="G617" s="132" t="s">
        <v>100</v>
      </c>
      <c r="H617" s="118" t="s">
        <v>106</v>
      </c>
      <c r="I617" s="132" t="s">
        <v>105</v>
      </c>
      <c r="J617" s="132" t="s">
        <v>100</v>
      </c>
      <c r="K617" s="118" t="s">
        <v>106</v>
      </c>
    </row>
    <row r="618" spans="2:15" ht="24.95" customHeight="1">
      <c r="B618" s="43" t="s">
        <v>143</v>
      </c>
      <c r="C618" s="114">
        <v>349055</v>
      </c>
      <c r="D618" s="114">
        <v>70507</v>
      </c>
      <c r="E618" s="81">
        <f>SUM(C618:D618)</f>
        <v>419562</v>
      </c>
      <c r="F618" s="114">
        <v>9119</v>
      </c>
      <c r="G618" s="114">
        <v>1942</v>
      </c>
      <c r="H618" s="81">
        <f>F618+G618</f>
        <v>11061</v>
      </c>
      <c r="I618" s="114">
        <f>SUM(C618,F618)</f>
        <v>358174</v>
      </c>
      <c r="J618" s="114">
        <f>SUM(D618,G618)</f>
        <v>72449</v>
      </c>
      <c r="K618" s="123">
        <f>E618+H618</f>
        <v>430623</v>
      </c>
      <c r="L618" s="8"/>
    </row>
    <row r="619" spans="2:15" ht="24.95" customHeight="1">
      <c r="B619" s="43" t="s">
        <v>140</v>
      </c>
      <c r="C619" s="114">
        <v>396710</v>
      </c>
      <c r="D619" s="114">
        <v>84589</v>
      </c>
      <c r="E619" s="81">
        <f>SUM(C619:D619)</f>
        <v>481299</v>
      </c>
      <c r="F619" s="114">
        <v>12125</v>
      </c>
      <c r="G619" s="114">
        <v>2093</v>
      </c>
      <c r="H619" s="81">
        <f>SUM(F619:G619)</f>
        <v>14218</v>
      </c>
      <c r="I619" s="114">
        <f>SUM(C619,F619)</f>
        <v>408835</v>
      </c>
      <c r="J619" s="114">
        <f>SUM(D619,G619)</f>
        <v>86682</v>
      </c>
      <c r="K619" s="123">
        <f>E619+H619</f>
        <v>495517</v>
      </c>
      <c r="L619" s="8"/>
    </row>
    <row r="620" spans="2:15" ht="24.95" customHeight="1">
      <c r="B620" s="101" t="s">
        <v>56</v>
      </c>
      <c r="C620" s="82">
        <f t="shared" ref="C620:K620" si="13">(C619-C618)/C618</f>
        <v>0.13652576241566516</v>
      </c>
      <c r="D620" s="82">
        <f t="shared" si="13"/>
        <v>0.19972485001489212</v>
      </c>
      <c r="E620" s="82">
        <f t="shared" si="13"/>
        <v>0.14714630972299683</v>
      </c>
      <c r="F620" s="82">
        <f t="shared" si="13"/>
        <v>0.32964140804912817</v>
      </c>
      <c r="G620" s="82">
        <f t="shared" si="13"/>
        <v>7.7754891864057679E-2</v>
      </c>
      <c r="H620" s="82">
        <f t="shared" si="13"/>
        <v>0.2854172317150348</v>
      </c>
      <c r="I620" s="82">
        <f t="shared" si="13"/>
        <v>0.14144242742354274</v>
      </c>
      <c r="J620" s="82">
        <f t="shared" si="13"/>
        <v>0.1964554376181866</v>
      </c>
      <c r="K620" s="100">
        <f t="shared" si="13"/>
        <v>0.15069794228362163</v>
      </c>
      <c r="L620" s="9"/>
    </row>
    <row r="621" spans="2:15" ht="24.95" customHeight="1">
      <c r="B621" s="105"/>
      <c r="C621" s="106"/>
      <c r="D621" s="106"/>
      <c r="E621" s="106"/>
      <c r="F621" s="106"/>
      <c r="G621" s="106"/>
      <c r="H621" s="106"/>
      <c r="I621" s="106"/>
      <c r="J621" s="106"/>
      <c r="K621" s="106"/>
      <c r="L621" s="112"/>
    </row>
    <row r="622" spans="2:15" s="5" customFormat="1" ht="24.95" customHeight="1">
      <c r="B622" s="22"/>
      <c r="C622" s="27"/>
      <c r="D622" s="27"/>
      <c r="E622" s="27"/>
      <c r="F622" s="27"/>
      <c r="G622" s="27"/>
      <c r="H622" s="27"/>
      <c r="I622" s="27"/>
      <c r="J622" s="27"/>
      <c r="K622" s="27"/>
      <c r="L622" s="9"/>
    </row>
    <row r="623" spans="2:15" s="5" customFormat="1" ht="24.95" customHeight="1">
      <c r="B623" s="22"/>
      <c r="C623" s="27"/>
      <c r="D623" s="27"/>
      <c r="E623" s="27"/>
      <c r="F623" s="27"/>
      <c r="G623" s="27"/>
      <c r="H623" s="27"/>
      <c r="I623" s="27"/>
      <c r="J623" s="27"/>
      <c r="K623" s="27"/>
      <c r="L623" s="9"/>
    </row>
    <row r="624" spans="2:15" s="5" customFormat="1" ht="24.95" customHeight="1">
      <c r="B624" s="22"/>
      <c r="C624" s="27"/>
      <c r="D624" s="27"/>
      <c r="E624" s="27"/>
      <c r="F624" s="27"/>
      <c r="G624" s="27"/>
      <c r="H624" s="27"/>
      <c r="I624" s="27"/>
      <c r="J624" s="27"/>
      <c r="K624" s="27"/>
      <c r="L624" s="9"/>
    </row>
    <row r="625" spans="2:15" s="5" customFormat="1" ht="24.95" customHeight="1">
      <c r="B625" s="22"/>
      <c r="C625" s="27"/>
      <c r="D625" s="27"/>
      <c r="E625" s="27"/>
      <c r="F625" s="27"/>
      <c r="G625" s="27"/>
      <c r="H625" s="27"/>
      <c r="I625" s="27"/>
      <c r="J625" s="27"/>
      <c r="K625" s="27"/>
      <c r="L625" s="9"/>
    </row>
    <row r="626" spans="2:15" s="5" customFormat="1" ht="24.95" customHeight="1">
      <c r="B626" s="22"/>
      <c r="C626" s="27"/>
      <c r="D626" s="27"/>
      <c r="E626" s="27"/>
      <c r="F626" s="27"/>
      <c r="G626" s="27"/>
      <c r="H626" s="27"/>
      <c r="I626" s="27"/>
      <c r="J626" s="27"/>
      <c r="K626" s="27"/>
      <c r="L626" s="9"/>
    </row>
    <row r="627" spans="2:15" s="5" customFormat="1" ht="24.95" customHeight="1">
      <c r="B627" s="22"/>
      <c r="C627" s="27"/>
      <c r="D627" s="27"/>
      <c r="E627" s="27"/>
      <c r="F627" s="27"/>
      <c r="G627" s="27"/>
      <c r="H627" s="27"/>
      <c r="I627" s="27"/>
      <c r="J627" s="27"/>
      <c r="K627" s="27"/>
      <c r="L627" s="9"/>
    </row>
    <row r="628" spans="2:15" s="5" customFormat="1" ht="24.95" customHeight="1">
      <c r="B628" s="22"/>
      <c r="C628" s="27"/>
      <c r="D628" s="27"/>
      <c r="E628" s="27"/>
      <c r="F628" s="27"/>
      <c r="G628" s="27"/>
      <c r="H628" s="27"/>
      <c r="I628" s="27"/>
      <c r="J628" s="27"/>
      <c r="K628" s="27"/>
      <c r="L628" s="9"/>
    </row>
    <row r="629" spans="2:15" ht="24.95" customHeight="1">
      <c r="B629" s="228"/>
      <c r="C629" s="228"/>
      <c r="D629" s="228"/>
      <c r="E629" s="228"/>
      <c r="F629" s="228"/>
      <c r="G629" s="228"/>
      <c r="H629" s="228"/>
      <c r="I629" s="228"/>
      <c r="J629" s="228"/>
      <c r="K629" s="228"/>
      <c r="L629" s="228"/>
    </row>
    <row r="630" spans="2:15" ht="24.95" customHeight="1"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</row>
    <row r="631" spans="2:15" ht="24.95" customHeight="1">
      <c r="B631" s="22"/>
      <c r="C631" s="27"/>
      <c r="D631" s="27"/>
      <c r="E631" s="27"/>
      <c r="F631" s="27"/>
      <c r="G631" s="27"/>
      <c r="H631" s="27"/>
      <c r="I631" s="27"/>
      <c r="J631" s="27"/>
      <c r="K631" s="27"/>
      <c r="L631" s="9"/>
    </row>
    <row r="632" spans="2:15" ht="24.95" customHeight="1">
      <c r="B632" s="223" t="s">
        <v>16</v>
      </c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</row>
    <row r="633" spans="2:15" ht="24.95" customHeight="1">
      <c r="B633" s="234" t="s">
        <v>46</v>
      </c>
      <c r="C633" s="235" t="s">
        <v>17</v>
      </c>
      <c r="D633" s="235"/>
      <c r="E633" s="235"/>
      <c r="F633" s="235"/>
      <c r="G633" s="235" t="s">
        <v>18</v>
      </c>
      <c r="H633" s="235"/>
      <c r="I633" s="235"/>
      <c r="J633" s="235"/>
      <c r="K633" s="235" t="s">
        <v>127</v>
      </c>
      <c r="L633" s="235"/>
      <c r="M633" s="235"/>
      <c r="N633" s="235"/>
    </row>
    <row r="634" spans="2:15" ht="24.95" customHeight="1">
      <c r="B634" s="234"/>
      <c r="C634" s="159" t="s">
        <v>107</v>
      </c>
      <c r="D634" s="159" t="s">
        <v>108</v>
      </c>
      <c r="E634" s="121" t="s">
        <v>109</v>
      </c>
      <c r="F634" s="194" t="s">
        <v>75</v>
      </c>
      <c r="G634" s="159" t="s">
        <v>107</v>
      </c>
      <c r="H634" s="159" t="s">
        <v>108</v>
      </c>
      <c r="I634" s="143" t="s">
        <v>109</v>
      </c>
      <c r="J634" s="195" t="s">
        <v>75</v>
      </c>
      <c r="K634" s="159" t="s">
        <v>107</v>
      </c>
      <c r="L634" s="159" t="s">
        <v>108</v>
      </c>
      <c r="M634" s="143" t="s">
        <v>109</v>
      </c>
      <c r="N634" s="195" t="s">
        <v>75</v>
      </c>
    </row>
    <row r="635" spans="2:15" ht="24.95" customHeight="1">
      <c r="B635" s="43" t="s">
        <v>143</v>
      </c>
      <c r="C635" s="114">
        <v>555956</v>
      </c>
      <c r="D635" s="114">
        <v>104675</v>
      </c>
      <c r="E635" s="81">
        <f>SUM(C635:D635)</f>
        <v>660631</v>
      </c>
      <c r="F635" s="138">
        <v>0.32090000000000002</v>
      </c>
      <c r="G635" s="144">
        <v>21319</v>
      </c>
      <c r="H635" s="144">
        <v>3498</v>
      </c>
      <c r="I635" s="81">
        <f>SUM(G635:H635)</f>
        <v>24817</v>
      </c>
      <c r="J635" s="138">
        <v>0.16039999999999999</v>
      </c>
      <c r="K635" s="144">
        <f>C635+G635</f>
        <v>577275</v>
      </c>
      <c r="L635" s="147">
        <f>D635+H635</f>
        <v>108173</v>
      </c>
      <c r="M635" s="145">
        <f>K635+L635</f>
        <v>685448</v>
      </c>
      <c r="N635" s="137">
        <v>0.30969999999999998</v>
      </c>
    </row>
    <row r="636" spans="2:15" ht="24.95" customHeight="1">
      <c r="B636" s="43" t="s">
        <v>140</v>
      </c>
      <c r="C636" s="114">
        <v>655579</v>
      </c>
      <c r="D636" s="114">
        <v>120760</v>
      </c>
      <c r="E636" s="81">
        <f>SUM(C636:D636)</f>
        <v>776339</v>
      </c>
      <c r="F636" s="138">
        <v>0.37609999999999999</v>
      </c>
      <c r="G636" s="144">
        <v>25508</v>
      </c>
      <c r="H636" s="144">
        <v>4265</v>
      </c>
      <c r="I636" s="81">
        <f>SUM(G636:H636)</f>
        <v>29773</v>
      </c>
      <c r="J636" s="138">
        <v>0.1946</v>
      </c>
      <c r="K636" s="190">
        <f>C636+G636</f>
        <v>681087</v>
      </c>
      <c r="L636" s="147">
        <f>D636+H636</f>
        <v>125025</v>
      </c>
      <c r="M636" s="146">
        <f>K636+L636</f>
        <v>806112</v>
      </c>
      <c r="N636" s="137">
        <v>0.36359999999999998</v>
      </c>
    </row>
    <row r="637" spans="2:15" ht="24.95" customHeight="1">
      <c r="B637" s="101" t="s">
        <v>56</v>
      </c>
      <c r="C637" s="82">
        <f t="shared" ref="C637:N637" si="14">(C636-C635)/C635</f>
        <v>0.17919223823468045</v>
      </c>
      <c r="D637" s="82">
        <f t="shared" si="14"/>
        <v>0.15366610938619538</v>
      </c>
      <c r="E637" s="82">
        <f t="shared" si="14"/>
        <v>0.17514769969922694</v>
      </c>
      <c r="F637" s="82">
        <f t="shared" si="14"/>
        <v>0.17201620442505444</v>
      </c>
      <c r="G637" s="82">
        <f t="shared" si="14"/>
        <v>0.19649139265443971</v>
      </c>
      <c r="H637" s="82">
        <f t="shared" si="14"/>
        <v>0.21926815323041737</v>
      </c>
      <c r="I637" s="82">
        <f t="shared" si="14"/>
        <v>0.19970181730265543</v>
      </c>
      <c r="J637" s="82">
        <f t="shared" si="14"/>
        <v>0.21321695760598511</v>
      </c>
      <c r="K637" s="82">
        <f t="shared" si="14"/>
        <v>0.17983110302715344</v>
      </c>
      <c r="L637" s="82">
        <f t="shared" si="14"/>
        <v>0.15578748855999186</v>
      </c>
      <c r="M637" s="82">
        <f t="shared" si="14"/>
        <v>0.17603669424960025</v>
      </c>
      <c r="N637" s="82">
        <f t="shared" si="14"/>
        <v>0.17403939296092996</v>
      </c>
    </row>
    <row r="638" spans="2:15" ht="24.95" customHeight="1">
      <c r="B638" s="105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7"/>
    </row>
    <row r="639" spans="2:15" s="5" customFormat="1" ht="24.95" customHeight="1">
      <c r="B639" s="22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</row>
    <row r="640" spans="2:15" s="5" customFormat="1" ht="24.95" customHeight="1">
      <c r="B640" s="22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2:14" s="5" customFormat="1" ht="24.95" customHeight="1">
      <c r="B641" s="22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2:14" ht="24.95" customHeight="1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</row>
    <row r="643" spans="2:14" ht="24.95" customHeight="1">
      <c r="B643" s="228"/>
      <c r="C643" s="228"/>
      <c r="D643" s="228"/>
      <c r="E643" s="228"/>
      <c r="F643" s="228"/>
      <c r="G643" s="228"/>
      <c r="H643" s="228"/>
      <c r="I643" s="228"/>
      <c r="J643" s="228"/>
      <c r="K643" s="228"/>
      <c r="L643" s="228"/>
    </row>
    <row r="644" spans="2:14" ht="24.95" customHeight="1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</row>
    <row r="645" spans="2:14" ht="24.95" customHeight="1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</row>
    <row r="646" spans="2:14" ht="24.95" customHeight="1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</row>
    <row r="647" spans="2:14" ht="24.95" customHeight="1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</row>
    <row r="648" spans="2:14" ht="24.95" customHeight="1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</row>
    <row r="649" spans="2:14" ht="24.95" customHeight="1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</row>
    <row r="650" spans="2:14" ht="24.95" customHeight="1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</row>
    <row r="651" spans="2:14" ht="24.95" customHeight="1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</row>
    <row r="652" spans="2:14" ht="24.95" customHeight="1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</row>
    <row r="653" spans="2:14" ht="24.95" customHeight="1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</row>
    <row r="654" spans="2:14" ht="24.95" customHeight="1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</row>
    <row r="655" spans="2:14" ht="24.95" customHeight="1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</row>
    <row r="656" spans="2:14" ht="24.95" customHeight="1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</row>
    <row r="657" spans="2:12" ht="24.95" customHeight="1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</row>
    <row r="658" spans="2:12" ht="24.95" customHeight="1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</row>
    <row r="659" spans="2:12" ht="24.95" customHeight="1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</row>
    <row r="660" spans="2:12" ht="24.95" customHeight="1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</row>
    <row r="661" spans="2:12" ht="24.95" customHeight="1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</row>
    <row r="662" spans="2:12" ht="24.95" customHeight="1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</row>
    <row r="663" spans="2:12" ht="24.95" customHeight="1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</row>
    <row r="664" spans="2:12" ht="24.95" customHeight="1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</row>
    <row r="665" spans="2:12" ht="24.95" customHeight="1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</row>
    <row r="666" spans="2:12" ht="24.95" customHeight="1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</row>
    <row r="667" spans="2:12" ht="24.95" customHeight="1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</row>
    <row r="668" spans="2:12" ht="24.95" customHeight="1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</row>
    <row r="669" spans="2:12" ht="24.95" customHeight="1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</row>
    <row r="670" spans="2:12" ht="24.95" customHeight="1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</row>
    <row r="671" spans="2:12" ht="24.95" customHeight="1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</row>
    <row r="672" spans="2:12" ht="24.95" customHeight="1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</row>
    <row r="673" spans="2:15" ht="24.95" customHeight="1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</row>
    <row r="674" spans="2:15" ht="24.95" customHeight="1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</row>
    <row r="675" spans="2:15" ht="24.95" customHeight="1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</row>
    <row r="676" spans="2:15" ht="24.95" customHeight="1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O676" s="49">
        <v>7</v>
      </c>
    </row>
    <row r="677" spans="2:15" ht="30" customHeight="1">
      <c r="B677" s="250" t="s">
        <v>148</v>
      </c>
      <c r="C677" s="250"/>
      <c r="D677" s="250"/>
      <c r="E677" s="250"/>
      <c r="F677" s="250"/>
      <c r="G677" s="250"/>
      <c r="H677" s="250"/>
      <c r="I677" s="250"/>
      <c r="J677" s="250"/>
      <c r="K677" s="250"/>
      <c r="L677" s="250"/>
      <c r="M677" s="250"/>
      <c r="N677" s="250"/>
      <c r="O677" s="250"/>
    </row>
    <row r="678" spans="2:15" ht="15" customHeight="1"/>
    <row r="679" spans="2:15" ht="24.95" customHeight="1">
      <c r="B679" s="223" t="s">
        <v>14</v>
      </c>
      <c r="C679" s="223"/>
      <c r="D679" s="223"/>
      <c r="E679" s="223"/>
      <c r="F679" s="223"/>
      <c r="G679" s="223"/>
      <c r="H679" s="223"/>
      <c r="I679" s="223"/>
      <c r="J679" s="223"/>
      <c r="K679" s="223"/>
      <c r="L679" s="91"/>
    </row>
    <row r="680" spans="2:15" ht="24.95" customHeight="1">
      <c r="B680" s="254" t="s">
        <v>46</v>
      </c>
      <c r="C680" s="235" t="s">
        <v>17</v>
      </c>
      <c r="D680" s="235"/>
      <c r="E680" s="235"/>
      <c r="F680" s="235" t="s">
        <v>18</v>
      </c>
      <c r="G680" s="235"/>
      <c r="H680" s="235"/>
      <c r="I680" s="235" t="s">
        <v>96</v>
      </c>
      <c r="J680" s="235"/>
      <c r="K680" s="235"/>
      <c r="L680" s="92"/>
    </row>
    <row r="681" spans="2:15" ht="24.95" customHeight="1">
      <c r="B681" s="254"/>
      <c r="C681" s="159" t="s">
        <v>105</v>
      </c>
      <c r="D681" s="159" t="s">
        <v>100</v>
      </c>
      <c r="E681" s="121" t="s">
        <v>106</v>
      </c>
      <c r="F681" s="159" t="s">
        <v>105</v>
      </c>
      <c r="G681" s="159" t="s">
        <v>100</v>
      </c>
      <c r="H681" s="121" t="s">
        <v>106</v>
      </c>
      <c r="I681" s="159" t="s">
        <v>105</v>
      </c>
      <c r="J681" s="159" t="s">
        <v>100</v>
      </c>
      <c r="K681" s="121" t="s">
        <v>106</v>
      </c>
      <c r="L681" s="18"/>
    </row>
    <row r="682" spans="2:15" ht="24.95" customHeight="1">
      <c r="B682" s="43" t="s">
        <v>145</v>
      </c>
      <c r="C682" s="114">
        <v>892567</v>
      </c>
      <c r="D682" s="114">
        <v>171045</v>
      </c>
      <c r="E682" s="81">
        <f>SUM(C682:D682)</f>
        <v>1063612</v>
      </c>
      <c r="F682" s="133">
        <v>28357</v>
      </c>
      <c r="G682" s="133">
        <v>4522</v>
      </c>
      <c r="H682" s="81">
        <f>SUM(F682:G682)</f>
        <v>32879</v>
      </c>
      <c r="I682" s="114">
        <f t="shared" ref="I682:K683" si="15">C682+F682</f>
        <v>920924</v>
      </c>
      <c r="J682" s="114">
        <f t="shared" si="15"/>
        <v>175567</v>
      </c>
      <c r="K682" s="123">
        <f t="shared" si="15"/>
        <v>1096491</v>
      </c>
      <c r="L682" s="93"/>
    </row>
    <row r="683" spans="2:15" ht="24.95" customHeight="1">
      <c r="B683" s="43" t="s">
        <v>146</v>
      </c>
      <c r="C683" s="114">
        <v>942662</v>
      </c>
      <c r="D683" s="114">
        <v>207128</v>
      </c>
      <c r="E683" s="81">
        <f>SUM(C683:D683)</f>
        <v>1149790</v>
      </c>
      <c r="F683" s="133">
        <v>25723</v>
      </c>
      <c r="G683" s="133">
        <v>4209</v>
      </c>
      <c r="H683" s="81">
        <f>SUM(F683:G683)</f>
        <v>29932</v>
      </c>
      <c r="I683" s="114">
        <f t="shared" si="15"/>
        <v>968385</v>
      </c>
      <c r="J683" s="114">
        <f t="shared" si="15"/>
        <v>211337</v>
      </c>
      <c r="K683" s="123">
        <f t="shared" si="15"/>
        <v>1179722</v>
      </c>
      <c r="L683" s="93"/>
    </row>
    <row r="684" spans="2:15" ht="24.95" customHeight="1">
      <c r="B684" s="101" t="s">
        <v>56</v>
      </c>
      <c r="C684" s="82">
        <f t="shared" ref="C684:K684" si="16">(C683-C682)/C682</f>
        <v>5.6124638262449768E-2</v>
      </c>
      <c r="D684" s="82">
        <f t="shared" si="16"/>
        <v>0.21095618112192699</v>
      </c>
      <c r="E684" s="82">
        <f t="shared" si="16"/>
        <v>8.1023907214284902E-2</v>
      </c>
      <c r="F684" s="82">
        <f t="shared" si="16"/>
        <v>-9.2887117819233353E-2</v>
      </c>
      <c r="G684" s="82">
        <f t="shared" si="16"/>
        <v>-6.9217160548429899E-2</v>
      </c>
      <c r="H684" s="82">
        <f t="shared" si="16"/>
        <v>-8.9631679795614219E-2</v>
      </c>
      <c r="I684" s="82">
        <f t="shared" si="16"/>
        <v>5.1536283124340339E-2</v>
      </c>
      <c r="J684" s="82">
        <f t="shared" si="16"/>
        <v>0.20373988277979346</v>
      </c>
      <c r="K684" s="82">
        <f t="shared" si="16"/>
        <v>7.5906687788591054E-2</v>
      </c>
      <c r="L684" s="94"/>
    </row>
    <row r="685" spans="2:15" ht="24.95" customHeight="1">
      <c r="B685" s="105"/>
      <c r="C685" s="106"/>
      <c r="D685" s="106"/>
      <c r="E685" s="106"/>
      <c r="F685" s="106"/>
      <c r="G685" s="106"/>
      <c r="H685" s="106"/>
      <c r="I685" s="106"/>
      <c r="J685" s="106"/>
      <c r="K685" s="106"/>
      <c r="L685" s="113"/>
      <c r="M685" s="107"/>
      <c r="N685" s="107"/>
    </row>
    <row r="686" spans="2:15" ht="24.95" customHeight="1"/>
    <row r="687" spans="2:15" ht="24.95" customHeight="1"/>
    <row r="688" spans="2:15" ht="24.95" customHeight="1"/>
    <row r="689" spans="2:14" ht="24.95" customHeight="1"/>
    <row r="690" spans="2:14" ht="24.95" customHeight="1"/>
    <row r="691" spans="2:14" ht="24.95" customHeight="1"/>
    <row r="692" spans="2:14" ht="24.95" customHeight="1"/>
    <row r="693" spans="2:14" ht="24.95" customHeight="1"/>
    <row r="694" spans="2:14" ht="24.95" customHeight="1"/>
    <row r="695" spans="2:14" ht="24.95" customHeight="1"/>
    <row r="696" spans="2:14" ht="24.95" customHeight="1">
      <c r="B696" s="223" t="s">
        <v>16</v>
      </c>
      <c r="C696" s="223"/>
      <c r="D696" s="223"/>
      <c r="E696" s="223"/>
      <c r="F696" s="223"/>
      <c r="G696" s="223"/>
      <c r="H696" s="223"/>
      <c r="I696" s="223"/>
      <c r="J696" s="223"/>
      <c r="K696" s="223"/>
      <c r="L696" s="223"/>
      <c r="M696" s="223"/>
      <c r="N696" s="223"/>
    </row>
    <row r="697" spans="2:14" ht="24.95" customHeight="1">
      <c r="B697" s="253" t="s">
        <v>46</v>
      </c>
      <c r="C697" s="235" t="s">
        <v>17</v>
      </c>
      <c r="D697" s="235"/>
      <c r="E697" s="235"/>
      <c r="F697" s="235"/>
      <c r="G697" s="235" t="s">
        <v>18</v>
      </c>
      <c r="H697" s="235"/>
      <c r="I697" s="235"/>
      <c r="J697" s="235"/>
      <c r="K697" s="235" t="s">
        <v>127</v>
      </c>
      <c r="L697" s="235"/>
      <c r="M697" s="235"/>
      <c r="N697" s="235"/>
    </row>
    <row r="698" spans="2:14" ht="24.95" customHeight="1">
      <c r="B698" s="253"/>
      <c r="C698" s="159" t="s">
        <v>107</v>
      </c>
      <c r="D698" s="159" t="s">
        <v>108</v>
      </c>
      <c r="E698" s="143" t="s">
        <v>109</v>
      </c>
      <c r="F698" s="195" t="s">
        <v>75</v>
      </c>
      <c r="G698" s="159" t="s">
        <v>107</v>
      </c>
      <c r="H698" s="159" t="s">
        <v>108</v>
      </c>
      <c r="I698" s="143" t="s">
        <v>109</v>
      </c>
      <c r="J698" s="195" t="s">
        <v>75</v>
      </c>
      <c r="K698" s="159" t="s">
        <v>107</v>
      </c>
      <c r="L698" s="159" t="s">
        <v>108</v>
      </c>
      <c r="M698" s="143" t="s">
        <v>109</v>
      </c>
      <c r="N698" s="195" t="s">
        <v>75</v>
      </c>
    </row>
    <row r="699" spans="2:14" ht="24.95" customHeight="1">
      <c r="B699" s="43" t="s">
        <v>145</v>
      </c>
      <c r="C699" s="144">
        <v>1401524</v>
      </c>
      <c r="D699" s="144">
        <v>267864</v>
      </c>
      <c r="E699" s="81">
        <f>SUM(C699:D699)</f>
        <v>1669388</v>
      </c>
      <c r="F699" s="138">
        <v>0.27929999999999999</v>
      </c>
      <c r="G699" s="144">
        <v>64981</v>
      </c>
      <c r="H699" s="144">
        <v>9190</v>
      </c>
      <c r="I699" s="81">
        <f>SUM(G699:H699)</f>
        <v>74171</v>
      </c>
      <c r="J699" s="138">
        <v>0.16520000000000001</v>
      </c>
      <c r="K699" s="144">
        <f>C699+G699</f>
        <v>1466505</v>
      </c>
      <c r="L699" s="147">
        <f>D699+H699</f>
        <v>277054</v>
      </c>
      <c r="M699" s="145">
        <f>K699+L699</f>
        <v>1743559</v>
      </c>
      <c r="N699" s="137">
        <v>0.27129999999999999</v>
      </c>
    </row>
    <row r="700" spans="2:14" ht="24.95" customHeight="1">
      <c r="B700" s="43" t="s">
        <v>146</v>
      </c>
      <c r="C700" s="144">
        <v>1521871</v>
      </c>
      <c r="D700" s="144">
        <v>316542</v>
      </c>
      <c r="E700" s="81">
        <f>SUM(C700:D700)</f>
        <v>1838413</v>
      </c>
      <c r="F700" s="138">
        <v>0.30709999999999998</v>
      </c>
      <c r="G700" s="144">
        <v>66727</v>
      </c>
      <c r="H700" s="144">
        <v>10486</v>
      </c>
      <c r="I700" s="81">
        <f>SUM(G700:H700)</f>
        <v>77213</v>
      </c>
      <c r="J700" s="138">
        <v>0.1739</v>
      </c>
      <c r="K700" s="147">
        <f>C700+G700</f>
        <v>1588598</v>
      </c>
      <c r="L700" s="147">
        <f>D700+H700</f>
        <v>327028</v>
      </c>
      <c r="M700" s="146">
        <f>K700+L700</f>
        <v>1915626</v>
      </c>
      <c r="N700" s="137">
        <v>0.2979</v>
      </c>
    </row>
    <row r="701" spans="2:14" ht="24.95" customHeight="1">
      <c r="B701" s="101" t="s">
        <v>56</v>
      </c>
      <c r="C701" s="82">
        <f t="shared" ref="C701:N701" si="17">(C700-C699)/C699</f>
        <v>8.5868668677810719E-2</v>
      </c>
      <c r="D701" s="82">
        <f t="shared" si="17"/>
        <v>0.18172654780037631</v>
      </c>
      <c r="E701" s="82">
        <f t="shared" si="17"/>
        <v>0.10124967952327439</v>
      </c>
      <c r="F701" s="82">
        <f t="shared" si="17"/>
        <v>9.9534550662370186E-2</v>
      </c>
      <c r="G701" s="82">
        <f t="shared" si="17"/>
        <v>2.6869392591680644E-2</v>
      </c>
      <c r="H701" s="82">
        <f t="shared" si="17"/>
        <v>0.1410228509249184</v>
      </c>
      <c r="I701" s="82">
        <f t="shared" si="17"/>
        <v>4.1013334052392443E-2</v>
      </c>
      <c r="J701" s="82">
        <f t="shared" si="17"/>
        <v>5.2663438256658507E-2</v>
      </c>
      <c r="K701" s="82">
        <f t="shared" si="17"/>
        <v>8.3254404178642424E-2</v>
      </c>
      <c r="L701" s="82">
        <f t="shared" si="17"/>
        <v>0.18037638871844477</v>
      </c>
      <c r="M701" s="82">
        <f t="shared" si="17"/>
        <v>9.8687225382106364E-2</v>
      </c>
      <c r="N701" s="82">
        <f t="shared" si="17"/>
        <v>9.8046443051972035E-2</v>
      </c>
    </row>
    <row r="702" spans="2:14" s="107" customFormat="1" ht="24.95" customHeight="1">
      <c r="B702" s="105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</row>
    <row r="703" spans="2:14" s="107" customFormat="1" ht="24.95" customHeight="1">
      <c r="B703" s="105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</row>
    <row r="704" spans="2:14" s="107" customFormat="1" ht="24.95" customHeight="1">
      <c r="B704" s="105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</row>
    <row r="705" spans="2:14" s="107" customFormat="1" ht="24.95" customHeight="1">
      <c r="B705" s="105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</row>
    <row r="706" spans="2:14" ht="24.95" customHeight="1"/>
    <row r="707" spans="2:14" ht="24.95" customHeight="1"/>
    <row r="708" spans="2:14" ht="24.95" customHeight="1"/>
    <row r="709" spans="2:14" ht="24.95" customHeight="1"/>
    <row r="710" spans="2:14" ht="24.95" customHeight="1"/>
    <row r="711" spans="2:14" ht="24.95" customHeight="1"/>
    <row r="712" spans="2:14" ht="24.95" customHeight="1"/>
    <row r="713" spans="2:14" ht="24.95" customHeight="1"/>
    <row r="714" spans="2:14" ht="24.95" customHeight="1"/>
    <row r="715" spans="2:14" ht="24.95" customHeight="1"/>
    <row r="716" spans="2:14" ht="24.95" customHeight="1"/>
    <row r="717" spans="2:14" ht="24.95" customHeight="1"/>
    <row r="718" spans="2:14" ht="24.95" customHeight="1"/>
    <row r="719" spans="2:14" ht="24.95" customHeight="1"/>
    <row r="720" spans="2:14" ht="24.95" customHeight="1"/>
    <row r="721" ht="24.95" customHeight="1"/>
    <row r="722" ht="24.95" customHeight="1"/>
    <row r="723" ht="24.95" customHeight="1"/>
    <row r="724" ht="24.95" customHeight="1"/>
    <row r="725" ht="24.95" customHeight="1"/>
    <row r="726" ht="24.95" customHeight="1"/>
    <row r="727" ht="24.95" customHeight="1"/>
    <row r="728" ht="24.95" customHeight="1"/>
    <row r="729" ht="24.95" customHeight="1"/>
    <row r="730" ht="24.95" customHeight="1"/>
    <row r="731" ht="24.95" customHeight="1"/>
    <row r="732" ht="24.95" customHeight="1"/>
    <row r="733" ht="24.95" customHeight="1"/>
    <row r="734" ht="24.95" customHeight="1"/>
    <row r="735" ht="24.95" customHeight="1"/>
    <row r="736" ht="24.95" customHeight="1"/>
    <row r="737" spans="2:16" ht="24.95" customHeight="1"/>
    <row r="738" spans="2:16" ht="24.95" customHeight="1"/>
    <row r="739" spans="2:16" ht="24.95" customHeight="1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</row>
    <row r="740" spans="2:16" ht="24.95" customHeight="1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O740" s="49">
        <v>8</v>
      </c>
    </row>
    <row r="741" spans="2:16" ht="39.950000000000003" customHeight="1">
      <c r="B741" s="249" t="s">
        <v>121</v>
      </c>
      <c r="C741" s="249"/>
      <c r="D741" s="249"/>
      <c r="E741" s="249"/>
      <c r="F741" s="249"/>
      <c r="G741" s="249"/>
      <c r="H741" s="249"/>
      <c r="I741" s="249"/>
      <c r="J741" s="249"/>
      <c r="K741" s="249"/>
      <c r="L741" s="249"/>
      <c r="M741" s="249"/>
      <c r="N741" s="249"/>
      <c r="O741" s="249"/>
      <c r="P741" s="249"/>
    </row>
    <row r="742" spans="2:16" ht="15" customHeight="1"/>
    <row r="743" spans="2:16" ht="30" customHeight="1">
      <c r="B743" s="227" t="s">
        <v>122</v>
      </c>
      <c r="C743" s="227"/>
      <c r="D743" s="227"/>
      <c r="E743" s="227"/>
      <c r="F743" s="227"/>
      <c r="G743" s="227"/>
      <c r="H743" s="227"/>
      <c r="I743" s="227"/>
      <c r="J743" s="227"/>
      <c r="K743" s="227"/>
      <c r="L743" s="227"/>
      <c r="M743" s="227"/>
      <c r="N743" s="227"/>
      <c r="O743" s="227"/>
    </row>
    <row r="744" spans="2:16" ht="15" customHeight="1">
      <c r="B744" s="103"/>
      <c r="C744" s="103"/>
      <c r="D744" s="103"/>
      <c r="E744" s="103"/>
      <c r="F744" s="103"/>
      <c r="G744" s="103"/>
    </row>
    <row r="745" spans="2:16" ht="24.95" customHeight="1">
      <c r="B745" s="252" t="s">
        <v>22</v>
      </c>
      <c r="C745" s="252"/>
      <c r="D745" s="252"/>
      <c r="E745" s="252"/>
      <c r="F745" s="252"/>
      <c r="G745" s="252"/>
      <c r="H745" s="252"/>
      <c r="I745" s="252"/>
      <c r="J745" s="252"/>
    </row>
    <row r="746" spans="2:16" ht="24.95" customHeight="1">
      <c r="B746" s="234" t="s">
        <v>47</v>
      </c>
      <c r="C746" s="235" t="s">
        <v>69</v>
      </c>
      <c r="D746" s="235"/>
      <c r="E746" s="235"/>
      <c r="F746" s="235" t="s">
        <v>70</v>
      </c>
      <c r="G746" s="235"/>
      <c r="H746" s="235"/>
      <c r="I746" s="192" t="s">
        <v>75</v>
      </c>
      <c r="J746" s="191" t="s">
        <v>76</v>
      </c>
      <c r="M746" s="68"/>
    </row>
    <row r="747" spans="2:16" ht="24.95" customHeight="1">
      <c r="B747" s="234"/>
      <c r="C747" s="159" t="s">
        <v>99</v>
      </c>
      <c r="D747" s="159" t="s">
        <v>100</v>
      </c>
      <c r="E747" s="121" t="s">
        <v>106</v>
      </c>
      <c r="F747" s="159" t="s">
        <v>102</v>
      </c>
      <c r="G747" s="159" t="s">
        <v>103</v>
      </c>
      <c r="H747" s="121" t="s">
        <v>104</v>
      </c>
      <c r="I747" s="166" t="s">
        <v>134</v>
      </c>
      <c r="J747" s="166" t="s">
        <v>135</v>
      </c>
      <c r="M747" s="68"/>
    </row>
    <row r="748" spans="2:16" ht="24.95" customHeight="1">
      <c r="B748" s="34" t="s">
        <v>5</v>
      </c>
      <c r="C748" s="185">
        <v>16274</v>
      </c>
      <c r="D748" s="185">
        <v>353</v>
      </c>
      <c r="E748" s="182">
        <f t="shared" ref="E748:E756" si="18">C748+D748</f>
        <v>16627</v>
      </c>
      <c r="F748" s="185">
        <v>35586</v>
      </c>
      <c r="G748" s="185">
        <v>1110</v>
      </c>
      <c r="H748" s="182">
        <f t="shared" ref="H748:H756" si="19">F748+G748</f>
        <v>36696</v>
      </c>
      <c r="I748" s="137">
        <v>0.16502745510718961</v>
      </c>
      <c r="J748" s="140">
        <v>2.2070126902026823</v>
      </c>
      <c r="K748" s="12"/>
      <c r="M748" s="68"/>
    </row>
    <row r="749" spans="2:16" ht="24.95" customHeight="1">
      <c r="B749" s="34" t="s">
        <v>6</v>
      </c>
      <c r="C749" s="185">
        <v>10194</v>
      </c>
      <c r="D749" s="185">
        <v>1124</v>
      </c>
      <c r="E749" s="182">
        <f t="shared" si="18"/>
        <v>11318</v>
      </c>
      <c r="F749" s="185">
        <v>17375</v>
      </c>
      <c r="G749" s="185">
        <v>1571</v>
      </c>
      <c r="H749" s="182">
        <f t="shared" si="19"/>
        <v>18946</v>
      </c>
      <c r="I749" s="137">
        <v>0.13855390848392216</v>
      </c>
      <c r="J749" s="140">
        <v>1.673970666195441</v>
      </c>
      <c r="M749" s="68"/>
    </row>
    <row r="750" spans="2:16" ht="24.95" customHeight="1">
      <c r="B750" s="34" t="s">
        <v>26</v>
      </c>
      <c r="C750" s="185">
        <v>12728</v>
      </c>
      <c r="D750" s="185">
        <v>484</v>
      </c>
      <c r="E750" s="182">
        <f t="shared" si="18"/>
        <v>13212</v>
      </c>
      <c r="F750" s="185">
        <v>21800</v>
      </c>
      <c r="G750" s="185">
        <v>547</v>
      </c>
      <c r="H750" s="182">
        <f t="shared" si="19"/>
        <v>22347</v>
      </c>
      <c r="I750" s="137">
        <v>0.15221093068875327</v>
      </c>
      <c r="J750" s="140">
        <v>1.6914168937329701</v>
      </c>
      <c r="M750" s="68"/>
    </row>
    <row r="751" spans="2:16" ht="24.95" customHeight="1">
      <c r="B751" s="34" t="s">
        <v>8</v>
      </c>
      <c r="C751" s="185">
        <v>4562</v>
      </c>
      <c r="D751" s="185">
        <v>278</v>
      </c>
      <c r="E751" s="182">
        <f t="shared" si="18"/>
        <v>4840</v>
      </c>
      <c r="F751" s="185">
        <v>9887</v>
      </c>
      <c r="G751" s="185">
        <v>445</v>
      </c>
      <c r="H751" s="182">
        <f t="shared" si="19"/>
        <v>10332</v>
      </c>
      <c r="I751" s="137">
        <v>0.15810736365305747</v>
      </c>
      <c r="J751" s="140">
        <v>2.1347107438016528</v>
      </c>
      <c r="M751" s="68"/>
    </row>
    <row r="752" spans="2:16" ht="24.95" customHeight="1">
      <c r="B752" s="34" t="s">
        <v>9</v>
      </c>
      <c r="C752" s="185">
        <v>11612</v>
      </c>
      <c r="D752" s="185">
        <v>504</v>
      </c>
      <c r="E752" s="182">
        <f t="shared" si="18"/>
        <v>12116</v>
      </c>
      <c r="F752" s="185">
        <v>23131</v>
      </c>
      <c r="G752" s="185">
        <v>879</v>
      </c>
      <c r="H752" s="182">
        <f t="shared" si="19"/>
        <v>24010</v>
      </c>
      <c r="I752" s="137">
        <v>0.1762266505192851</v>
      </c>
      <c r="J752" s="140">
        <v>1.9816771211620996</v>
      </c>
      <c r="M752" s="68"/>
    </row>
    <row r="753" spans="2:13" ht="24.95" customHeight="1">
      <c r="B753" s="34" t="s">
        <v>10</v>
      </c>
      <c r="C753" s="185">
        <v>12239</v>
      </c>
      <c r="D753" s="185">
        <v>247</v>
      </c>
      <c r="E753" s="182">
        <f t="shared" si="18"/>
        <v>12486</v>
      </c>
      <c r="F753" s="185">
        <v>23547</v>
      </c>
      <c r="G753" s="185">
        <v>447</v>
      </c>
      <c r="H753" s="182">
        <f t="shared" si="19"/>
        <v>23994</v>
      </c>
      <c r="I753" s="137">
        <v>0.18605769230769231</v>
      </c>
      <c r="J753" s="140">
        <v>1.9216722729456992</v>
      </c>
      <c r="M753" s="68"/>
    </row>
    <row r="754" spans="2:13" ht="24.95" customHeight="1">
      <c r="B754" s="34" t="s">
        <v>11</v>
      </c>
      <c r="C754" s="185">
        <v>9814</v>
      </c>
      <c r="D754" s="185">
        <v>155</v>
      </c>
      <c r="E754" s="182">
        <f t="shared" si="18"/>
        <v>9969</v>
      </c>
      <c r="F754" s="185">
        <v>19641</v>
      </c>
      <c r="G754" s="185">
        <v>217</v>
      </c>
      <c r="H754" s="182">
        <f t="shared" si="19"/>
        <v>19858</v>
      </c>
      <c r="I754" s="137">
        <v>0.18187979703614149</v>
      </c>
      <c r="J754" s="140">
        <v>1.9919751228809308</v>
      </c>
      <c r="M754" s="68"/>
    </row>
    <row r="755" spans="2:13" ht="24.95" customHeight="1">
      <c r="B755" s="34" t="s">
        <v>12</v>
      </c>
      <c r="C755" s="185">
        <v>5521</v>
      </c>
      <c r="D755" s="185">
        <v>346</v>
      </c>
      <c r="E755" s="182">
        <f t="shared" si="18"/>
        <v>5867</v>
      </c>
      <c r="F755" s="185">
        <v>10865</v>
      </c>
      <c r="G755" s="185">
        <v>496</v>
      </c>
      <c r="H755" s="182">
        <f t="shared" si="19"/>
        <v>11361</v>
      </c>
      <c r="I755" s="137">
        <v>0.1825118879321424</v>
      </c>
      <c r="J755" s="140">
        <v>1.9364240668143855</v>
      </c>
      <c r="M755" s="68"/>
    </row>
    <row r="756" spans="2:13" ht="24.95" customHeight="1">
      <c r="B756" s="34" t="s">
        <v>13</v>
      </c>
      <c r="C756" s="185">
        <v>7006</v>
      </c>
      <c r="D756" s="185">
        <v>352</v>
      </c>
      <c r="E756" s="182">
        <f t="shared" si="18"/>
        <v>7358</v>
      </c>
      <c r="F756" s="185">
        <v>11984</v>
      </c>
      <c r="G756" s="185">
        <v>763</v>
      </c>
      <c r="H756" s="182">
        <f t="shared" si="19"/>
        <v>12747</v>
      </c>
      <c r="I756" s="137">
        <v>0.16567024511970055</v>
      </c>
      <c r="J756" s="140">
        <v>1.732400108725197</v>
      </c>
      <c r="M756" s="68"/>
    </row>
    <row r="757" spans="2:13" ht="24.95" customHeight="1">
      <c r="B757" s="204" t="s">
        <v>15</v>
      </c>
      <c r="C757" s="186">
        <f t="shared" ref="C757:H757" si="20">SUM(C748:C756)</f>
        <v>89950</v>
      </c>
      <c r="D757" s="186">
        <f t="shared" si="20"/>
        <v>3843</v>
      </c>
      <c r="E757" s="187">
        <f t="shared" si="20"/>
        <v>93793</v>
      </c>
      <c r="F757" s="186">
        <f t="shared" si="20"/>
        <v>173816</v>
      </c>
      <c r="G757" s="180">
        <f t="shared" si="20"/>
        <v>6475</v>
      </c>
      <c r="H757" s="177">
        <f t="shared" si="20"/>
        <v>180291</v>
      </c>
      <c r="I757" s="164">
        <v>0.16619056178532418</v>
      </c>
      <c r="J757" s="163">
        <v>1.9222223406864052</v>
      </c>
      <c r="M757" s="68"/>
    </row>
    <row r="758" spans="2:13" ht="24.95" customHeight="1">
      <c r="B758" s="24"/>
      <c r="C758" s="37"/>
      <c r="D758" s="37"/>
      <c r="E758" s="41"/>
      <c r="F758" s="37"/>
      <c r="G758" s="37"/>
      <c r="H758" s="41"/>
      <c r="I758" s="42"/>
      <c r="J758" s="59"/>
      <c r="K758" s="5"/>
    </row>
    <row r="759" spans="2:13" ht="24.95" customHeight="1">
      <c r="B759" s="24"/>
      <c r="C759" s="30"/>
      <c r="D759" s="30"/>
      <c r="E759" s="31"/>
      <c r="F759" s="30"/>
      <c r="G759" s="30"/>
      <c r="H759" s="31"/>
      <c r="I759" s="25"/>
      <c r="J759" s="26"/>
    </row>
    <row r="760" spans="2:13" ht="24.95" customHeight="1"/>
    <row r="761" spans="2:13" ht="24.95" customHeight="1"/>
    <row r="762" spans="2:13" ht="24.95" customHeight="1"/>
    <row r="763" spans="2:13" ht="24.95" customHeight="1"/>
    <row r="764" spans="2:13" ht="24.95" customHeight="1"/>
    <row r="765" spans="2:13" ht="24.95" customHeight="1"/>
    <row r="766" spans="2:13" ht="24.95" customHeight="1">
      <c r="B766" s="2"/>
      <c r="C766" s="2"/>
      <c r="D766" s="2"/>
      <c r="E766" s="2"/>
      <c r="G766" s="2"/>
      <c r="H766" s="2"/>
      <c r="I766" s="2"/>
      <c r="J766" s="2"/>
    </row>
    <row r="767" spans="2:13" ht="24.95" customHeight="1">
      <c r="B767" s="2"/>
      <c r="C767" s="2"/>
      <c r="D767" s="2"/>
      <c r="E767" s="2"/>
      <c r="G767" s="2"/>
      <c r="H767" s="2"/>
      <c r="I767" s="2"/>
      <c r="J767" s="2"/>
    </row>
    <row r="768" spans="2:13" ht="24.95" customHeight="1">
      <c r="B768" s="2"/>
      <c r="C768" s="2"/>
      <c r="D768" s="2"/>
      <c r="E768" s="2"/>
      <c r="F768" s="2"/>
      <c r="G768" s="2"/>
      <c r="H768" s="2"/>
      <c r="I768" s="2"/>
      <c r="J768" s="2"/>
      <c r="K768" s="88"/>
    </row>
    <row r="769" spans="2:15" ht="30" customHeight="1">
      <c r="B769" s="227" t="s">
        <v>149</v>
      </c>
      <c r="C769" s="227"/>
      <c r="D769" s="227"/>
      <c r="E769" s="227"/>
      <c r="F769" s="227"/>
      <c r="G769" s="227"/>
      <c r="H769" s="227"/>
      <c r="I769" s="227"/>
      <c r="J769" s="227"/>
      <c r="K769" s="227"/>
      <c r="L769" s="227"/>
      <c r="M769" s="227"/>
      <c r="N769" s="227"/>
      <c r="O769" s="227"/>
    </row>
    <row r="770" spans="2:15" ht="15" customHeight="1">
      <c r="B770" s="103"/>
      <c r="C770" s="103"/>
      <c r="D770" s="103"/>
      <c r="E770" s="103"/>
      <c r="F770" s="103"/>
      <c r="G770" s="103"/>
    </row>
    <row r="771" spans="2:15" s="5" customFormat="1" ht="24.95" customHeight="1">
      <c r="B771" s="223" t="s">
        <v>14</v>
      </c>
      <c r="C771" s="223"/>
      <c r="D771" s="223"/>
      <c r="E771" s="223"/>
      <c r="F771" s="223"/>
      <c r="G771" s="223"/>
      <c r="H771" s="223"/>
      <c r="I771" s="27"/>
      <c r="J771" s="27"/>
      <c r="K771" s="27"/>
      <c r="L771" s="27"/>
    </row>
    <row r="772" spans="2:15" s="5" customFormat="1" ht="24.95" customHeight="1">
      <c r="B772" s="197" t="s">
        <v>46</v>
      </c>
      <c r="C772" s="224" t="s">
        <v>112</v>
      </c>
      <c r="D772" s="224"/>
      <c r="E772" s="224" t="s">
        <v>113</v>
      </c>
      <c r="F772" s="224"/>
      <c r="G772" s="225" t="s">
        <v>0</v>
      </c>
      <c r="H772" s="225"/>
      <c r="I772" s="27"/>
      <c r="J772" s="27"/>
      <c r="K772" s="27"/>
      <c r="L772" s="27"/>
    </row>
    <row r="773" spans="2:15" s="5" customFormat="1" ht="24.95" customHeight="1">
      <c r="B773" s="43" t="s">
        <v>143</v>
      </c>
      <c r="C773" s="216">
        <v>72449</v>
      </c>
      <c r="D773" s="216"/>
      <c r="E773" s="216">
        <v>2921</v>
      </c>
      <c r="F773" s="216"/>
      <c r="G773" s="217">
        <f>C773+E773</f>
        <v>75370</v>
      </c>
      <c r="H773" s="218"/>
      <c r="I773" s="27"/>
      <c r="J773" s="27"/>
      <c r="K773" s="27"/>
      <c r="L773" s="27"/>
    </row>
    <row r="774" spans="2:15" s="5" customFormat="1" ht="24.95" customHeight="1">
      <c r="B774" s="43" t="s">
        <v>140</v>
      </c>
      <c r="C774" s="216">
        <v>89950</v>
      </c>
      <c r="D774" s="216"/>
      <c r="E774" s="216">
        <v>3843</v>
      </c>
      <c r="F774" s="216"/>
      <c r="G774" s="217">
        <f>C774+E774</f>
        <v>93793</v>
      </c>
      <c r="H774" s="218"/>
      <c r="I774" s="27"/>
      <c r="J774" s="27"/>
      <c r="K774" s="27"/>
      <c r="L774" s="27"/>
    </row>
    <row r="775" spans="2:15" s="5" customFormat="1" ht="24.95" customHeight="1">
      <c r="B775" s="101" t="s">
        <v>56</v>
      </c>
      <c r="C775" s="221">
        <f>(C774-C773)/C773</f>
        <v>0.2415630305456252</v>
      </c>
      <c r="D775" s="221"/>
      <c r="E775" s="221">
        <f>(E774-E773)/E773</f>
        <v>0.31564532694282782</v>
      </c>
      <c r="F775" s="221"/>
      <c r="G775" s="221">
        <f>(G774-G773)/G773</f>
        <v>0.24443412498341516</v>
      </c>
      <c r="H775" s="221"/>
      <c r="I775" s="27"/>
      <c r="J775" s="27"/>
      <c r="K775" s="27"/>
      <c r="L775" s="27"/>
    </row>
    <row r="776" spans="2:15" s="5" customFormat="1" ht="24.95" customHeight="1">
      <c r="B776" s="22"/>
      <c r="C776" s="27"/>
      <c r="D776" s="27"/>
      <c r="E776" s="27"/>
      <c r="F776" s="23"/>
      <c r="G776" s="22"/>
      <c r="H776" s="22"/>
      <c r="I776" s="27"/>
      <c r="J776" s="27"/>
      <c r="K776" s="27"/>
      <c r="L776" s="27"/>
    </row>
    <row r="777" spans="2:15" s="5" customFormat="1" ht="24.95" customHeight="1">
      <c r="B777" s="22"/>
      <c r="C777" s="27"/>
      <c r="D777" s="27"/>
      <c r="E777" s="27"/>
      <c r="F777" s="23"/>
      <c r="G777" s="22"/>
      <c r="H777" s="22"/>
      <c r="I777" s="27"/>
      <c r="J777" s="27"/>
      <c r="K777" s="27"/>
      <c r="L777" s="27"/>
    </row>
    <row r="778" spans="2:15" s="5" customFormat="1" ht="24.95" customHeight="1">
      <c r="B778" s="22"/>
      <c r="C778" s="27"/>
      <c r="D778" s="27"/>
      <c r="E778" s="27"/>
      <c r="F778" s="23"/>
      <c r="G778" s="22"/>
      <c r="H778" s="22"/>
      <c r="I778" s="27"/>
      <c r="J778" s="27"/>
      <c r="K778" s="27"/>
      <c r="L778" s="27"/>
    </row>
    <row r="779" spans="2:15" s="5" customFormat="1" ht="24.95" customHeight="1">
      <c r="B779" s="22"/>
      <c r="C779" s="27"/>
      <c r="D779" s="27"/>
      <c r="E779" s="27"/>
      <c r="F779" s="23"/>
      <c r="G779" s="22"/>
      <c r="H779" s="22"/>
      <c r="I779" s="27"/>
      <c r="J779" s="27"/>
      <c r="K779" s="27"/>
      <c r="L779" s="27"/>
    </row>
    <row r="780" spans="2:15" s="5" customFormat="1" ht="24.95" customHeight="1">
      <c r="B780" s="22"/>
      <c r="C780" s="27"/>
      <c r="D780" s="27"/>
      <c r="E780" s="27"/>
      <c r="F780" s="23"/>
      <c r="G780" s="22"/>
      <c r="H780" s="22"/>
      <c r="I780" s="27"/>
      <c r="J780" s="27"/>
      <c r="K780" s="27"/>
      <c r="L780" s="27"/>
    </row>
    <row r="781" spans="2:15" s="5" customFormat="1" ht="24.95" customHeight="1">
      <c r="B781" s="22"/>
      <c r="C781" s="27"/>
      <c r="D781" s="27"/>
      <c r="E781" s="27"/>
      <c r="F781" s="23"/>
      <c r="G781" s="22"/>
      <c r="H781" s="22"/>
      <c r="I781" s="27"/>
      <c r="J781" s="27"/>
      <c r="K781" s="27"/>
      <c r="L781" s="27"/>
    </row>
    <row r="782" spans="2:15" s="5" customFormat="1" ht="24.95" customHeight="1">
      <c r="B782" s="22"/>
      <c r="C782" s="27"/>
      <c r="D782" s="27"/>
      <c r="E782" s="27"/>
      <c r="F782" s="23"/>
      <c r="G782" s="22"/>
      <c r="H782" s="22"/>
      <c r="I782" s="27"/>
      <c r="J782" s="27"/>
      <c r="K782" s="27"/>
      <c r="L782" s="27"/>
    </row>
    <row r="783" spans="2:15" s="60" customFormat="1" ht="24.95" customHeight="1">
      <c r="B783" s="228"/>
      <c r="C783" s="228"/>
      <c r="D783" s="228"/>
      <c r="E783" s="228"/>
      <c r="F783" s="228"/>
      <c r="G783" s="228"/>
      <c r="H783" s="228"/>
      <c r="I783" s="228"/>
      <c r="J783" s="228"/>
      <c r="K783" s="228"/>
      <c r="L783" s="228"/>
    </row>
    <row r="784" spans="2:15" s="60" customFormat="1" ht="24.95" customHeight="1"/>
    <row r="785" spans="2:12" s="60" customFormat="1" ht="24.95" customHeight="1"/>
    <row r="786" spans="2:12" s="60" customFormat="1" ht="24.95" customHeight="1"/>
    <row r="787" spans="2:12" s="60" customFormat="1" ht="24.95" customHeight="1"/>
    <row r="788" spans="2:12" s="60" customFormat="1" ht="24.95" customHeight="1">
      <c r="B788" s="223" t="s">
        <v>16</v>
      </c>
      <c r="C788" s="223"/>
      <c r="D788" s="223"/>
      <c r="E788" s="223"/>
      <c r="F788" s="223"/>
      <c r="G788" s="223"/>
      <c r="H788" s="223"/>
      <c r="I788" s="223"/>
      <c r="J788" s="223"/>
    </row>
    <row r="789" spans="2:12" s="60" customFormat="1" ht="24.95" customHeight="1">
      <c r="B789" s="197" t="s">
        <v>46</v>
      </c>
      <c r="C789" s="224" t="s">
        <v>110</v>
      </c>
      <c r="D789" s="224"/>
      <c r="E789" s="224" t="s">
        <v>111</v>
      </c>
      <c r="F789" s="224"/>
      <c r="G789" s="225" t="s">
        <v>55</v>
      </c>
      <c r="H789" s="225"/>
      <c r="I789" s="226" t="s">
        <v>19</v>
      </c>
      <c r="J789" s="226"/>
    </row>
    <row r="790" spans="2:12" s="60" customFormat="1" ht="24.95" customHeight="1">
      <c r="B790" s="43" t="s">
        <v>143</v>
      </c>
      <c r="C790" s="216">
        <v>127265</v>
      </c>
      <c r="D790" s="216"/>
      <c r="E790" s="216">
        <v>4844</v>
      </c>
      <c r="F790" s="216"/>
      <c r="G790" s="217">
        <f>C790+E790</f>
        <v>132109</v>
      </c>
      <c r="H790" s="218"/>
      <c r="I790" s="219">
        <v>0.12479999999999999</v>
      </c>
      <c r="J790" s="220"/>
    </row>
    <row r="791" spans="2:12" s="60" customFormat="1" ht="24.95" customHeight="1">
      <c r="B791" s="43" t="s">
        <v>140</v>
      </c>
      <c r="C791" s="216">
        <v>173816</v>
      </c>
      <c r="D791" s="216"/>
      <c r="E791" s="216">
        <v>6475</v>
      </c>
      <c r="F791" s="216"/>
      <c r="G791" s="217">
        <f>C791+E791</f>
        <v>180291</v>
      </c>
      <c r="H791" s="218"/>
      <c r="I791" s="219">
        <v>0.16619999999999999</v>
      </c>
      <c r="J791" s="220"/>
    </row>
    <row r="792" spans="2:12" s="60" customFormat="1" ht="24.95" customHeight="1">
      <c r="B792" s="101" t="s">
        <v>56</v>
      </c>
      <c r="C792" s="221">
        <f>(C791-C790)/C790</f>
        <v>0.36578006521824541</v>
      </c>
      <c r="D792" s="221"/>
      <c r="E792" s="221">
        <f>(E791-E790)/E790</f>
        <v>0.33670520231213874</v>
      </c>
      <c r="F792" s="221"/>
      <c r="G792" s="221">
        <f>(G791-G790)/G790</f>
        <v>0.36471398617808021</v>
      </c>
      <c r="H792" s="221"/>
      <c r="I792" s="221">
        <f>(I791-I790)/I790</f>
        <v>0.33173076923076916</v>
      </c>
      <c r="J792" s="221"/>
    </row>
    <row r="793" spans="2:12" s="60" customFormat="1" ht="24.95" customHeight="1"/>
    <row r="794" spans="2:12" s="60" customFormat="1" ht="24.95" customHeight="1"/>
    <row r="795" spans="2:12" s="60" customFormat="1" ht="24.95" customHeight="1">
      <c r="B795" s="228"/>
      <c r="C795" s="228"/>
      <c r="D795" s="228"/>
      <c r="E795" s="228"/>
      <c r="F795" s="228"/>
      <c r="G795" s="228"/>
      <c r="H795" s="228"/>
      <c r="I795" s="228"/>
      <c r="J795" s="228"/>
      <c r="K795" s="228"/>
      <c r="L795" s="228"/>
    </row>
    <row r="796" spans="2:12" s="60" customFormat="1" ht="24.95" customHeight="1"/>
    <row r="797" spans="2:12" s="60" customFormat="1" ht="24.95" customHeight="1"/>
    <row r="798" spans="2:12" s="60" customFormat="1" ht="24.95" customHeight="1"/>
    <row r="799" spans="2:12" s="60" customFormat="1" ht="24.95" customHeight="1"/>
    <row r="800" spans="2:12" s="60" customFormat="1" ht="24.95" customHeight="1"/>
    <row r="801" spans="2:15" s="60" customFormat="1" ht="24.95" customHeight="1"/>
    <row r="802" spans="2:15" s="60" customFormat="1" ht="24.95" customHeight="1"/>
    <row r="803" spans="2:15" s="60" customFormat="1" ht="24.95" customHeight="1"/>
    <row r="804" spans="2:15" s="60" customFormat="1" ht="24.95" customHeight="1">
      <c r="O804" s="49">
        <v>9</v>
      </c>
    </row>
    <row r="805" spans="2:15" s="60" customFormat="1" ht="30" customHeight="1">
      <c r="B805" s="227" t="s">
        <v>150</v>
      </c>
      <c r="C805" s="227"/>
      <c r="D805" s="227"/>
      <c r="E805" s="227"/>
      <c r="F805" s="227"/>
      <c r="G805" s="227"/>
      <c r="H805" s="227"/>
      <c r="I805" s="227"/>
      <c r="J805" s="227"/>
      <c r="K805" s="227"/>
      <c r="L805" s="227"/>
      <c r="M805" s="227"/>
      <c r="N805" s="227"/>
      <c r="O805" s="227"/>
    </row>
    <row r="806" spans="2:15" s="60" customFormat="1" ht="15" customHeight="1"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/>
    </row>
    <row r="807" spans="2:15" s="60" customFormat="1" ht="24.95" customHeight="1">
      <c r="B807" s="223" t="s">
        <v>14</v>
      </c>
      <c r="C807" s="223"/>
      <c r="D807" s="223"/>
      <c r="E807" s="223"/>
      <c r="F807" s="223"/>
      <c r="G807" s="223"/>
      <c r="H807" s="223"/>
      <c r="M807" s="21"/>
      <c r="N807" s="21"/>
      <c r="O807"/>
    </row>
    <row r="808" spans="2:15" s="60" customFormat="1" ht="24.95" customHeight="1">
      <c r="B808" s="196" t="s">
        <v>46</v>
      </c>
      <c r="C808" s="224" t="s">
        <v>112</v>
      </c>
      <c r="D808" s="224"/>
      <c r="E808" s="224" t="s">
        <v>113</v>
      </c>
      <c r="F808" s="224"/>
      <c r="G808" s="251" t="s">
        <v>0</v>
      </c>
      <c r="H808" s="251"/>
      <c r="M808" s="21"/>
      <c r="N808" s="21"/>
      <c r="O808"/>
    </row>
    <row r="809" spans="2:15" s="60" customFormat="1" ht="24.95" customHeight="1">
      <c r="B809" s="43" t="s">
        <v>145</v>
      </c>
      <c r="C809" s="216">
        <v>164570</v>
      </c>
      <c r="D809" s="216"/>
      <c r="E809" s="216">
        <v>6946</v>
      </c>
      <c r="F809" s="216"/>
      <c r="G809" s="217">
        <f>C809+E809</f>
        <v>171516</v>
      </c>
      <c r="H809" s="218"/>
      <c r="M809" s="21"/>
      <c r="N809" s="21"/>
      <c r="O809"/>
    </row>
    <row r="810" spans="2:15" s="60" customFormat="1" ht="24.95" customHeight="1">
      <c r="B810" s="43" t="s">
        <v>146</v>
      </c>
      <c r="C810" s="216">
        <v>187190</v>
      </c>
      <c r="D810" s="216"/>
      <c r="E810" s="216">
        <v>8223</v>
      </c>
      <c r="F810" s="216"/>
      <c r="G810" s="217">
        <f>C810+E810</f>
        <v>195413</v>
      </c>
      <c r="H810" s="218"/>
      <c r="M810" s="21"/>
      <c r="N810" s="21"/>
      <c r="O810"/>
    </row>
    <row r="811" spans="2:15" s="60" customFormat="1" ht="24.95" customHeight="1">
      <c r="B811" s="109" t="s">
        <v>56</v>
      </c>
      <c r="C811" s="221">
        <f>(C810-C809)/C809</f>
        <v>0.13744910980130035</v>
      </c>
      <c r="D811" s="221"/>
      <c r="E811" s="221">
        <f>(E810-E809)/E809</f>
        <v>0.18384681831269795</v>
      </c>
      <c r="F811" s="221"/>
      <c r="G811" s="221">
        <f>(G810-G809)/G809</f>
        <v>0.13932810933090789</v>
      </c>
      <c r="H811" s="221"/>
      <c r="M811" s="21"/>
      <c r="N811"/>
      <c r="O811" s="48"/>
    </row>
    <row r="812" spans="2:15" s="60" customFormat="1" ht="24.95" customHeight="1"/>
    <row r="813" spans="2:15" s="60" customFormat="1" ht="24.95" customHeight="1"/>
    <row r="814" spans="2:15" s="60" customFormat="1" ht="24.95" customHeight="1"/>
    <row r="815" spans="2:15" s="60" customFormat="1" ht="24.95" customHeight="1"/>
    <row r="816" spans="2:15" s="60" customFormat="1" ht="24.95" customHeight="1"/>
    <row r="817" spans="2:10" s="60" customFormat="1" ht="24.95" customHeight="1"/>
    <row r="818" spans="2:10" s="60" customFormat="1" ht="24.95" customHeight="1"/>
    <row r="819" spans="2:10" s="60" customFormat="1" ht="24.95" customHeight="1"/>
    <row r="820" spans="2:10" s="60" customFormat="1" ht="24.95" customHeight="1"/>
    <row r="821" spans="2:10" s="60" customFormat="1" ht="24.95" customHeight="1"/>
    <row r="822" spans="2:10" s="60" customFormat="1" ht="24.95" customHeight="1"/>
    <row r="823" spans="2:10" s="60" customFormat="1" ht="24.95" customHeight="1"/>
    <row r="824" spans="2:10" s="60" customFormat="1" ht="24.95" customHeight="1">
      <c r="B824" s="223" t="s">
        <v>16</v>
      </c>
      <c r="C824" s="223"/>
      <c r="D824" s="223"/>
      <c r="E824" s="223"/>
      <c r="F824" s="223"/>
      <c r="G824" s="223"/>
      <c r="H824" s="223"/>
      <c r="I824" s="223"/>
      <c r="J824" s="223"/>
    </row>
    <row r="825" spans="2:10" s="60" customFormat="1" ht="24.95" customHeight="1">
      <c r="B825" s="196" t="s">
        <v>46</v>
      </c>
      <c r="C825" s="224" t="s">
        <v>110</v>
      </c>
      <c r="D825" s="224"/>
      <c r="E825" s="224" t="s">
        <v>111</v>
      </c>
      <c r="F825" s="224"/>
      <c r="G825" s="251" t="s">
        <v>55</v>
      </c>
      <c r="H825" s="251"/>
      <c r="I825" s="226" t="s">
        <v>19</v>
      </c>
      <c r="J825" s="226"/>
    </row>
    <row r="826" spans="2:10" s="60" customFormat="1" ht="24.95" customHeight="1">
      <c r="B826" s="43" t="s">
        <v>145</v>
      </c>
      <c r="C826" s="216">
        <v>288761</v>
      </c>
      <c r="D826" s="216"/>
      <c r="E826" s="216">
        <v>13264</v>
      </c>
      <c r="F826" s="216"/>
      <c r="G826" s="217">
        <f>C826+E826</f>
        <v>302025</v>
      </c>
      <c r="H826" s="218"/>
      <c r="I826" s="219">
        <v>9.8500000000000004E-2</v>
      </c>
      <c r="J826" s="220"/>
    </row>
    <row r="827" spans="2:10" s="60" customFormat="1" ht="24.95" customHeight="1">
      <c r="B827" s="43" t="s">
        <v>146</v>
      </c>
      <c r="C827" s="216">
        <v>349467</v>
      </c>
      <c r="D827" s="216"/>
      <c r="E827" s="216">
        <v>14621</v>
      </c>
      <c r="F827" s="216"/>
      <c r="G827" s="217">
        <f>C827+E827</f>
        <v>364088</v>
      </c>
      <c r="H827" s="218"/>
      <c r="I827" s="219">
        <v>0.11559999999999999</v>
      </c>
      <c r="J827" s="220"/>
    </row>
    <row r="828" spans="2:10" s="60" customFormat="1" ht="24.95" customHeight="1">
      <c r="B828" s="109" t="s">
        <v>56</v>
      </c>
      <c r="C828" s="221">
        <f>(C827-C826)/C826</f>
        <v>0.2102292207050121</v>
      </c>
      <c r="D828" s="221"/>
      <c r="E828" s="221">
        <f>(E827-E826)/E826</f>
        <v>0.10230699638118215</v>
      </c>
      <c r="F828" s="221"/>
      <c r="G828" s="221">
        <f>(G827-G826)/G826</f>
        <v>0.2054896117871037</v>
      </c>
      <c r="H828" s="221"/>
      <c r="I828" s="221">
        <f>(I827-I826)/I826</f>
        <v>0.17360406091370548</v>
      </c>
      <c r="J828" s="221"/>
    </row>
    <row r="829" spans="2:10" s="60" customFormat="1" ht="24.95" customHeight="1"/>
    <row r="830" spans="2:10" s="60" customFormat="1" ht="24.95" customHeight="1"/>
    <row r="831" spans="2:10" s="60" customFormat="1" ht="24.95" customHeight="1"/>
    <row r="832" spans="2:10" s="60" customFormat="1" ht="24.95" customHeight="1"/>
    <row r="833" s="60" customFormat="1" ht="24.95" customHeight="1"/>
    <row r="834" s="60" customFormat="1" ht="24.95" customHeight="1"/>
    <row r="835" s="60" customFormat="1" ht="24.95" customHeight="1"/>
    <row r="836" s="60" customFormat="1" ht="24.95" customHeight="1"/>
    <row r="837" s="60" customFormat="1" ht="24.95" customHeight="1"/>
    <row r="838" s="60" customFormat="1" ht="24.95" customHeight="1"/>
    <row r="839" s="60" customFormat="1" ht="24.95" customHeight="1"/>
    <row r="840" s="60" customFormat="1" ht="24.95" customHeight="1"/>
    <row r="841" s="60" customFormat="1" ht="24.95" customHeight="1"/>
    <row r="842" s="60" customFormat="1" ht="24.95" customHeight="1"/>
    <row r="843" s="60" customFormat="1" ht="24.95" customHeight="1"/>
    <row r="844" s="60" customFormat="1" ht="24.95" customHeight="1"/>
    <row r="845" s="60" customFormat="1" ht="24.95" customHeight="1"/>
    <row r="846" s="60" customFormat="1" ht="24.95" customHeight="1"/>
    <row r="847" s="60" customFormat="1" ht="24.95" customHeight="1"/>
    <row r="848" s="60" customFormat="1" ht="24.95" customHeight="1"/>
    <row r="849" s="60" customFormat="1" ht="24.95" customHeight="1"/>
    <row r="850" s="60" customFormat="1" ht="24.95" customHeight="1"/>
    <row r="851" s="60" customFormat="1" ht="24.95" customHeight="1"/>
    <row r="852" s="60" customFormat="1" ht="24.95" customHeight="1"/>
    <row r="853" s="60" customFormat="1" ht="24.95" customHeight="1"/>
    <row r="854" s="60" customFormat="1" ht="24.95" customHeight="1"/>
    <row r="855" s="60" customFormat="1" ht="24.95" customHeight="1"/>
    <row r="856" s="60" customFormat="1" ht="24.95" customHeight="1"/>
    <row r="857" s="60" customFormat="1" ht="24.95" customHeight="1"/>
    <row r="858" s="60" customFormat="1" ht="24.95" customHeight="1"/>
    <row r="859" s="60" customFormat="1" ht="24.95" customHeight="1"/>
    <row r="860" s="60" customFormat="1" ht="24.95" customHeight="1"/>
    <row r="861" s="60" customFormat="1" ht="24.95" customHeight="1"/>
    <row r="862" s="60" customFormat="1" ht="24.95" customHeight="1"/>
    <row r="863" s="60" customFormat="1" ht="24.95" customHeight="1"/>
    <row r="864" s="60" customFormat="1" ht="24.95" customHeight="1"/>
    <row r="865" spans="2:15" s="60" customFormat="1" ht="24.95" customHeight="1"/>
    <row r="866" spans="2:15" s="60" customFormat="1" ht="24.95" customHeight="1"/>
    <row r="867" spans="2:15" s="60" customFormat="1" ht="24.95" customHeight="1"/>
    <row r="868" spans="2:15" s="60" customFormat="1" ht="24.95" customHeight="1">
      <c r="O868" s="49">
        <v>10</v>
      </c>
    </row>
    <row r="869" spans="2:15" ht="39.950000000000003" customHeight="1">
      <c r="B869" s="249" t="s">
        <v>128</v>
      </c>
      <c r="C869" s="249"/>
      <c r="D869" s="249"/>
      <c r="E869" s="249"/>
      <c r="F869" s="249"/>
      <c r="G869" s="249"/>
      <c r="H869" s="249"/>
      <c r="I869" s="249"/>
      <c r="J869" s="249"/>
      <c r="K869" s="249"/>
      <c r="L869" s="249"/>
      <c r="M869" s="249"/>
      <c r="N869" s="249"/>
      <c r="O869" s="249"/>
    </row>
    <row r="870" spans="2:15" ht="15" customHeight="1"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</row>
    <row r="871" spans="2:15" ht="30" customHeight="1">
      <c r="B871" s="227" t="s">
        <v>124</v>
      </c>
      <c r="C871" s="227"/>
      <c r="D871" s="227"/>
      <c r="E871" s="227"/>
      <c r="F871" s="227"/>
      <c r="G871" s="227"/>
      <c r="H871" s="227"/>
      <c r="I871" s="227"/>
      <c r="J871" s="227"/>
      <c r="K871" s="227"/>
      <c r="L871" s="227"/>
      <c r="M871" s="227"/>
      <c r="N871" s="227"/>
      <c r="O871" s="227"/>
    </row>
    <row r="872" spans="2:15" ht="15" customHeight="1">
      <c r="B872" s="103"/>
      <c r="C872" s="103"/>
      <c r="D872" s="103"/>
      <c r="E872" s="103"/>
      <c r="F872" s="103"/>
      <c r="G872" s="103"/>
    </row>
    <row r="873" spans="2:15" ht="24.95" customHeight="1">
      <c r="B873" s="252" t="s">
        <v>21</v>
      </c>
      <c r="C873" s="252"/>
      <c r="D873" s="252"/>
      <c r="E873" s="252"/>
      <c r="F873" s="252"/>
      <c r="G873" s="252"/>
      <c r="H873" s="252"/>
      <c r="I873" s="252"/>
      <c r="J873" s="252"/>
    </row>
    <row r="874" spans="2:15" ht="24.95" customHeight="1">
      <c r="B874" s="234" t="s">
        <v>47</v>
      </c>
      <c r="C874" s="235" t="s">
        <v>69</v>
      </c>
      <c r="D874" s="235"/>
      <c r="E874" s="235"/>
      <c r="F874" s="235" t="s">
        <v>70</v>
      </c>
      <c r="G874" s="235"/>
      <c r="H874" s="235"/>
      <c r="I874" s="192" t="s">
        <v>75</v>
      </c>
      <c r="J874" s="191" t="s">
        <v>76</v>
      </c>
    </row>
    <row r="875" spans="2:15" ht="24.95" customHeight="1">
      <c r="B875" s="234"/>
      <c r="C875" s="159" t="s">
        <v>99</v>
      </c>
      <c r="D875" s="159" t="s">
        <v>100</v>
      </c>
      <c r="E875" s="121" t="s">
        <v>101</v>
      </c>
      <c r="F875" s="159" t="s">
        <v>102</v>
      </c>
      <c r="G875" s="159" t="s">
        <v>103</v>
      </c>
      <c r="H875" s="121" t="s">
        <v>104</v>
      </c>
      <c r="I875" s="166" t="s">
        <v>134</v>
      </c>
      <c r="J875" s="166" t="s">
        <v>135</v>
      </c>
      <c r="K875" s="12"/>
      <c r="L875" s="12"/>
      <c r="M875" s="69"/>
      <c r="N875" s="12"/>
    </row>
    <row r="876" spans="2:15" ht="24.95" customHeight="1">
      <c r="B876" s="34" t="s">
        <v>5</v>
      </c>
      <c r="C876" s="185">
        <v>1619</v>
      </c>
      <c r="D876" s="185">
        <v>45</v>
      </c>
      <c r="E876" s="182">
        <f>SUM(C876:D876)</f>
        <v>1664</v>
      </c>
      <c r="F876" s="185">
        <v>4771</v>
      </c>
      <c r="G876" s="185">
        <v>61</v>
      </c>
      <c r="H876" s="182">
        <f>SUM(F876:G876)</f>
        <v>4832</v>
      </c>
      <c r="I876" s="137">
        <v>3.0822813474774665E-2</v>
      </c>
      <c r="J876" s="140">
        <v>2.9038461538461537</v>
      </c>
      <c r="K876" s="12"/>
      <c r="L876" s="72"/>
      <c r="M876" s="69"/>
      <c r="N876" s="12"/>
    </row>
    <row r="877" spans="2:15" ht="24.95" customHeight="1">
      <c r="B877" s="34" t="s">
        <v>6</v>
      </c>
      <c r="C877" s="185">
        <v>2950</v>
      </c>
      <c r="D877" s="185">
        <v>156</v>
      </c>
      <c r="E877" s="182">
        <f t="shared" ref="E877:E884" si="21">SUM(C877:D877)</f>
        <v>3106</v>
      </c>
      <c r="F877" s="185">
        <v>7005</v>
      </c>
      <c r="G877" s="185">
        <v>176</v>
      </c>
      <c r="H877" s="182">
        <f t="shared" ref="H877:H884" si="22">SUM(F877:G877)</f>
        <v>7181</v>
      </c>
      <c r="I877" s="137">
        <v>4.4676297485286252E-2</v>
      </c>
      <c r="J877" s="140">
        <v>2.3119768190598839</v>
      </c>
      <c r="K877" s="12"/>
      <c r="L877" s="72"/>
      <c r="M877" s="69"/>
      <c r="N877" s="12"/>
    </row>
    <row r="878" spans="2:15" ht="24.95" customHeight="1">
      <c r="B878" s="34" t="s">
        <v>26</v>
      </c>
      <c r="C878" s="185">
        <v>2193</v>
      </c>
      <c r="D878" s="185">
        <v>43</v>
      </c>
      <c r="E878" s="182">
        <f t="shared" si="21"/>
        <v>2236</v>
      </c>
      <c r="F878" s="185">
        <v>4270</v>
      </c>
      <c r="G878" s="185">
        <v>43</v>
      </c>
      <c r="H878" s="182">
        <f t="shared" si="22"/>
        <v>4313</v>
      </c>
      <c r="I878" s="137">
        <v>4.7501046278552388E-2</v>
      </c>
      <c r="J878" s="140">
        <v>1.9288908765652952</v>
      </c>
      <c r="K878" s="12"/>
      <c r="L878" s="72"/>
      <c r="M878" s="70"/>
      <c r="N878" s="12"/>
    </row>
    <row r="879" spans="2:15" ht="24.95" customHeight="1">
      <c r="B879" s="34" t="s">
        <v>8</v>
      </c>
      <c r="C879" s="185">
        <v>61</v>
      </c>
      <c r="D879" s="185">
        <v>6</v>
      </c>
      <c r="E879" s="182">
        <f t="shared" si="21"/>
        <v>67</v>
      </c>
      <c r="F879" s="185">
        <v>195</v>
      </c>
      <c r="G879" s="185">
        <v>6</v>
      </c>
      <c r="H879" s="182">
        <f t="shared" si="22"/>
        <v>201</v>
      </c>
      <c r="I879" s="137">
        <v>8.21917808219178E-3</v>
      </c>
      <c r="J879" s="140">
        <v>3</v>
      </c>
      <c r="K879" s="12"/>
      <c r="L879" s="72"/>
      <c r="M879" s="70"/>
      <c r="N879" s="12"/>
    </row>
    <row r="880" spans="2:15" ht="24.95" customHeight="1">
      <c r="B880" s="34" t="s">
        <v>9</v>
      </c>
      <c r="C880" s="185">
        <v>486</v>
      </c>
      <c r="D880" s="185">
        <v>2526</v>
      </c>
      <c r="E880" s="182">
        <f t="shared" si="21"/>
        <v>3012</v>
      </c>
      <c r="F880" s="185">
        <v>1057</v>
      </c>
      <c r="G880" s="185">
        <v>3300</v>
      </c>
      <c r="H880" s="182">
        <f t="shared" si="22"/>
        <v>4357</v>
      </c>
      <c r="I880" s="137">
        <v>3.7267346380183385E-2</v>
      </c>
      <c r="J880" s="140">
        <v>1.4465471447543161</v>
      </c>
      <c r="K880" s="12"/>
      <c r="L880" s="72"/>
      <c r="M880" s="70"/>
      <c r="N880" s="12"/>
    </row>
    <row r="881" spans="2:15" ht="24.95" customHeight="1">
      <c r="B881" s="34" t="s">
        <v>10</v>
      </c>
      <c r="C881" s="185">
        <v>383</v>
      </c>
      <c r="D881" s="185">
        <v>276</v>
      </c>
      <c r="E881" s="182">
        <f t="shared" si="21"/>
        <v>659</v>
      </c>
      <c r="F881" s="185">
        <v>849</v>
      </c>
      <c r="G881" s="185">
        <v>495</v>
      </c>
      <c r="H881" s="182">
        <f t="shared" si="22"/>
        <v>1344</v>
      </c>
      <c r="I881" s="137">
        <v>3.2850194314765477E-2</v>
      </c>
      <c r="J881" s="140">
        <v>2.0394537177541729</v>
      </c>
      <c r="K881" s="12"/>
      <c r="L881" s="72"/>
      <c r="M881" s="70"/>
      <c r="N881" s="12"/>
    </row>
    <row r="882" spans="2:15" ht="24.95" customHeight="1">
      <c r="B882" s="34" t="s">
        <v>11</v>
      </c>
      <c r="C882" s="185">
        <v>933</v>
      </c>
      <c r="D882" s="185">
        <v>49</v>
      </c>
      <c r="E882" s="182">
        <f t="shared" si="21"/>
        <v>982</v>
      </c>
      <c r="F882" s="185">
        <v>3090</v>
      </c>
      <c r="G882" s="185">
        <v>60</v>
      </c>
      <c r="H882" s="182">
        <f t="shared" si="22"/>
        <v>3150</v>
      </c>
      <c r="I882" s="137">
        <v>5.590161316083693E-2</v>
      </c>
      <c r="J882" s="140">
        <v>3.2077393075356415</v>
      </c>
      <c r="K882" s="12"/>
      <c r="L882" s="72"/>
      <c r="M882" s="70"/>
      <c r="N882" s="12"/>
    </row>
    <row r="883" spans="2:15" ht="24.95" customHeight="1">
      <c r="B883" s="34" t="s">
        <v>12</v>
      </c>
      <c r="C883" s="185">
        <v>438</v>
      </c>
      <c r="D883" s="185">
        <v>841</v>
      </c>
      <c r="E883" s="182">
        <f t="shared" si="21"/>
        <v>1279</v>
      </c>
      <c r="F883" s="185">
        <v>805</v>
      </c>
      <c r="G883" s="185">
        <v>1053</v>
      </c>
      <c r="H883" s="182">
        <f t="shared" si="22"/>
        <v>1858</v>
      </c>
      <c r="I883" s="137">
        <v>4.6606130537299957E-2</v>
      </c>
      <c r="J883" s="140">
        <v>1.452697419859265</v>
      </c>
      <c r="K883" s="12"/>
      <c r="L883" s="72"/>
      <c r="M883" s="69"/>
      <c r="N883" s="12"/>
    </row>
    <row r="884" spans="2:15" ht="24.95" customHeight="1">
      <c r="B884" s="34" t="s">
        <v>13</v>
      </c>
      <c r="C884" s="185">
        <v>107</v>
      </c>
      <c r="D884" s="185">
        <v>19</v>
      </c>
      <c r="E884" s="182">
        <f t="shared" si="21"/>
        <v>126</v>
      </c>
      <c r="F884" s="185">
        <v>294</v>
      </c>
      <c r="G884" s="185">
        <v>19</v>
      </c>
      <c r="H884" s="182">
        <f t="shared" si="22"/>
        <v>313</v>
      </c>
      <c r="I884" s="137">
        <v>4.4129257838935254E-3</v>
      </c>
      <c r="J884" s="140">
        <v>2.4841269841269842</v>
      </c>
      <c r="K884" s="12"/>
      <c r="L884" s="12"/>
      <c r="M884" s="69"/>
      <c r="N884" s="12"/>
    </row>
    <row r="885" spans="2:15" ht="24.95" customHeight="1">
      <c r="B885" s="119" t="s">
        <v>15</v>
      </c>
      <c r="C885" s="186">
        <f>SUM(C876:C884)</f>
        <v>9170</v>
      </c>
      <c r="D885" s="180">
        <f>SUM(D876:D884)</f>
        <v>3961</v>
      </c>
      <c r="E885" s="178">
        <f>SUM(C885:D885)</f>
        <v>13131</v>
      </c>
      <c r="F885" s="180">
        <f>SUM(F876:F884)</f>
        <v>22336</v>
      </c>
      <c r="G885" s="180">
        <f>SUM(G876:G884)</f>
        <v>5213</v>
      </c>
      <c r="H885" s="178">
        <f>SUM(F885:G885)</f>
        <v>27549</v>
      </c>
      <c r="I885" s="164">
        <v>3.6357661517020752E-2</v>
      </c>
      <c r="J885" s="163">
        <v>2.0980123372172721</v>
      </c>
      <c r="K885" s="12"/>
      <c r="L885" s="12"/>
      <c r="M885" s="69"/>
      <c r="N885" s="12"/>
    </row>
    <row r="886" spans="2:15" s="107" customFormat="1" ht="24.95" customHeight="1">
      <c r="B886" s="222"/>
      <c r="C886" s="222"/>
      <c r="D886" s="222"/>
      <c r="E886" s="222"/>
      <c r="F886" s="222"/>
      <c r="G886" s="222"/>
      <c r="H886" s="222"/>
      <c r="I886" s="222"/>
      <c r="J886" s="222"/>
      <c r="K886" s="201"/>
      <c r="L886" s="201"/>
      <c r="M886" s="201"/>
      <c r="N886" s="201"/>
      <c r="O886" s="201"/>
    </row>
    <row r="887" spans="2:15" ht="24.95" customHeigh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</row>
    <row r="888" spans="2:15" s="58" customFormat="1" ht="24.95" customHeight="1">
      <c r="B888" s="86"/>
      <c r="C888" s="86"/>
      <c r="D888" s="86"/>
      <c r="E888" s="86"/>
      <c r="F888" s="86"/>
      <c r="G888" s="86"/>
      <c r="H888" s="86"/>
      <c r="I888" s="86"/>
      <c r="J888" s="86"/>
      <c r="K888" s="71"/>
      <c r="L888" s="71"/>
      <c r="M888" s="71"/>
      <c r="N888" s="71"/>
    </row>
    <row r="889" spans="2:15" ht="24.95" customHeight="1">
      <c r="B889" s="2"/>
      <c r="C889" s="2"/>
      <c r="D889" s="2"/>
      <c r="E889" s="2"/>
      <c r="G889" s="2"/>
      <c r="H889" s="2"/>
      <c r="I889" s="2"/>
      <c r="J889" s="2"/>
    </row>
    <row r="890" spans="2:15" ht="24.95" customHeight="1">
      <c r="B890" s="2"/>
      <c r="C890" s="2"/>
      <c r="D890" s="2"/>
      <c r="E890" s="2"/>
      <c r="G890" s="2"/>
      <c r="H890" s="2"/>
      <c r="I890" s="2"/>
      <c r="J890" s="2"/>
    </row>
    <row r="891" spans="2:15" ht="24.95" customHeight="1">
      <c r="B891" s="2"/>
      <c r="C891" s="2"/>
      <c r="D891" s="2"/>
      <c r="E891" s="2"/>
      <c r="G891" s="2"/>
      <c r="H891" s="2"/>
      <c r="I891" s="2"/>
      <c r="J891" s="2"/>
    </row>
    <row r="892" spans="2:15" ht="24.95" customHeight="1">
      <c r="B892" s="2"/>
      <c r="C892" s="2"/>
      <c r="D892" s="2"/>
      <c r="E892" s="2"/>
      <c r="G892" s="2"/>
      <c r="H892" s="2"/>
      <c r="I892" s="2"/>
      <c r="J892" s="2"/>
    </row>
    <row r="893" spans="2:15" ht="24.95" customHeight="1">
      <c r="B893" s="2"/>
      <c r="C893" s="2"/>
      <c r="D893" s="2"/>
      <c r="E893" s="2"/>
      <c r="G893" s="2"/>
      <c r="H893" s="2"/>
      <c r="I893" s="2"/>
      <c r="J893" s="2"/>
    </row>
    <row r="894" spans="2:15" ht="24.95" customHeight="1">
      <c r="B894" s="2"/>
      <c r="C894" s="2"/>
      <c r="D894" s="2"/>
      <c r="E894" s="2"/>
      <c r="G894" s="2"/>
      <c r="H894" s="2"/>
      <c r="I894" s="2"/>
      <c r="J894" s="2"/>
    </row>
    <row r="895" spans="2:15" ht="24.95" customHeight="1">
      <c r="B895" s="2"/>
      <c r="C895" s="2"/>
      <c r="D895" s="2"/>
      <c r="E895" s="2"/>
      <c r="G895" s="2"/>
      <c r="H895" s="2"/>
      <c r="I895" s="2"/>
      <c r="J895" s="2"/>
    </row>
    <row r="896" spans="2:15" ht="24.95" customHeight="1">
      <c r="B896" s="2"/>
      <c r="C896" s="2"/>
      <c r="D896" s="2"/>
      <c r="E896" s="2"/>
      <c r="G896" s="2"/>
      <c r="H896" s="2"/>
      <c r="I896" s="2"/>
      <c r="J896" s="2"/>
    </row>
    <row r="897" spans="2:15" ht="24.95" customHeight="1">
      <c r="B897" s="2"/>
      <c r="C897" s="2"/>
      <c r="D897" s="2"/>
      <c r="E897" s="2"/>
      <c r="G897" s="2"/>
      <c r="H897" s="2"/>
      <c r="I897" s="2"/>
      <c r="J897" s="2"/>
    </row>
    <row r="898" spans="2:15" ht="30" customHeight="1">
      <c r="B898" s="227" t="s">
        <v>151</v>
      </c>
      <c r="C898" s="227"/>
      <c r="D898" s="227"/>
      <c r="E898" s="227"/>
      <c r="F898" s="227"/>
      <c r="G898" s="227"/>
      <c r="H898" s="227"/>
      <c r="I898" s="227"/>
      <c r="J898" s="227"/>
      <c r="K898" s="227"/>
      <c r="L898" s="227"/>
      <c r="M898" s="227"/>
      <c r="N898" s="227"/>
      <c r="O898" s="227"/>
    </row>
    <row r="899" spans="2:15" ht="15" customHeight="1">
      <c r="B899" s="103"/>
      <c r="C899" s="103"/>
      <c r="D899" s="103"/>
      <c r="E899" s="103"/>
      <c r="F899" s="103"/>
      <c r="G899" s="103"/>
    </row>
    <row r="900" spans="2:15" ht="24.95" customHeight="1">
      <c r="B900" s="223" t="s">
        <v>14</v>
      </c>
      <c r="C900" s="223"/>
      <c r="D900" s="223"/>
      <c r="E900" s="223"/>
      <c r="F900" s="223"/>
      <c r="G900" s="223"/>
      <c r="H900" s="223"/>
    </row>
    <row r="901" spans="2:15" ht="24.95" customHeight="1">
      <c r="B901" s="197" t="s">
        <v>46</v>
      </c>
      <c r="C901" s="224" t="s">
        <v>87</v>
      </c>
      <c r="D901" s="224"/>
      <c r="E901" s="224" t="s">
        <v>88</v>
      </c>
      <c r="F901" s="224"/>
      <c r="G901" s="225" t="s">
        <v>0</v>
      </c>
      <c r="H901" s="225"/>
    </row>
    <row r="902" spans="2:15" ht="24.95" customHeight="1">
      <c r="B902" s="43" t="s">
        <v>143</v>
      </c>
      <c r="C902" s="216">
        <v>3278</v>
      </c>
      <c r="D902" s="216"/>
      <c r="E902" s="216">
        <v>6085</v>
      </c>
      <c r="F902" s="216"/>
      <c r="G902" s="217">
        <f>C902+E902</f>
        <v>9363</v>
      </c>
      <c r="H902" s="218"/>
    </row>
    <row r="903" spans="2:15" ht="24.95" customHeight="1">
      <c r="B903" s="43" t="s">
        <v>140</v>
      </c>
      <c r="C903" s="216">
        <v>9170</v>
      </c>
      <c r="D903" s="216"/>
      <c r="E903" s="216">
        <v>3961</v>
      </c>
      <c r="F903" s="216"/>
      <c r="G903" s="217">
        <f>C903+E903</f>
        <v>13131</v>
      </c>
      <c r="H903" s="218"/>
    </row>
    <row r="904" spans="2:15" ht="24.95" customHeight="1">
      <c r="B904" s="101" t="s">
        <v>56</v>
      </c>
      <c r="C904" s="221">
        <f>(C903-C902)/C902</f>
        <v>1.7974374618669922</v>
      </c>
      <c r="D904" s="221"/>
      <c r="E904" s="221">
        <f>(E903-E902)/E902</f>
        <v>-0.34905505341002463</v>
      </c>
      <c r="F904" s="221"/>
      <c r="G904" s="221">
        <f>(G903-G902)/G902</f>
        <v>0.40243511694969564</v>
      </c>
      <c r="H904" s="221"/>
    </row>
    <row r="905" spans="2:15" ht="24.95" customHeight="1"/>
    <row r="906" spans="2:15" ht="24.95" customHeight="1"/>
    <row r="907" spans="2:15" ht="24.95" customHeight="1"/>
    <row r="908" spans="2:15" ht="24.95" customHeight="1"/>
    <row r="909" spans="2:15" ht="24.95" customHeight="1"/>
    <row r="910" spans="2:15" ht="24.95" customHeight="1"/>
    <row r="911" spans="2:15" ht="24.95" customHeight="1"/>
    <row r="912" spans="2:15" ht="24.95" customHeight="1">
      <c r="I912" s="21"/>
    </row>
    <row r="913" spans="2:10" ht="24.95" customHeight="1"/>
    <row r="914" spans="2:10" ht="24.95" customHeight="1"/>
    <row r="915" spans="2:10" ht="24.95" customHeight="1"/>
    <row r="916" spans="2:10" ht="24.95" customHeight="1"/>
    <row r="917" spans="2:10" ht="24.95" customHeight="1">
      <c r="B917" s="223" t="s">
        <v>16</v>
      </c>
      <c r="C917" s="223"/>
      <c r="D917" s="223"/>
      <c r="E917" s="223"/>
      <c r="F917" s="223"/>
      <c r="G917" s="223"/>
      <c r="H917" s="223"/>
      <c r="I917" s="223"/>
      <c r="J917" s="223"/>
    </row>
    <row r="918" spans="2:10" ht="24.95" customHeight="1">
      <c r="B918" s="196" t="s">
        <v>46</v>
      </c>
      <c r="C918" s="224" t="s">
        <v>89</v>
      </c>
      <c r="D918" s="224"/>
      <c r="E918" s="224" t="s">
        <v>90</v>
      </c>
      <c r="F918" s="224"/>
      <c r="G918" s="225" t="s">
        <v>1</v>
      </c>
      <c r="H918" s="225"/>
      <c r="I918" s="226" t="s">
        <v>19</v>
      </c>
      <c r="J918" s="226"/>
    </row>
    <row r="919" spans="2:10" ht="24.95" customHeight="1">
      <c r="B919" s="43" t="s">
        <v>143</v>
      </c>
      <c r="C919" s="216">
        <v>6478</v>
      </c>
      <c r="D919" s="216"/>
      <c r="E919" s="216">
        <v>8138</v>
      </c>
      <c r="F919" s="216"/>
      <c r="G919" s="217">
        <f>C919+E919</f>
        <v>14616</v>
      </c>
      <c r="H919" s="218"/>
      <c r="I919" s="219">
        <v>2.63E-2</v>
      </c>
      <c r="J919" s="220"/>
    </row>
    <row r="920" spans="2:10" ht="24.95" customHeight="1">
      <c r="B920" s="43" t="s">
        <v>140</v>
      </c>
      <c r="C920" s="216">
        <v>22336</v>
      </c>
      <c r="D920" s="216"/>
      <c r="E920" s="216">
        <v>5213</v>
      </c>
      <c r="F920" s="216"/>
      <c r="G920" s="217">
        <f>C920+E920</f>
        <v>27549</v>
      </c>
      <c r="H920" s="218"/>
      <c r="I920" s="219">
        <v>3.6400000000000002E-2</v>
      </c>
      <c r="J920" s="220"/>
    </row>
    <row r="921" spans="2:10" ht="24.95" customHeight="1">
      <c r="B921" s="101" t="s">
        <v>56</v>
      </c>
      <c r="C921" s="221">
        <f>(C920-C919)/C919</f>
        <v>2.4479777709169497</v>
      </c>
      <c r="D921" s="221"/>
      <c r="E921" s="221">
        <f>(E920-E919)/E919</f>
        <v>-0.35942492012779553</v>
      </c>
      <c r="F921" s="221"/>
      <c r="G921" s="221">
        <f>(G920-G919)/G919</f>
        <v>0.88485221674876846</v>
      </c>
      <c r="H921" s="221"/>
      <c r="I921" s="221">
        <f>(I920-I919)/I919</f>
        <v>0.38403041825095063</v>
      </c>
      <c r="J921" s="221"/>
    </row>
    <row r="922" spans="2:10" ht="24.95" customHeight="1"/>
    <row r="923" spans="2:10" ht="24.95" customHeight="1"/>
    <row r="924" spans="2:10" ht="24.95" customHeight="1"/>
    <row r="925" spans="2:10" ht="24.95" customHeight="1"/>
    <row r="926" spans="2:10" ht="24.95" customHeight="1"/>
    <row r="927" spans="2:10" ht="24.95" customHeight="1"/>
    <row r="928" spans="2:10" ht="24.95" customHeight="1"/>
    <row r="929" spans="2:15" ht="24.95" customHeight="1"/>
    <row r="930" spans="2:15" ht="24.95" customHeight="1"/>
    <row r="931" spans="2:15" ht="24.95" customHeight="1"/>
    <row r="932" spans="2:15" ht="24.95" customHeight="1">
      <c r="O932" s="49">
        <v>11</v>
      </c>
    </row>
    <row r="933" spans="2:15" ht="30" customHeight="1">
      <c r="B933" s="227" t="s">
        <v>152</v>
      </c>
      <c r="C933" s="227"/>
      <c r="D933" s="227"/>
      <c r="E933" s="227"/>
      <c r="F933" s="227"/>
      <c r="G933" s="227"/>
      <c r="H933" s="227"/>
      <c r="I933" s="227"/>
      <c r="J933" s="227"/>
      <c r="K933" s="227"/>
      <c r="L933" s="227"/>
      <c r="M933" s="227"/>
      <c r="N933" s="227"/>
      <c r="O933" s="227"/>
    </row>
    <row r="934" spans="2:15" ht="15" customHeight="1"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</row>
    <row r="935" spans="2:15" ht="24.95" customHeight="1">
      <c r="B935" s="223" t="s">
        <v>14</v>
      </c>
      <c r="C935" s="223"/>
      <c r="D935" s="223"/>
      <c r="E935" s="223"/>
      <c r="F935" s="223"/>
      <c r="G935" s="223"/>
      <c r="H935" s="223"/>
      <c r="M935" s="21"/>
      <c r="N935" s="21"/>
    </row>
    <row r="936" spans="2:15" ht="24.95" customHeight="1">
      <c r="B936" s="197" t="s">
        <v>46</v>
      </c>
      <c r="C936" s="224" t="s">
        <v>112</v>
      </c>
      <c r="D936" s="224"/>
      <c r="E936" s="224" t="s">
        <v>113</v>
      </c>
      <c r="F936" s="224"/>
      <c r="G936" s="225" t="s">
        <v>0</v>
      </c>
      <c r="H936" s="225"/>
      <c r="M936" s="21"/>
      <c r="N936" s="21"/>
    </row>
    <row r="937" spans="2:15" ht="24.95" customHeight="1">
      <c r="B937" s="43" t="s">
        <v>145</v>
      </c>
      <c r="C937" s="216">
        <v>5959</v>
      </c>
      <c r="D937" s="216"/>
      <c r="E937" s="216">
        <v>10782</v>
      </c>
      <c r="F937" s="216"/>
      <c r="G937" s="217">
        <f>C937+E937</f>
        <v>16741</v>
      </c>
      <c r="H937" s="218"/>
      <c r="M937" s="21"/>
      <c r="N937" s="21"/>
    </row>
    <row r="938" spans="2:15" ht="24.95" customHeight="1">
      <c r="B938" s="43" t="s">
        <v>146</v>
      </c>
      <c r="C938" s="216">
        <v>12590</v>
      </c>
      <c r="D938" s="216"/>
      <c r="E938" s="216">
        <v>10053</v>
      </c>
      <c r="F938" s="216"/>
      <c r="G938" s="217">
        <f>C938+E938</f>
        <v>22643</v>
      </c>
      <c r="H938" s="218"/>
      <c r="M938" s="21"/>
      <c r="N938" s="21"/>
    </row>
    <row r="939" spans="2:15" ht="24.95" customHeight="1">
      <c r="B939" s="109" t="s">
        <v>56</v>
      </c>
      <c r="C939" s="221">
        <f>(C938-C937)/C937</f>
        <v>1.1127705990938077</v>
      </c>
      <c r="D939" s="221"/>
      <c r="E939" s="221">
        <f>(E938-E937)/E937</f>
        <v>-6.7612687813021696E-2</v>
      </c>
      <c r="F939" s="221"/>
      <c r="G939" s="221">
        <f>(G938-G937)/G937</f>
        <v>0.3525476375365868</v>
      </c>
      <c r="H939" s="221"/>
      <c r="M939" s="21"/>
      <c r="O939" s="48"/>
    </row>
    <row r="940" spans="2:15" ht="24.95" customHeight="1"/>
    <row r="941" spans="2:15" ht="24.95" customHeight="1"/>
    <row r="942" spans="2:15" ht="24.95" customHeight="1"/>
    <row r="943" spans="2:15" ht="24.95" customHeight="1"/>
    <row r="944" spans="2:15" ht="24.95" customHeight="1"/>
    <row r="945" spans="2:10" ht="24.95" customHeight="1"/>
    <row r="946" spans="2:10" ht="24.95" customHeight="1"/>
    <row r="947" spans="2:10" ht="24.95" customHeight="1"/>
    <row r="948" spans="2:10" ht="24.95" customHeight="1"/>
    <row r="949" spans="2:10" ht="24.95" customHeight="1"/>
    <row r="950" spans="2:10" ht="24.95" customHeight="1"/>
    <row r="951" spans="2:10" ht="24.95" customHeight="1">
      <c r="B951" s="223" t="s">
        <v>16</v>
      </c>
      <c r="C951" s="223"/>
      <c r="D951" s="223"/>
      <c r="E951" s="223"/>
      <c r="F951" s="223"/>
      <c r="G951" s="223"/>
      <c r="H951" s="223"/>
      <c r="I951" s="223"/>
      <c r="J951" s="223"/>
    </row>
    <row r="952" spans="2:10" ht="24.95" customHeight="1">
      <c r="B952" s="197" t="s">
        <v>46</v>
      </c>
      <c r="C952" s="224" t="s">
        <v>110</v>
      </c>
      <c r="D952" s="224"/>
      <c r="E952" s="224" t="s">
        <v>111</v>
      </c>
      <c r="F952" s="224"/>
      <c r="G952" s="225" t="s">
        <v>55</v>
      </c>
      <c r="H952" s="225"/>
      <c r="I952" s="226" t="s">
        <v>19</v>
      </c>
      <c r="J952" s="226"/>
    </row>
    <row r="953" spans="2:10" ht="24.95" customHeight="1">
      <c r="B953" s="43" t="s">
        <v>145</v>
      </c>
      <c r="C953" s="216">
        <v>11371</v>
      </c>
      <c r="D953" s="216"/>
      <c r="E953" s="216">
        <v>13553</v>
      </c>
      <c r="F953" s="216"/>
      <c r="G953" s="217">
        <f>C953+E953</f>
        <v>24924</v>
      </c>
      <c r="H953" s="218"/>
      <c r="I953" s="219">
        <v>2.12E-2</v>
      </c>
      <c r="J953" s="220"/>
    </row>
    <row r="954" spans="2:10" ht="24.95" customHeight="1">
      <c r="B954" s="43" t="s">
        <v>146</v>
      </c>
      <c r="C954" s="216">
        <v>28402</v>
      </c>
      <c r="D954" s="216"/>
      <c r="E954" s="216">
        <v>12052</v>
      </c>
      <c r="F954" s="216"/>
      <c r="G954" s="217">
        <f>C954+E954</f>
        <v>40454</v>
      </c>
      <c r="H954" s="218"/>
      <c r="I954" s="219">
        <v>2.9899999999999999E-2</v>
      </c>
      <c r="J954" s="220"/>
    </row>
    <row r="955" spans="2:10" ht="24.95" customHeight="1">
      <c r="B955" s="109" t="s">
        <v>56</v>
      </c>
      <c r="C955" s="221">
        <f>(C954-C953)/C953</f>
        <v>1.4977574531703457</v>
      </c>
      <c r="D955" s="221"/>
      <c r="E955" s="221">
        <f>(E954-E953)/E953</f>
        <v>-0.11075038736811038</v>
      </c>
      <c r="F955" s="221"/>
      <c r="G955" s="221">
        <f>(G954-G953)/G953</f>
        <v>0.62309420638741775</v>
      </c>
      <c r="H955" s="221"/>
      <c r="I955" s="221">
        <f>(I954-I953)/I953</f>
        <v>0.410377358490566</v>
      </c>
      <c r="J955" s="221"/>
    </row>
    <row r="956" spans="2:10" ht="24.95" customHeight="1"/>
    <row r="957" spans="2:10" ht="24.95" customHeight="1"/>
    <row r="958" spans="2:10" ht="24.95" customHeight="1"/>
    <row r="959" spans="2:10" ht="24.95" customHeight="1"/>
    <row r="960" spans="2:10" ht="24.95" customHeight="1"/>
    <row r="961" ht="24.95" customHeight="1"/>
    <row r="962" ht="24.95" customHeight="1"/>
    <row r="963" ht="24.95" customHeight="1"/>
    <row r="964" ht="24.95" customHeight="1"/>
    <row r="965" ht="24.95" customHeight="1"/>
    <row r="966" ht="24.95" customHeight="1"/>
    <row r="967" ht="24.95" customHeight="1"/>
    <row r="968" ht="24.95" customHeight="1"/>
    <row r="969" ht="24.95" customHeight="1"/>
    <row r="970" ht="24.95" customHeight="1"/>
    <row r="971" ht="24.95" customHeight="1"/>
    <row r="972" ht="24.95" customHeight="1"/>
    <row r="973" ht="24.95" customHeight="1"/>
    <row r="974" ht="24.95" customHeight="1"/>
    <row r="975" ht="24.95" customHeight="1"/>
    <row r="976" ht="24.95" customHeight="1"/>
    <row r="977" ht="24.95" customHeight="1"/>
    <row r="978" ht="24.95" customHeight="1"/>
    <row r="979" ht="24.95" customHeight="1"/>
    <row r="980" ht="24.95" customHeight="1"/>
    <row r="981" ht="24.95" customHeight="1"/>
    <row r="982" ht="24.95" customHeight="1"/>
    <row r="983" ht="24.95" customHeight="1"/>
    <row r="984" ht="24.95" customHeight="1"/>
    <row r="985" ht="24.95" customHeight="1"/>
    <row r="986" ht="24.95" customHeight="1"/>
    <row r="987" ht="24.95" customHeight="1"/>
    <row r="988" ht="24.95" customHeight="1"/>
    <row r="989" ht="24.95" customHeight="1"/>
    <row r="990" ht="24.95" customHeight="1"/>
    <row r="991" ht="24.95" customHeight="1"/>
    <row r="992" ht="24.95" customHeight="1"/>
    <row r="993" spans="2:15" ht="24.95" customHeight="1"/>
    <row r="994" spans="2:15" ht="24.95" customHeight="1"/>
    <row r="995" spans="2:15" ht="24.95" customHeight="1"/>
    <row r="996" spans="2:15" ht="24.95" customHeight="1">
      <c r="O996" s="49">
        <v>12</v>
      </c>
    </row>
    <row r="997" spans="2:15" ht="39.950000000000003" customHeight="1">
      <c r="B997" s="249" t="s">
        <v>123</v>
      </c>
      <c r="C997" s="249"/>
      <c r="D997" s="249"/>
      <c r="E997" s="249"/>
      <c r="F997" s="249"/>
      <c r="G997" s="249"/>
      <c r="H997" s="249"/>
      <c r="I997" s="249"/>
      <c r="J997" s="249"/>
      <c r="K997" s="249"/>
      <c r="L997" s="249"/>
      <c r="M997" s="249"/>
      <c r="N997" s="249"/>
      <c r="O997" s="249"/>
    </row>
    <row r="998" spans="2:15" ht="15" customHeight="1"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</row>
    <row r="999" spans="2:15" ht="30" customHeight="1">
      <c r="B999" s="250" t="s">
        <v>124</v>
      </c>
      <c r="C999" s="250"/>
      <c r="D999" s="250"/>
      <c r="E999" s="250"/>
      <c r="F999" s="250"/>
      <c r="G999" s="250"/>
      <c r="H999" s="250"/>
      <c r="I999" s="250"/>
      <c r="J999" s="250"/>
      <c r="K999" s="250"/>
      <c r="L999" s="250"/>
      <c r="M999" s="250"/>
      <c r="N999" s="250"/>
      <c r="O999" s="250"/>
    </row>
    <row r="1000" spans="2:15" ht="15" customHeight="1">
      <c r="B1000" s="103"/>
      <c r="C1000" s="103"/>
      <c r="D1000" s="103"/>
      <c r="E1000" s="103"/>
      <c r="F1000" s="103"/>
      <c r="G1000" s="103"/>
    </row>
    <row r="1001" spans="2:15" ht="24.95" customHeight="1">
      <c r="B1001" s="246" t="s">
        <v>81</v>
      </c>
      <c r="C1001" s="246"/>
      <c r="D1001" s="246"/>
      <c r="E1001" s="246"/>
      <c r="F1001" s="246"/>
      <c r="G1001" s="246"/>
      <c r="H1001" s="246"/>
      <c r="I1001" s="246"/>
      <c r="J1001" s="246"/>
    </row>
    <row r="1002" spans="2:15" ht="24.95" customHeight="1">
      <c r="B1002" s="247" t="s">
        <v>47</v>
      </c>
      <c r="C1002" s="248" t="s">
        <v>69</v>
      </c>
      <c r="D1002" s="248"/>
      <c r="E1002" s="248"/>
      <c r="F1002" s="248" t="s">
        <v>70</v>
      </c>
      <c r="G1002" s="248"/>
      <c r="H1002" s="248"/>
      <c r="I1002" s="192" t="s">
        <v>75</v>
      </c>
      <c r="J1002" s="191" t="s">
        <v>76</v>
      </c>
    </row>
    <row r="1003" spans="2:15" ht="24.95" customHeight="1">
      <c r="B1003" s="247"/>
      <c r="C1003" s="132" t="s">
        <v>99</v>
      </c>
      <c r="D1003" s="132" t="s">
        <v>100</v>
      </c>
      <c r="E1003" s="118" t="s">
        <v>101</v>
      </c>
      <c r="F1003" s="132" t="s">
        <v>102</v>
      </c>
      <c r="G1003" s="132" t="s">
        <v>103</v>
      </c>
      <c r="H1003" s="118" t="s">
        <v>104</v>
      </c>
      <c r="I1003" s="156" t="s">
        <v>134</v>
      </c>
      <c r="J1003" s="156" t="s">
        <v>135</v>
      </c>
      <c r="K1003" s="12"/>
      <c r="L1003" s="12"/>
      <c r="M1003" s="69"/>
      <c r="N1003" s="12"/>
    </row>
    <row r="1004" spans="2:15" ht="24.95" customHeight="1">
      <c r="B1004" s="34" t="s">
        <v>5</v>
      </c>
      <c r="C1004" s="185">
        <v>2784</v>
      </c>
      <c r="D1004" s="185">
        <v>426</v>
      </c>
      <c r="E1004" s="182">
        <f>SUM(C1004:D1004)</f>
        <v>3210</v>
      </c>
      <c r="F1004" s="185">
        <v>6649</v>
      </c>
      <c r="G1004" s="185">
        <v>426</v>
      </c>
      <c r="H1004" s="182">
        <f>SUM(F1004:G1004)</f>
        <v>7075</v>
      </c>
      <c r="I1004" s="137">
        <v>0.27622691601920901</v>
      </c>
      <c r="J1004" s="140">
        <v>2.20404984423676</v>
      </c>
      <c r="K1004" s="12"/>
      <c r="L1004" s="12"/>
      <c r="M1004" s="69"/>
      <c r="N1004" s="12"/>
    </row>
    <row r="1005" spans="2:15" ht="24.95" customHeight="1">
      <c r="B1005" s="34" t="s">
        <v>6</v>
      </c>
      <c r="C1005" s="185">
        <v>3143</v>
      </c>
      <c r="D1005" s="185">
        <v>1678</v>
      </c>
      <c r="E1005" s="182">
        <f t="shared" ref="E1005:E1012" si="23">SUM(C1005:D1005)</f>
        <v>4821</v>
      </c>
      <c r="F1005" s="185">
        <v>6309</v>
      </c>
      <c r="G1005" s="185">
        <v>1693</v>
      </c>
      <c r="H1005" s="182">
        <f t="shared" ref="H1005:H1012" si="24">SUM(F1005:G1005)</f>
        <v>8002</v>
      </c>
      <c r="I1005" s="137">
        <v>0.20625306080367034</v>
      </c>
      <c r="J1005" s="140">
        <v>1.6598216137730761</v>
      </c>
      <c r="K1005" s="12"/>
      <c r="L1005" s="72"/>
      <c r="M1005" s="69"/>
      <c r="N1005" s="12"/>
    </row>
    <row r="1006" spans="2:15" ht="24.95" customHeight="1">
      <c r="B1006" s="34" t="s">
        <v>26</v>
      </c>
      <c r="C1006" s="185">
        <v>2540</v>
      </c>
      <c r="D1006" s="185">
        <v>1456</v>
      </c>
      <c r="E1006" s="182">
        <f t="shared" si="23"/>
        <v>3996</v>
      </c>
      <c r="F1006" s="185">
        <v>3502</v>
      </c>
      <c r="G1006" s="185">
        <v>1611</v>
      </c>
      <c r="H1006" s="182">
        <f t="shared" si="24"/>
        <v>5113</v>
      </c>
      <c r="I1006" s="137">
        <v>0.13008192133516511</v>
      </c>
      <c r="J1006" s="140">
        <v>1.2795295295295295</v>
      </c>
      <c r="K1006" s="12"/>
      <c r="L1006" s="72"/>
      <c r="M1006" s="139"/>
      <c r="N1006" s="12"/>
    </row>
    <row r="1007" spans="2:15" ht="24.95" customHeight="1">
      <c r="B1007" s="34" t="s">
        <v>8</v>
      </c>
      <c r="C1007" s="185">
        <v>1358</v>
      </c>
      <c r="D1007" s="185">
        <v>838</v>
      </c>
      <c r="E1007" s="182">
        <f t="shared" si="23"/>
        <v>2196</v>
      </c>
      <c r="F1007" s="185">
        <v>1873</v>
      </c>
      <c r="G1007" s="185">
        <v>838</v>
      </c>
      <c r="H1007" s="182">
        <f t="shared" si="24"/>
        <v>2711</v>
      </c>
      <c r="I1007" s="137">
        <v>0.11652697184612078</v>
      </c>
      <c r="J1007" s="140">
        <v>1.2345173041894353</v>
      </c>
      <c r="K1007" s="12"/>
      <c r="L1007" s="72"/>
      <c r="M1007" s="70"/>
      <c r="N1007" s="12"/>
    </row>
    <row r="1008" spans="2:15" ht="24.95" customHeight="1">
      <c r="B1008" s="34" t="s">
        <v>9</v>
      </c>
      <c r="C1008" s="185">
        <v>174</v>
      </c>
      <c r="D1008" s="185">
        <v>3</v>
      </c>
      <c r="E1008" s="182">
        <f t="shared" si="23"/>
        <v>177</v>
      </c>
      <c r="F1008" s="185">
        <v>297</v>
      </c>
      <c r="G1008" s="185">
        <v>3</v>
      </c>
      <c r="H1008" s="182">
        <f t="shared" si="24"/>
        <v>300</v>
      </c>
      <c r="I1008" s="137">
        <v>2.2799817601459188E-2</v>
      </c>
      <c r="J1008" s="140">
        <v>1.6949152542372881</v>
      </c>
      <c r="K1008" s="12"/>
      <c r="L1008" s="72"/>
      <c r="M1008" s="70"/>
      <c r="N1008" s="12"/>
    </row>
    <row r="1009" spans="2:14" ht="24.95" customHeight="1">
      <c r="B1009" s="34" t="s">
        <v>10</v>
      </c>
      <c r="C1009" s="185">
        <v>3913</v>
      </c>
      <c r="D1009" s="185">
        <v>13</v>
      </c>
      <c r="E1009" s="182">
        <f t="shared" si="23"/>
        <v>3926</v>
      </c>
      <c r="F1009" s="185">
        <v>3926</v>
      </c>
      <c r="G1009" s="185">
        <v>18</v>
      </c>
      <c r="H1009" s="182">
        <f t="shared" si="24"/>
        <v>3944</v>
      </c>
      <c r="I1009" s="137">
        <v>0.18712340465910704</v>
      </c>
      <c r="J1009" s="140">
        <v>1.0045848191543556</v>
      </c>
      <c r="K1009" s="12"/>
      <c r="L1009" s="72"/>
      <c r="M1009" s="70"/>
      <c r="N1009" s="12"/>
    </row>
    <row r="1010" spans="2:14" ht="24.95" customHeight="1">
      <c r="B1010" s="34" t="s">
        <v>11</v>
      </c>
      <c r="C1010" s="185">
        <v>661</v>
      </c>
      <c r="D1010" s="185">
        <v>0</v>
      </c>
      <c r="E1010" s="182">
        <f t="shared" si="23"/>
        <v>661</v>
      </c>
      <c r="F1010" s="185">
        <v>1913</v>
      </c>
      <c r="G1010" s="185">
        <v>0</v>
      </c>
      <c r="H1010" s="182">
        <f t="shared" si="24"/>
        <v>1913</v>
      </c>
      <c r="I1010" s="137">
        <v>0.21840392738897135</v>
      </c>
      <c r="J1010" s="140">
        <v>2.8940998487140694</v>
      </c>
      <c r="K1010" s="12"/>
      <c r="L1010" s="72"/>
      <c r="M1010" s="70"/>
      <c r="N1010" s="12"/>
    </row>
    <row r="1011" spans="2:14" ht="24.95" customHeight="1">
      <c r="B1011" s="34" t="s">
        <v>12</v>
      </c>
      <c r="C1011" s="185">
        <v>2057</v>
      </c>
      <c r="D1011" s="185">
        <v>12</v>
      </c>
      <c r="E1011" s="182">
        <f t="shared" si="23"/>
        <v>2069</v>
      </c>
      <c r="F1011" s="185">
        <v>2809</v>
      </c>
      <c r="G1011" s="185">
        <v>12</v>
      </c>
      <c r="H1011" s="182">
        <f t="shared" si="24"/>
        <v>2821</v>
      </c>
      <c r="I1011" s="137">
        <v>0.27575757575757576</v>
      </c>
      <c r="J1011" s="140">
        <v>1.3634606089898502</v>
      </c>
      <c r="K1011" s="12"/>
      <c r="L1011" s="72"/>
      <c r="M1011" s="69"/>
      <c r="N1011" s="12"/>
    </row>
    <row r="1012" spans="2:14" ht="24.95" customHeight="1">
      <c r="B1012" s="34" t="s">
        <v>13</v>
      </c>
      <c r="C1012" s="185">
        <v>149</v>
      </c>
      <c r="D1012" s="185">
        <v>176</v>
      </c>
      <c r="E1012" s="182">
        <f t="shared" si="23"/>
        <v>325</v>
      </c>
      <c r="F1012" s="185">
        <v>149</v>
      </c>
      <c r="G1012" s="185">
        <v>176</v>
      </c>
      <c r="H1012" s="182">
        <f t="shared" si="24"/>
        <v>325</v>
      </c>
      <c r="I1012" s="137">
        <v>7.4302697759487876E-2</v>
      </c>
      <c r="J1012" s="140">
        <v>1</v>
      </c>
      <c r="K1012" s="12"/>
      <c r="L1012" s="12"/>
      <c r="M1012" s="69"/>
      <c r="N1012" s="12"/>
    </row>
    <row r="1013" spans="2:14" ht="24.95" customHeight="1">
      <c r="B1013" s="204" t="s">
        <v>15</v>
      </c>
      <c r="C1013" s="186">
        <f>SUM(C1004:C1012)</f>
        <v>16779</v>
      </c>
      <c r="D1013" s="186">
        <f>SUM(D1004:D1012)</f>
        <v>4602</v>
      </c>
      <c r="E1013" s="187">
        <f>SUM(C1013:D1013)</f>
        <v>21381</v>
      </c>
      <c r="F1013" s="186">
        <f>SUM(F1004:F1012)</f>
        <v>27427</v>
      </c>
      <c r="G1013" s="180">
        <f>SUM(G1004:G1012)</f>
        <v>4777</v>
      </c>
      <c r="H1013" s="177">
        <f>SUM(F1013:G1013)</f>
        <v>32204</v>
      </c>
      <c r="I1013" s="164">
        <v>0.17447271899836925</v>
      </c>
      <c r="J1013" s="163">
        <v>1.5061970908750759</v>
      </c>
      <c r="K1013" s="12"/>
      <c r="L1013" s="12"/>
      <c r="M1013" s="69"/>
      <c r="N1013" s="12"/>
    </row>
    <row r="1014" spans="2:14" ht="24.95" customHeight="1">
      <c r="B1014" s="24"/>
      <c r="C1014" s="37"/>
      <c r="D1014" s="37"/>
      <c r="E1014" s="41"/>
      <c r="F1014" s="37"/>
      <c r="G1014" s="37"/>
      <c r="H1014" s="41"/>
      <c r="I1014" s="25"/>
      <c r="J1014" s="26"/>
      <c r="K1014" s="72"/>
      <c r="L1014" s="72"/>
      <c r="M1014" s="69"/>
      <c r="N1014" s="12"/>
    </row>
    <row r="1015" spans="2:14" ht="24.95" customHeight="1">
      <c r="B1015" s="85"/>
      <c r="C1015" s="85"/>
      <c r="D1015" s="85"/>
      <c r="E1015" s="85"/>
      <c r="F1015" s="85"/>
      <c r="G1015" s="85"/>
      <c r="H1015" s="85"/>
      <c r="I1015" s="85"/>
      <c r="J1015" s="85"/>
      <c r="K1015" s="85"/>
      <c r="L1015" s="85"/>
      <c r="M1015" s="85"/>
      <c r="N1015" s="85"/>
    </row>
    <row r="1016" spans="2:14" ht="24.95" customHeight="1">
      <c r="B1016" s="86"/>
      <c r="C1016" s="86"/>
      <c r="D1016" s="86"/>
      <c r="E1016" s="86"/>
      <c r="F1016" s="86"/>
      <c r="G1016" s="86"/>
      <c r="H1016" s="86"/>
      <c r="I1016" s="86"/>
      <c r="J1016" s="86"/>
      <c r="K1016" s="71"/>
      <c r="L1016" s="71"/>
      <c r="M1016" s="71"/>
      <c r="N1016" s="71"/>
    </row>
    <row r="1017" spans="2:14" ht="24.95" customHeight="1">
      <c r="B1017" s="2"/>
      <c r="C1017" s="2"/>
      <c r="D1017" s="2"/>
      <c r="E1017" s="2"/>
      <c r="G1017" s="2"/>
      <c r="H1017" s="2"/>
      <c r="I1017" s="2"/>
      <c r="J1017" s="2"/>
    </row>
    <row r="1018" spans="2:14" ht="24.95" customHeight="1">
      <c r="B1018" s="2"/>
      <c r="C1018" s="2"/>
      <c r="D1018" s="2"/>
      <c r="E1018" s="2"/>
      <c r="G1018" s="2"/>
      <c r="H1018" s="2"/>
      <c r="I1018" s="2"/>
      <c r="J1018" s="2"/>
    </row>
    <row r="1019" spans="2:14" ht="24.95" customHeight="1">
      <c r="B1019" s="2"/>
      <c r="C1019" s="2"/>
      <c r="D1019" s="2"/>
      <c r="E1019" s="2"/>
      <c r="G1019" s="2"/>
      <c r="H1019" s="2"/>
      <c r="I1019" s="2"/>
      <c r="J1019" s="2"/>
    </row>
    <row r="1020" spans="2:14" ht="24.95" customHeight="1">
      <c r="B1020" s="2"/>
      <c r="C1020" s="2"/>
      <c r="D1020" s="2"/>
      <c r="E1020" s="2"/>
      <c r="G1020" s="2"/>
      <c r="H1020" s="2"/>
      <c r="I1020" s="2"/>
      <c r="J1020" s="2"/>
    </row>
    <row r="1021" spans="2:14" ht="24.95" customHeight="1">
      <c r="B1021" s="2"/>
      <c r="C1021" s="2"/>
      <c r="D1021" s="2"/>
      <c r="E1021" s="2"/>
      <c r="G1021" s="2"/>
      <c r="H1021" s="2"/>
      <c r="I1021" s="2"/>
      <c r="J1021" s="2"/>
    </row>
    <row r="1022" spans="2:14" ht="24.95" customHeight="1">
      <c r="B1022" s="2"/>
      <c r="C1022" s="2"/>
      <c r="D1022" s="2"/>
      <c r="E1022" s="2"/>
      <c r="G1022" s="2"/>
      <c r="H1022" s="2"/>
      <c r="I1022" s="2"/>
      <c r="J1022" s="2"/>
    </row>
    <row r="1023" spans="2:14" ht="24.95" customHeight="1">
      <c r="B1023" s="2"/>
      <c r="C1023" s="2"/>
      <c r="D1023" s="2"/>
      <c r="E1023" s="2"/>
      <c r="G1023" s="2"/>
      <c r="H1023" s="2"/>
      <c r="I1023" s="2"/>
      <c r="J1023" s="2"/>
    </row>
    <row r="1024" spans="2:14" ht="24.95" customHeight="1">
      <c r="B1024" s="2"/>
      <c r="C1024" s="2"/>
      <c r="D1024" s="2"/>
      <c r="E1024" s="2"/>
      <c r="G1024" s="2"/>
      <c r="H1024" s="2"/>
      <c r="I1024" s="2"/>
      <c r="J1024" s="2"/>
    </row>
    <row r="1025" spans="2:15" ht="24.95" customHeight="1">
      <c r="B1025" s="227" t="s">
        <v>153</v>
      </c>
      <c r="C1025" s="227"/>
      <c r="D1025" s="227"/>
      <c r="E1025" s="227"/>
      <c r="F1025" s="227"/>
      <c r="G1025" s="227"/>
      <c r="H1025" s="227"/>
      <c r="I1025" s="227"/>
      <c r="J1025" s="227"/>
      <c r="K1025" s="227"/>
      <c r="L1025" s="227"/>
      <c r="M1025" s="227"/>
      <c r="N1025" s="227"/>
      <c r="O1025" s="227"/>
    </row>
    <row r="1026" spans="2:15" ht="24.95" customHeight="1">
      <c r="B1026" s="189"/>
      <c r="C1026" s="189"/>
      <c r="D1026" s="189"/>
      <c r="E1026" s="189"/>
      <c r="F1026" s="189"/>
      <c r="G1026" s="189"/>
    </row>
    <row r="1027" spans="2:15" ht="24.95" customHeight="1">
      <c r="B1027" s="223" t="s">
        <v>14</v>
      </c>
      <c r="C1027" s="223"/>
      <c r="D1027" s="223"/>
      <c r="E1027" s="223"/>
      <c r="F1027" s="223"/>
      <c r="G1027" s="223"/>
      <c r="H1027" s="223"/>
    </row>
    <row r="1028" spans="2:15" ht="24.95" customHeight="1">
      <c r="B1028" s="197" t="s">
        <v>46</v>
      </c>
      <c r="C1028" s="224" t="s">
        <v>87</v>
      </c>
      <c r="D1028" s="224"/>
      <c r="E1028" s="224" t="s">
        <v>88</v>
      </c>
      <c r="F1028" s="224"/>
      <c r="G1028" s="225" t="s">
        <v>0</v>
      </c>
      <c r="H1028" s="225"/>
    </row>
    <row r="1029" spans="2:15" ht="24.95" customHeight="1">
      <c r="B1029" s="43" t="s">
        <v>143</v>
      </c>
      <c r="C1029" s="216">
        <v>11990</v>
      </c>
      <c r="D1029" s="216"/>
      <c r="E1029" s="216">
        <v>4408</v>
      </c>
      <c r="F1029" s="216"/>
      <c r="G1029" s="217">
        <f>C1029+E1029</f>
        <v>16398</v>
      </c>
      <c r="H1029" s="218"/>
    </row>
    <row r="1030" spans="2:15" ht="24.95" customHeight="1">
      <c r="B1030" s="43" t="s">
        <v>140</v>
      </c>
      <c r="C1030" s="216">
        <v>16779</v>
      </c>
      <c r="D1030" s="216"/>
      <c r="E1030" s="216">
        <v>4602</v>
      </c>
      <c r="F1030" s="216"/>
      <c r="G1030" s="217">
        <f>C1030+E1030</f>
        <v>21381</v>
      </c>
      <c r="H1030" s="218"/>
    </row>
    <row r="1031" spans="2:15" ht="24.95" customHeight="1">
      <c r="B1031" s="109" t="s">
        <v>56</v>
      </c>
      <c r="C1031" s="221">
        <f>(C1030-C1029)/C1029</f>
        <v>0.39941618015012509</v>
      </c>
      <c r="D1031" s="221"/>
      <c r="E1031" s="221">
        <f>(E1030-E1029)/E1029</f>
        <v>4.4010889292196008E-2</v>
      </c>
      <c r="F1031" s="221"/>
      <c r="G1031" s="221">
        <f>(G1030-G1029)/G1029</f>
        <v>0.30387852177094765</v>
      </c>
      <c r="H1031" s="221"/>
    </row>
    <row r="1032" spans="2:15" ht="24.95" customHeight="1"/>
    <row r="1033" spans="2:15" ht="24.95" customHeight="1"/>
    <row r="1034" spans="2:15" ht="24.95" customHeight="1"/>
    <row r="1035" spans="2:15" ht="24.95" customHeight="1"/>
    <row r="1036" spans="2:15" ht="24.95" customHeight="1"/>
    <row r="1037" spans="2:15" ht="24.95" customHeight="1"/>
    <row r="1038" spans="2:15" ht="24.95" customHeight="1"/>
    <row r="1039" spans="2:15" ht="24.95" customHeight="1"/>
    <row r="1040" spans="2:15" ht="24.95" customHeight="1"/>
    <row r="1041" spans="2:10" ht="24.95" customHeight="1"/>
    <row r="1042" spans="2:10" ht="24.95" customHeight="1"/>
    <row r="1043" spans="2:10" ht="24.95" customHeight="1"/>
    <row r="1044" spans="2:10" ht="24.95" customHeight="1">
      <c r="B1044" s="223" t="s">
        <v>16</v>
      </c>
      <c r="C1044" s="223"/>
      <c r="D1044" s="223"/>
      <c r="E1044" s="223"/>
      <c r="F1044" s="223"/>
      <c r="G1044" s="223"/>
      <c r="H1044" s="223"/>
      <c r="I1044" s="223"/>
      <c r="J1044" s="223"/>
    </row>
    <row r="1045" spans="2:10" ht="24.95" customHeight="1">
      <c r="B1045" s="196" t="s">
        <v>46</v>
      </c>
      <c r="C1045" s="224" t="s">
        <v>89</v>
      </c>
      <c r="D1045" s="224"/>
      <c r="E1045" s="224" t="s">
        <v>90</v>
      </c>
      <c r="F1045" s="224"/>
      <c r="G1045" s="225" t="s">
        <v>1</v>
      </c>
      <c r="H1045" s="225"/>
      <c r="I1045" s="226" t="s">
        <v>19</v>
      </c>
      <c r="J1045" s="226"/>
    </row>
    <row r="1046" spans="2:10" ht="24.95" customHeight="1">
      <c r="B1046" s="43" t="s">
        <v>143</v>
      </c>
      <c r="C1046" s="216">
        <v>19759</v>
      </c>
      <c r="D1046" s="216"/>
      <c r="E1046" s="216">
        <v>4804</v>
      </c>
      <c r="F1046" s="216"/>
      <c r="G1046" s="217">
        <f>C1046+E1046</f>
        <v>24563</v>
      </c>
      <c r="H1046" s="218"/>
      <c r="I1046" s="219">
        <v>0.10059999999999999</v>
      </c>
      <c r="J1046" s="220"/>
    </row>
    <row r="1047" spans="2:10" ht="24.95" customHeight="1">
      <c r="B1047" s="43" t="s">
        <v>140</v>
      </c>
      <c r="C1047" s="216">
        <v>27427</v>
      </c>
      <c r="D1047" s="216"/>
      <c r="E1047" s="216">
        <v>4777</v>
      </c>
      <c r="F1047" s="216"/>
      <c r="G1047" s="217">
        <f>C1047+E1047</f>
        <v>32204</v>
      </c>
      <c r="H1047" s="218"/>
      <c r="I1047" s="219">
        <v>0.17449999999999999</v>
      </c>
      <c r="J1047" s="220"/>
    </row>
    <row r="1048" spans="2:10" ht="24.95" customHeight="1">
      <c r="B1048" s="109" t="s">
        <v>56</v>
      </c>
      <c r="C1048" s="221">
        <f>(C1047-C1046)/C1046</f>
        <v>0.38807631965180422</v>
      </c>
      <c r="D1048" s="221"/>
      <c r="E1048" s="221">
        <f>(E1047-E1046)/E1046</f>
        <v>-5.6203164029975019E-3</v>
      </c>
      <c r="F1048" s="221"/>
      <c r="G1048" s="221">
        <f>(G1047-G1046)/G1046</f>
        <v>0.31107763709644587</v>
      </c>
      <c r="H1048" s="221"/>
      <c r="I1048" s="221">
        <f>(I1047-I1046)/I1046</f>
        <v>0.73459244532803181</v>
      </c>
      <c r="J1048" s="221"/>
    </row>
    <row r="1049" spans="2:10" ht="24.95" customHeight="1"/>
    <row r="1050" spans="2:10" ht="24.95" customHeight="1"/>
    <row r="1051" spans="2:10" ht="24.95" customHeight="1"/>
    <row r="1052" spans="2:10" ht="24.95" customHeight="1"/>
    <row r="1053" spans="2:10" ht="24.95" customHeight="1"/>
    <row r="1054" spans="2:10" ht="24.95" customHeight="1"/>
    <row r="1055" spans="2:10" ht="24.95" customHeight="1"/>
    <row r="1056" spans="2:10" ht="24.95" customHeight="1"/>
    <row r="1057" spans="2:15" ht="24.95" customHeight="1"/>
    <row r="1058" spans="2:15" ht="24.95" customHeight="1"/>
    <row r="1059" spans="2:15" ht="24.95" customHeight="1"/>
    <row r="1060" spans="2:15" ht="24.95" customHeight="1">
      <c r="O1060" s="49">
        <v>13</v>
      </c>
    </row>
    <row r="1061" spans="2:15" ht="24.95" customHeight="1">
      <c r="B1061" s="227" t="s">
        <v>154</v>
      </c>
      <c r="C1061" s="227"/>
      <c r="D1061" s="227"/>
      <c r="E1061" s="227"/>
      <c r="F1061" s="227"/>
      <c r="G1061" s="227"/>
      <c r="H1061" s="227"/>
      <c r="I1061" s="227"/>
      <c r="J1061" s="227"/>
      <c r="K1061" s="227"/>
      <c r="L1061" s="227"/>
      <c r="M1061" s="227"/>
      <c r="N1061" s="227"/>
      <c r="O1061" s="227"/>
    </row>
    <row r="1062" spans="2:15" ht="24.95" customHeight="1">
      <c r="B1062" s="2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</row>
    <row r="1063" spans="2:15" ht="24.95" customHeight="1">
      <c r="B1063" s="223" t="s">
        <v>14</v>
      </c>
      <c r="C1063" s="223"/>
      <c r="D1063" s="223"/>
      <c r="E1063" s="223"/>
      <c r="F1063" s="223"/>
      <c r="G1063" s="223"/>
      <c r="H1063" s="223"/>
      <c r="M1063" s="21"/>
      <c r="N1063" s="21"/>
    </row>
    <row r="1064" spans="2:15" ht="24.95" customHeight="1">
      <c r="B1064" s="197" t="s">
        <v>46</v>
      </c>
      <c r="C1064" s="224" t="s">
        <v>112</v>
      </c>
      <c r="D1064" s="224"/>
      <c r="E1064" s="224" t="s">
        <v>113</v>
      </c>
      <c r="F1064" s="224"/>
      <c r="G1064" s="225" t="s">
        <v>0</v>
      </c>
      <c r="H1064" s="225"/>
      <c r="M1064" s="21"/>
      <c r="N1064" s="21"/>
    </row>
    <row r="1065" spans="2:15" ht="24.95" customHeight="1">
      <c r="B1065" s="43" t="s">
        <v>145</v>
      </c>
      <c r="C1065" s="216">
        <v>22020</v>
      </c>
      <c r="D1065" s="216"/>
      <c r="E1065" s="216">
        <v>6144</v>
      </c>
      <c r="F1065" s="216"/>
      <c r="G1065" s="217">
        <f>C1065+E1065</f>
        <v>28164</v>
      </c>
      <c r="H1065" s="218"/>
      <c r="M1065" s="21"/>
      <c r="N1065" s="21"/>
    </row>
    <row r="1066" spans="2:15" ht="24.95" customHeight="1">
      <c r="B1066" s="43" t="s">
        <v>146</v>
      </c>
      <c r="C1066" s="216">
        <v>23403</v>
      </c>
      <c r="D1066" s="216"/>
      <c r="E1066" s="216">
        <v>5959</v>
      </c>
      <c r="F1066" s="216"/>
      <c r="G1066" s="217">
        <f>C1066+E1066</f>
        <v>29362</v>
      </c>
      <c r="H1066" s="218"/>
      <c r="M1066" s="21"/>
      <c r="N1066" s="21"/>
    </row>
    <row r="1067" spans="2:15" ht="24.95" customHeight="1">
      <c r="B1067" s="109" t="s">
        <v>56</v>
      </c>
      <c r="C1067" s="221">
        <f>(C1066-C1065)/C1065</f>
        <v>6.2806539509536782E-2</v>
      </c>
      <c r="D1067" s="221"/>
      <c r="E1067" s="221">
        <f>(E1066-E1065)/E1065</f>
        <v>-3.0110677083333332E-2</v>
      </c>
      <c r="F1067" s="221"/>
      <c r="G1067" s="221">
        <f>(G1066-G1065)/G1065</f>
        <v>4.2536571509728734E-2</v>
      </c>
      <c r="H1067" s="221"/>
      <c r="M1067" s="21"/>
      <c r="O1067" s="48"/>
    </row>
    <row r="1068" spans="2:15" ht="24.95" customHeight="1"/>
    <row r="1069" spans="2:15" ht="24.95" customHeight="1"/>
    <row r="1070" spans="2:15" ht="24.95" customHeight="1"/>
    <row r="1071" spans="2:15" ht="24.95" customHeight="1"/>
    <row r="1072" spans="2:15" ht="24.95" customHeight="1"/>
    <row r="1073" spans="2:10" ht="24.95" customHeight="1"/>
    <row r="1074" spans="2:10" ht="24.95" customHeight="1"/>
    <row r="1075" spans="2:10" ht="24.95" customHeight="1"/>
    <row r="1076" spans="2:10" ht="24.95" customHeight="1"/>
    <row r="1077" spans="2:10" ht="24.95" customHeight="1"/>
    <row r="1078" spans="2:10" ht="24.95" customHeight="1"/>
    <row r="1079" spans="2:10" ht="24.95" customHeight="1"/>
    <row r="1080" spans="2:10" ht="24.95" customHeight="1">
      <c r="B1080" s="223" t="s">
        <v>16</v>
      </c>
      <c r="C1080" s="223"/>
      <c r="D1080" s="223"/>
      <c r="E1080" s="223"/>
      <c r="F1080" s="223"/>
      <c r="G1080" s="223"/>
      <c r="H1080" s="223"/>
      <c r="I1080" s="223"/>
      <c r="J1080" s="223"/>
    </row>
    <row r="1081" spans="2:10" ht="24.95" customHeight="1">
      <c r="B1081" s="197" t="s">
        <v>46</v>
      </c>
      <c r="C1081" s="224" t="s">
        <v>110</v>
      </c>
      <c r="D1081" s="224"/>
      <c r="E1081" s="224" t="s">
        <v>111</v>
      </c>
      <c r="F1081" s="224"/>
      <c r="G1081" s="225" t="s">
        <v>55</v>
      </c>
      <c r="H1081" s="225"/>
      <c r="I1081" s="226" t="s">
        <v>19</v>
      </c>
      <c r="J1081" s="226"/>
    </row>
    <row r="1082" spans="2:10" ht="24.95" customHeight="1">
      <c r="B1082" s="43" t="s">
        <v>145</v>
      </c>
      <c r="C1082" s="216">
        <v>36551</v>
      </c>
      <c r="D1082" s="216"/>
      <c r="E1082" s="216">
        <v>7567</v>
      </c>
      <c r="F1082" s="216"/>
      <c r="G1082" s="217">
        <f>C1082+E1082</f>
        <v>44118</v>
      </c>
      <c r="H1082" s="218"/>
      <c r="I1082" s="219">
        <v>7.3599999999999999E-2</v>
      </c>
      <c r="J1082" s="220"/>
    </row>
    <row r="1083" spans="2:10" ht="24.95" customHeight="1">
      <c r="B1083" s="43" t="s">
        <v>146</v>
      </c>
      <c r="C1083" s="216">
        <v>37243</v>
      </c>
      <c r="D1083" s="216"/>
      <c r="E1083" s="216">
        <v>6875</v>
      </c>
      <c r="F1083" s="216"/>
      <c r="G1083" s="217">
        <f>C1083+E1083</f>
        <v>44118</v>
      </c>
      <c r="H1083" s="218"/>
      <c r="I1083" s="219">
        <v>9.2999999999999999E-2</v>
      </c>
      <c r="J1083" s="220"/>
    </row>
    <row r="1084" spans="2:10" ht="24.95" customHeight="1">
      <c r="B1084" s="109" t="s">
        <v>56</v>
      </c>
      <c r="C1084" s="221">
        <f>(C1083-C1082)/C1082</f>
        <v>1.8932450548548602E-2</v>
      </c>
      <c r="D1084" s="221"/>
      <c r="E1084" s="221">
        <f>(E1083-E1082)/E1082</f>
        <v>-9.1449715871547516E-2</v>
      </c>
      <c r="F1084" s="221"/>
      <c r="G1084" s="221">
        <f>(G1083-G1082)/G1082</f>
        <v>0</v>
      </c>
      <c r="H1084" s="221"/>
      <c r="I1084" s="221">
        <f>(I1083-I1082)/I1082</f>
        <v>0.26358695652173914</v>
      </c>
      <c r="J1084" s="221"/>
    </row>
    <row r="1085" spans="2:10" ht="24.95" customHeight="1"/>
    <row r="1086" spans="2:10" ht="24.95" customHeight="1"/>
    <row r="1087" spans="2:10" ht="24.95" customHeight="1"/>
    <row r="1088" spans="2:10" ht="24.95" customHeight="1"/>
    <row r="1089" ht="24.95" customHeight="1"/>
    <row r="1090" ht="24.95" customHeight="1"/>
    <row r="1091" ht="24.95" customHeight="1"/>
    <row r="1092" ht="24.95" customHeight="1"/>
    <row r="1093" ht="24.95" customHeight="1"/>
    <row r="1094" ht="24.95" customHeight="1"/>
    <row r="1095" ht="24.95" customHeight="1"/>
    <row r="1096" ht="24.95" customHeight="1"/>
    <row r="1097" ht="24.95" customHeight="1"/>
    <row r="1098" ht="24.95" customHeight="1"/>
    <row r="1099" ht="24.95" customHeight="1"/>
    <row r="1100" ht="24.95" customHeight="1"/>
    <row r="1101" ht="24.95" customHeight="1"/>
    <row r="1102" ht="24.95" customHeight="1"/>
    <row r="1103" ht="24.95" customHeight="1"/>
    <row r="1104" ht="24.95" customHeight="1"/>
    <row r="1105" ht="24.95" customHeight="1"/>
    <row r="1106" ht="24.95" customHeight="1"/>
    <row r="1107" ht="24.95" customHeight="1"/>
    <row r="1108" ht="24.95" customHeight="1"/>
    <row r="1109" ht="24.95" customHeight="1"/>
    <row r="1110" ht="24.95" customHeight="1"/>
    <row r="1111" ht="24.95" customHeight="1"/>
    <row r="1112" ht="24.95" customHeight="1"/>
    <row r="1113" ht="24.95" customHeight="1"/>
    <row r="1114" ht="24.95" customHeight="1"/>
    <row r="1115" ht="24.95" customHeight="1"/>
    <row r="1116" ht="24.95" customHeight="1"/>
    <row r="1117" ht="24.95" customHeight="1"/>
    <row r="1118" ht="24.95" customHeight="1"/>
    <row r="1119" ht="24.95" customHeight="1"/>
    <row r="1120" ht="24.95" customHeight="1"/>
    <row r="1121" spans="2:15" ht="24.95" customHeight="1"/>
    <row r="1122" spans="2:15" ht="24.95" customHeight="1"/>
    <row r="1123" spans="2:15" ht="24.95" customHeight="1"/>
    <row r="1124" spans="2:15" ht="24.95" customHeight="1">
      <c r="O1124" s="49">
        <v>13</v>
      </c>
    </row>
    <row r="1125" spans="2:15" ht="50.1" customHeight="1">
      <c r="B1125" s="244" t="s">
        <v>52</v>
      </c>
      <c r="C1125" s="244"/>
      <c r="D1125" s="244"/>
      <c r="E1125" s="244"/>
      <c r="F1125" s="244"/>
      <c r="G1125" s="244"/>
      <c r="H1125" s="244"/>
      <c r="I1125" s="244"/>
      <c r="J1125" s="244"/>
      <c r="K1125" s="244"/>
      <c r="L1125" s="244"/>
      <c r="M1125" s="244"/>
      <c r="N1125" s="244"/>
      <c r="O1125" s="244"/>
    </row>
    <row r="1126" spans="2:15" ht="15" customHeight="1"/>
    <row r="1127" spans="2:15" ht="39.950000000000003" customHeight="1">
      <c r="B1127" s="245" t="s">
        <v>131</v>
      </c>
      <c r="C1127" s="245"/>
      <c r="D1127" s="245"/>
      <c r="E1127" s="245"/>
      <c r="F1127" s="245"/>
      <c r="G1127" s="245"/>
      <c r="H1127" s="245"/>
      <c r="I1127" s="245"/>
      <c r="J1127" s="245"/>
      <c r="K1127" s="245"/>
      <c r="L1127" s="245"/>
      <c r="M1127" s="245"/>
      <c r="N1127" s="245"/>
      <c r="O1127" s="245"/>
    </row>
    <row r="1128" spans="2:15" ht="15" customHeight="1">
      <c r="B1128" s="20"/>
      <c r="C1128" s="20"/>
      <c r="D1128" s="20"/>
      <c r="E1128" s="20"/>
      <c r="F1128" s="20"/>
      <c r="G1128" s="20"/>
    </row>
    <row r="1129" spans="2:15" ht="24.95" customHeight="1">
      <c r="B1129" s="234" t="s">
        <v>46</v>
      </c>
      <c r="C1129" s="235" t="s">
        <v>82</v>
      </c>
      <c r="D1129" s="235"/>
      <c r="E1129" s="235" t="s">
        <v>21</v>
      </c>
      <c r="F1129" s="235"/>
      <c r="G1129" s="235" t="s">
        <v>22</v>
      </c>
      <c r="H1129" s="235"/>
      <c r="I1129" s="235" t="s">
        <v>81</v>
      </c>
      <c r="J1129" s="235"/>
      <c r="K1129" s="235" t="s">
        <v>15</v>
      </c>
      <c r="L1129" s="235"/>
      <c r="M1129" s="73"/>
      <c r="N1129" s="73"/>
    </row>
    <row r="1130" spans="2:15" ht="24.95" customHeight="1">
      <c r="B1130" s="234"/>
      <c r="C1130" s="160" t="s">
        <v>83</v>
      </c>
      <c r="D1130" s="159" t="s">
        <v>34</v>
      </c>
      <c r="E1130" s="160" t="s">
        <v>83</v>
      </c>
      <c r="F1130" s="159" t="s">
        <v>34</v>
      </c>
      <c r="G1130" s="160" t="s">
        <v>83</v>
      </c>
      <c r="H1130" s="159" t="s">
        <v>34</v>
      </c>
      <c r="I1130" s="160" t="s">
        <v>83</v>
      </c>
      <c r="J1130" s="159" t="s">
        <v>34</v>
      </c>
      <c r="K1130" s="136" t="s">
        <v>83</v>
      </c>
      <c r="L1130" s="121" t="s">
        <v>34</v>
      </c>
      <c r="M1130" s="74"/>
      <c r="N1130" s="32"/>
    </row>
    <row r="1131" spans="2:15" ht="24.95" customHeight="1">
      <c r="B1131" s="43" t="s">
        <v>143</v>
      </c>
      <c r="C1131" s="99">
        <v>1891</v>
      </c>
      <c r="D1131" s="99">
        <v>71389</v>
      </c>
      <c r="E1131" s="99">
        <v>117</v>
      </c>
      <c r="F1131" s="99">
        <v>42498</v>
      </c>
      <c r="G1131" s="99">
        <v>3856</v>
      </c>
      <c r="H1131" s="99">
        <v>34149</v>
      </c>
      <c r="I1131" s="99">
        <v>265</v>
      </c>
      <c r="J1131" s="99">
        <v>11093</v>
      </c>
      <c r="K1131" s="125">
        <f>C1131+E1131+G1131+I1131</f>
        <v>6129</v>
      </c>
      <c r="L1131" s="125">
        <f>D1131+F1131+H1131+J1131</f>
        <v>159129</v>
      </c>
      <c r="M1131" s="75"/>
      <c r="N1131" s="41"/>
    </row>
    <row r="1132" spans="2:15" ht="24.95" customHeight="1">
      <c r="B1132" s="43" t="s">
        <v>140</v>
      </c>
      <c r="C1132" s="99">
        <v>1892</v>
      </c>
      <c r="D1132" s="99">
        <v>71522</v>
      </c>
      <c r="E1132" s="99">
        <v>118</v>
      </c>
      <c r="F1132" s="99">
        <v>42630</v>
      </c>
      <c r="G1132" s="99">
        <v>3959</v>
      </c>
      <c r="H1132" s="99">
        <v>34995</v>
      </c>
      <c r="I1132" s="99">
        <v>286</v>
      </c>
      <c r="J1132" s="99">
        <v>12029</v>
      </c>
      <c r="K1132" s="125">
        <f>C1132+E1132+G1132+I1132</f>
        <v>6255</v>
      </c>
      <c r="L1132" s="125">
        <f>D1132+F1132+H1132+J1132</f>
        <v>161176</v>
      </c>
      <c r="M1132" s="75"/>
      <c r="N1132" s="41"/>
    </row>
    <row r="1133" spans="2:15" ht="24.95" customHeight="1">
      <c r="B1133" s="101" t="s">
        <v>56</v>
      </c>
      <c r="C1133" s="82">
        <f t="shared" ref="C1133:L1133" si="25">(C1132-C1131)/C1131</f>
        <v>5.2882072977260709E-4</v>
      </c>
      <c r="D1133" s="82">
        <f t="shared" si="25"/>
        <v>1.863032119794366E-3</v>
      </c>
      <c r="E1133" s="181">
        <f t="shared" si="25"/>
        <v>8.5470085470085479E-3</v>
      </c>
      <c r="F1133" s="82">
        <f t="shared" si="25"/>
        <v>3.1060285189891288E-3</v>
      </c>
      <c r="G1133" s="82">
        <f t="shared" si="25"/>
        <v>2.671161825726141E-2</v>
      </c>
      <c r="H1133" s="82">
        <f t="shared" si="25"/>
        <v>2.477378546955987E-2</v>
      </c>
      <c r="I1133" s="82">
        <f>(I1132-I1131)/I1131</f>
        <v>7.9245283018867921E-2</v>
      </c>
      <c r="J1133" s="82">
        <f>(J1132-J1131)/J1131</f>
        <v>8.4377535382673757E-2</v>
      </c>
      <c r="K1133" s="82">
        <f t="shared" si="25"/>
        <v>2.0558002936857563E-2</v>
      </c>
      <c r="L1133" s="82">
        <f t="shared" si="25"/>
        <v>1.2863777187062069E-2</v>
      </c>
      <c r="M1133" s="29"/>
      <c r="N1133" s="27"/>
    </row>
    <row r="1134" spans="2:15" ht="24.95" customHeight="1">
      <c r="B1134" s="22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  <c r="M1134" s="29"/>
      <c r="N1134" s="27"/>
    </row>
    <row r="1135" spans="2:15" ht="24.95" customHeight="1">
      <c r="K1135" s="5"/>
    </row>
    <row r="1136" spans="2:15" ht="24.95" customHeight="1">
      <c r="K1136" s="5"/>
    </row>
    <row r="1137" spans="2:15" ht="24.95" customHeight="1"/>
    <row r="1138" spans="2:15" ht="24.95" customHeight="1"/>
    <row r="1139" spans="2:15" ht="24.95" customHeight="1"/>
    <row r="1140" spans="2:15" ht="24.95" customHeight="1"/>
    <row r="1141" spans="2:15" ht="24.95" customHeight="1"/>
    <row r="1142" spans="2:15" ht="24.95" customHeight="1"/>
    <row r="1143" spans="2:15" ht="24.95" customHeight="1"/>
    <row r="1144" spans="2:15" ht="24.95" customHeight="1"/>
    <row r="1145" spans="2:15" ht="24.95" customHeight="1"/>
    <row r="1146" spans="2:15" ht="39.950000000000003" customHeight="1">
      <c r="B1146" s="245" t="s">
        <v>125</v>
      </c>
      <c r="C1146" s="245"/>
      <c r="D1146" s="245"/>
      <c r="E1146" s="245"/>
      <c r="F1146" s="245"/>
      <c r="G1146" s="245"/>
      <c r="H1146" s="245"/>
      <c r="I1146" s="245"/>
      <c r="J1146" s="245"/>
      <c r="K1146" s="245"/>
      <c r="L1146" s="245"/>
      <c r="M1146" s="245"/>
      <c r="N1146" s="245"/>
      <c r="O1146" s="245"/>
    </row>
    <row r="1147" spans="2:15" ht="15" customHeight="1">
      <c r="C1147" s="5"/>
      <c r="D1147" s="5"/>
      <c r="E1147" s="5"/>
    </row>
    <row r="1148" spans="2:15" ht="24.95" customHeight="1">
      <c r="B1148" s="234" t="s">
        <v>47</v>
      </c>
      <c r="C1148" s="235" t="s">
        <v>20</v>
      </c>
      <c r="D1148" s="235"/>
      <c r="E1148" s="235"/>
      <c r="F1148" s="235" t="s">
        <v>23</v>
      </c>
      <c r="G1148" s="235"/>
      <c r="H1148" s="235"/>
      <c r="I1148" s="235" t="s">
        <v>18</v>
      </c>
      <c r="J1148" s="235"/>
      <c r="K1148" s="235"/>
      <c r="L1148" s="235" t="s">
        <v>15</v>
      </c>
      <c r="M1148" s="235"/>
      <c r="N1148" s="235"/>
    </row>
    <row r="1149" spans="2:15" ht="24.95" customHeight="1">
      <c r="B1149" s="234"/>
      <c r="C1149" s="224" t="s">
        <v>27</v>
      </c>
      <c r="D1149" s="224"/>
      <c r="E1149" s="159" t="s">
        <v>34</v>
      </c>
      <c r="F1149" s="224" t="s">
        <v>27</v>
      </c>
      <c r="G1149" s="224"/>
      <c r="H1149" s="159" t="s">
        <v>34</v>
      </c>
      <c r="I1149" s="224" t="s">
        <v>27</v>
      </c>
      <c r="J1149" s="224"/>
      <c r="K1149" s="159" t="s">
        <v>34</v>
      </c>
      <c r="L1149" s="225" t="s">
        <v>27</v>
      </c>
      <c r="M1149" s="225"/>
      <c r="N1149" s="126" t="s">
        <v>34</v>
      </c>
    </row>
    <row r="1150" spans="2:15" ht="24.95" customHeight="1">
      <c r="B1150" s="34" t="s">
        <v>5</v>
      </c>
      <c r="C1150" s="216">
        <v>52</v>
      </c>
      <c r="D1150" s="216"/>
      <c r="E1150" s="208">
        <v>3699</v>
      </c>
      <c r="F1150" s="216">
        <v>82</v>
      </c>
      <c r="G1150" s="216"/>
      <c r="H1150" s="208">
        <v>1860</v>
      </c>
      <c r="I1150" s="216">
        <v>13</v>
      </c>
      <c r="J1150" s="216"/>
      <c r="K1150" s="158">
        <v>176</v>
      </c>
      <c r="L1150" s="241">
        <f>C1150+F1150+I1150</f>
        <v>147</v>
      </c>
      <c r="M1150" s="241"/>
      <c r="N1150" s="125">
        <f>E1150+H1150+K1150</f>
        <v>5735</v>
      </c>
    </row>
    <row r="1151" spans="2:15" ht="24.95" customHeight="1">
      <c r="B1151" s="34" t="s">
        <v>6</v>
      </c>
      <c r="C1151" s="216">
        <v>136</v>
      </c>
      <c r="D1151" s="216"/>
      <c r="E1151" s="208">
        <v>7932</v>
      </c>
      <c r="F1151" s="216">
        <v>117</v>
      </c>
      <c r="G1151" s="216"/>
      <c r="H1151" s="208">
        <v>2674</v>
      </c>
      <c r="I1151" s="216">
        <v>77</v>
      </c>
      <c r="J1151" s="216"/>
      <c r="K1151" s="158">
        <v>1108</v>
      </c>
      <c r="L1151" s="241">
        <f t="shared" ref="L1151:L1159" si="26">C1151+F1151+I1151</f>
        <v>330</v>
      </c>
      <c r="M1151" s="241"/>
      <c r="N1151" s="125">
        <f t="shared" ref="N1151:N1159" si="27">E1151+H1151+K1151</f>
        <v>11714</v>
      </c>
    </row>
    <row r="1152" spans="2:15" ht="24.95" customHeight="1">
      <c r="B1152" s="34" t="s">
        <v>26</v>
      </c>
      <c r="C1152" s="216">
        <v>92</v>
      </c>
      <c r="D1152" s="216"/>
      <c r="E1152" s="208">
        <v>7341</v>
      </c>
      <c r="F1152" s="216">
        <v>201</v>
      </c>
      <c r="G1152" s="216"/>
      <c r="H1152" s="208">
        <v>4938</v>
      </c>
      <c r="I1152" s="216">
        <v>123</v>
      </c>
      <c r="J1152" s="216"/>
      <c r="K1152" s="128">
        <v>1367</v>
      </c>
      <c r="L1152" s="241">
        <f t="shared" si="26"/>
        <v>416</v>
      </c>
      <c r="M1152" s="241"/>
      <c r="N1152" s="125">
        <f t="shared" si="27"/>
        <v>13646</v>
      </c>
    </row>
    <row r="1153" spans="2:14" ht="24.95" customHeight="1">
      <c r="B1153" s="34" t="s">
        <v>8</v>
      </c>
      <c r="C1153" s="216">
        <v>34</v>
      </c>
      <c r="D1153" s="216"/>
      <c r="E1153" s="208">
        <v>2180</v>
      </c>
      <c r="F1153" s="216">
        <v>60</v>
      </c>
      <c r="G1153" s="216"/>
      <c r="H1153" s="208">
        <v>1320</v>
      </c>
      <c r="I1153" s="216">
        <v>23</v>
      </c>
      <c r="J1153" s="216"/>
      <c r="K1153" s="128">
        <v>275</v>
      </c>
      <c r="L1153" s="241">
        <f t="shared" si="26"/>
        <v>117</v>
      </c>
      <c r="M1153" s="241"/>
      <c r="N1153" s="125">
        <f t="shared" si="27"/>
        <v>3775</v>
      </c>
    </row>
    <row r="1154" spans="2:14" ht="24.95" customHeight="1">
      <c r="B1154" s="34" t="s">
        <v>9</v>
      </c>
      <c r="C1154" s="216">
        <v>108</v>
      </c>
      <c r="D1154" s="216"/>
      <c r="E1154" s="208">
        <v>8947</v>
      </c>
      <c r="F1154" s="216">
        <v>111</v>
      </c>
      <c r="G1154" s="216"/>
      <c r="H1154" s="208">
        <v>2639</v>
      </c>
      <c r="I1154" s="216">
        <v>50</v>
      </c>
      <c r="J1154" s="216"/>
      <c r="K1154" s="128">
        <v>611</v>
      </c>
      <c r="L1154" s="241">
        <f t="shared" si="26"/>
        <v>269</v>
      </c>
      <c r="M1154" s="241"/>
      <c r="N1154" s="125">
        <f t="shared" si="27"/>
        <v>12197</v>
      </c>
    </row>
    <row r="1155" spans="2:14" ht="24.95" customHeight="1">
      <c r="B1155" s="34" t="s">
        <v>10</v>
      </c>
      <c r="C1155" s="216">
        <v>62</v>
      </c>
      <c r="D1155" s="216"/>
      <c r="E1155" s="208">
        <v>4411</v>
      </c>
      <c r="F1155" s="216">
        <v>73</v>
      </c>
      <c r="G1155" s="216"/>
      <c r="H1155" s="208">
        <v>1824</v>
      </c>
      <c r="I1155" s="216">
        <v>26</v>
      </c>
      <c r="J1155" s="216"/>
      <c r="K1155" s="128">
        <v>323</v>
      </c>
      <c r="L1155" s="241">
        <f>C1155+F1155+I1155</f>
        <v>161</v>
      </c>
      <c r="M1155" s="241"/>
      <c r="N1155" s="125">
        <f t="shared" si="27"/>
        <v>6558</v>
      </c>
    </row>
    <row r="1156" spans="2:14" ht="24.95" customHeight="1">
      <c r="B1156" s="34" t="s">
        <v>11</v>
      </c>
      <c r="C1156" s="216">
        <v>39</v>
      </c>
      <c r="D1156" s="216"/>
      <c r="E1156" s="208">
        <v>2097</v>
      </c>
      <c r="F1156" s="216">
        <v>84</v>
      </c>
      <c r="G1156" s="216"/>
      <c r="H1156" s="208">
        <v>1975</v>
      </c>
      <c r="I1156" s="216">
        <v>21</v>
      </c>
      <c r="J1156" s="216"/>
      <c r="K1156" s="128">
        <v>247</v>
      </c>
      <c r="L1156" s="241">
        <f t="shared" si="26"/>
        <v>144</v>
      </c>
      <c r="M1156" s="241"/>
      <c r="N1156" s="125">
        <f t="shared" si="27"/>
        <v>4319</v>
      </c>
    </row>
    <row r="1157" spans="2:14" ht="24.95" customHeight="1">
      <c r="B1157" s="34" t="s">
        <v>12</v>
      </c>
      <c r="C1157" s="216">
        <v>81</v>
      </c>
      <c r="D1157" s="216"/>
      <c r="E1157" s="208">
        <v>7401</v>
      </c>
      <c r="F1157" s="216">
        <v>62</v>
      </c>
      <c r="G1157" s="216"/>
      <c r="H1157" s="208">
        <v>1565</v>
      </c>
      <c r="I1157" s="216">
        <v>48</v>
      </c>
      <c r="J1157" s="216"/>
      <c r="K1157" s="128">
        <v>659</v>
      </c>
      <c r="L1157" s="241">
        <f t="shared" si="26"/>
        <v>191</v>
      </c>
      <c r="M1157" s="241"/>
      <c r="N1157" s="125">
        <f t="shared" si="27"/>
        <v>9625</v>
      </c>
    </row>
    <row r="1158" spans="2:14" ht="24.95" customHeight="1">
      <c r="B1158" s="203" t="s">
        <v>13</v>
      </c>
      <c r="C1158" s="216">
        <v>47</v>
      </c>
      <c r="D1158" s="216"/>
      <c r="E1158" s="208">
        <v>2553</v>
      </c>
      <c r="F1158" s="216">
        <v>55</v>
      </c>
      <c r="G1158" s="216"/>
      <c r="H1158" s="208">
        <v>1230</v>
      </c>
      <c r="I1158" s="216">
        <v>15</v>
      </c>
      <c r="J1158" s="216"/>
      <c r="K1158" s="128">
        <v>170</v>
      </c>
      <c r="L1158" s="241">
        <f t="shared" si="26"/>
        <v>117</v>
      </c>
      <c r="M1158" s="241"/>
      <c r="N1158" s="125">
        <f t="shared" si="27"/>
        <v>3953</v>
      </c>
    </row>
    <row r="1159" spans="2:14" ht="24.95" customHeight="1">
      <c r="B1159" s="129" t="s">
        <v>15</v>
      </c>
      <c r="C1159" s="242">
        <f>SUM(C1150:C1158)</f>
        <v>651</v>
      </c>
      <c r="D1159" s="242"/>
      <c r="E1159" s="135">
        <f>SUM(E1150:E1158)</f>
        <v>46561</v>
      </c>
      <c r="F1159" s="242">
        <f>SUM(F1150:F1158)</f>
        <v>845</v>
      </c>
      <c r="G1159" s="242"/>
      <c r="H1159" s="135">
        <f>SUM(H1150:H1158)</f>
        <v>20025</v>
      </c>
      <c r="I1159" s="242">
        <f>SUM(I1150:I1158)</f>
        <v>396</v>
      </c>
      <c r="J1159" s="242"/>
      <c r="K1159" s="135">
        <f>SUM(K1150:K1158)</f>
        <v>4936</v>
      </c>
      <c r="L1159" s="243">
        <f t="shared" si="26"/>
        <v>1892</v>
      </c>
      <c r="M1159" s="243"/>
      <c r="N1159" s="130">
        <f t="shared" si="27"/>
        <v>71522</v>
      </c>
    </row>
    <row r="1160" spans="2:14" ht="24.95" customHeight="1"/>
    <row r="1161" spans="2:14" ht="24.95" customHeight="1"/>
    <row r="1162" spans="2:14" ht="24.95" customHeight="1"/>
    <row r="1163" spans="2:14" ht="24.95" customHeight="1"/>
    <row r="1164" spans="2:14" ht="24.95" customHeight="1"/>
    <row r="1165" spans="2:14" ht="24.95" customHeight="1"/>
    <row r="1166" spans="2:14" ht="24.95" customHeight="1"/>
    <row r="1167" spans="2:14" ht="24.95" customHeight="1"/>
    <row r="1168" spans="2:14" ht="24.95" customHeight="1"/>
    <row r="1169" spans="12:12" ht="24.95" customHeight="1"/>
    <row r="1170" spans="12:12" ht="24.95" customHeight="1"/>
    <row r="1171" spans="12:12" ht="24.95" customHeight="1"/>
    <row r="1172" spans="12:12" ht="24.95" customHeight="1"/>
    <row r="1173" spans="12:12" ht="24.95" customHeight="1">
      <c r="L1173" s="68"/>
    </row>
    <row r="1174" spans="12:12" ht="24.95" customHeight="1">
      <c r="L1174" s="68"/>
    </row>
    <row r="1175" spans="12:12" ht="24.95" customHeight="1">
      <c r="L1175" s="68"/>
    </row>
    <row r="1176" spans="12:12" ht="24.95" customHeight="1">
      <c r="L1176" s="68"/>
    </row>
    <row r="1177" spans="12:12" ht="24.95" customHeight="1">
      <c r="L1177" s="68"/>
    </row>
    <row r="1178" spans="12:12" ht="24.95" customHeight="1">
      <c r="L1178" s="68"/>
    </row>
    <row r="1179" spans="12:12" ht="24.95" customHeight="1">
      <c r="L1179" s="68"/>
    </row>
    <row r="1180" spans="12:12" ht="24.95" customHeight="1">
      <c r="L1180" s="68"/>
    </row>
    <row r="1181" spans="12:12" ht="24.95" customHeight="1">
      <c r="L1181" s="68"/>
    </row>
    <row r="1182" spans="12:12" ht="24.95" customHeight="1">
      <c r="L1182" s="68"/>
    </row>
    <row r="1183" spans="12:12" ht="24.95" customHeight="1">
      <c r="L1183" s="68"/>
    </row>
    <row r="1184" spans="12:12" ht="24.95" customHeight="1">
      <c r="L1184" s="68"/>
    </row>
    <row r="1185" spans="2:15" ht="24.95" customHeight="1">
      <c r="L1185" s="68"/>
    </row>
    <row r="1186" spans="2:15" ht="24.95" customHeight="1">
      <c r="L1186" s="68"/>
    </row>
    <row r="1187" spans="2:15" ht="24.95" customHeight="1">
      <c r="O1187" s="48">
        <v>14</v>
      </c>
    </row>
    <row r="1188" spans="2:15" ht="39.950000000000003" customHeight="1">
      <c r="B1188" s="245" t="s">
        <v>132</v>
      </c>
      <c r="C1188" s="245"/>
      <c r="D1188" s="245"/>
      <c r="E1188" s="245"/>
      <c r="F1188" s="245"/>
      <c r="G1188" s="245"/>
      <c r="H1188" s="245"/>
      <c r="I1188" s="245"/>
      <c r="J1188" s="245"/>
      <c r="K1188" s="245"/>
      <c r="L1188" s="245"/>
      <c r="M1188" s="245"/>
      <c r="N1188" s="245"/>
      <c r="O1188" s="245"/>
    </row>
    <row r="1189" spans="2:15" ht="15" customHeight="1"/>
    <row r="1190" spans="2:15" ht="24.95" customHeight="1">
      <c r="B1190" s="223" t="s">
        <v>24</v>
      </c>
      <c r="C1190" s="223"/>
      <c r="D1190" s="223"/>
      <c r="E1190" s="223"/>
      <c r="F1190" s="223"/>
      <c r="G1190" s="223"/>
      <c r="H1190" s="223"/>
      <c r="I1190" s="223"/>
      <c r="J1190" s="223"/>
      <c r="K1190" s="223"/>
      <c r="L1190" s="223"/>
    </row>
    <row r="1191" spans="2:15" ht="24.95" customHeight="1">
      <c r="B1191" s="197" t="s">
        <v>27</v>
      </c>
      <c r="C1191" s="127" t="s">
        <v>5</v>
      </c>
      <c r="D1191" s="127" t="s">
        <v>25</v>
      </c>
      <c r="E1191" s="127" t="s">
        <v>26</v>
      </c>
      <c r="F1191" s="127" t="s">
        <v>8</v>
      </c>
      <c r="G1191" s="127" t="s">
        <v>9</v>
      </c>
      <c r="H1191" s="127" t="s">
        <v>10</v>
      </c>
      <c r="I1191" s="127" t="s">
        <v>11</v>
      </c>
      <c r="J1191" s="127" t="s">
        <v>12</v>
      </c>
      <c r="K1191" s="127" t="s">
        <v>13</v>
      </c>
      <c r="L1191" s="127" t="s">
        <v>15</v>
      </c>
      <c r="M1191" s="10"/>
      <c r="N1191" s="10"/>
    </row>
    <row r="1192" spans="2:15" ht="24.95" customHeight="1">
      <c r="B1192" s="34" t="s">
        <v>28</v>
      </c>
      <c r="C1192" s="87">
        <v>1</v>
      </c>
      <c r="D1192" s="87">
        <v>5</v>
      </c>
      <c r="E1192" s="87">
        <v>3</v>
      </c>
      <c r="F1192" s="87">
        <v>0</v>
      </c>
      <c r="G1192" s="87">
        <v>2</v>
      </c>
      <c r="H1192" s="87">
        <v>3</v>
      </c>
      <c r="I1192" s="87">
        <v>6</v>
      </c>
      <c r="J1192" s="87">
        <v>3</v>
      </c>
      <c r="K1192" s="87">
        <v>1</v>
      </c>
      <c r="L1192" s="141">
        <f>SUM(C1192:K1192)</f>
        <v>24</v>
      </c>
      <c r="M1192" s="7"/>
      <c r="N1192" s="7"/>
    </row>
    <row r="1193" spans="2:15" ht="24.95" customHeight="1">
      <c r="B1193" s="34" t="s">
        <v>29</v>
      </c>
      <c r="C1193" s="87">
        <v>14</v>
      </c>
      <c r="D1193" s="87">
        <v>13</v>
      </c>
      <c r="E1193" s="87">
        <v>33</v>
      </c>
      <c r="F1193" s="87">
        <v>5</v>
      </c>
      <c r="G1193" s="87">
        <v>18</v>
      </c>
      <c r="H1193" s="87">
        <v>3</v>
      </c>
      <c r="I1193" s="87">
        <v>2</v>
      </c>
      <c r="J1193" s="87">
        <v>1</v>
      </c>
      <c r="K1193" s="87">
        <v>5</v>
      </c>
      <c r="L1193" s="141">
        <f>SUM(C1193:K1193)</f>
        <v>94</v>
      </c>
      <c r="N1193" s="87"/>
    </row>
    <row r="1194" spans="2:15" ht="24.95" customHeight="1">
      <c r="B1194" s="34" t="s">
        <v>30</v>
      </c>
      <c r="C1194" s="87">
        <v>0</v>
      </c>
      <c r="D1194" s="87">
        <v>0</v>
      </c>
      <c r="E1194" s="87">
        <v>0</v>
      </c>
      <c r="F1194" s="87">
        <v>0</v>
      </c>
      <c r="G1194" s="87">
        <v>0</v>
      </c>
      <c r="H1194" s="87">
        <v>0</v>
      </c>
      <c r="I1194" s="87">
        <v>0</v>
      </c>
      <c r="J1194" s="87">
        <v>0</v>
      </c>
      <c r="K1194" s="87">
        <v>0</v>
      </c>
      <c r="L1194" s="141">
        <f>SUM(C1194:K1194)</f>
        <v>0</v>
      </c>
      <c r="N1194" s="87"/>
    </row>
    <row r="1195" spans="2:15" ht="24.95" customHeight="1">
      <c r="B1195" s="204" t="s">
        <v>15</v>
      </c>
      <c r="C1195" s="161">
        <f t="shared" ref="C1195:K1195" si="28">SUM(C1192:C1194)</f>
        <v>15</v>
      </c>
      <c r="D1195" s="161">
        <f t="shared" si="28"/>
        <v>18</v>
      </c>
      <c r="E1195" s="161">
        <f t="shared" si="28"/>
        <v>36</v>
      </c>
      <c r="F1195" s="161">
        <f t="shared" si="28"/>
        <v>5</v>
      </c>
      <c r="G1195" s="161">
        <f t="shared" si="28"/>
        <v>20</v>
      </c>
      <c r="H1195" s="161">
        <f t="shared" si="28"/>
        <v>6</v>
      </c>
      <c r="I1195" s="161">
        <f t="shared" si="28"/>
        <v>8</v>
      </c>
      <c r="J1195" s="161">
        <f t="shared" si="28"/>
        <v>4</v>
      </c>
      <c r="K1195" s="161">
        <f t="shared" si="28"/>
        <v>6</v>
      </c>
      <c r="L1195" s="127">
        <f>SUM(C1195:K1195)</f>
        <v>118</v>
      </c>
    </row>
    <row r="1196" spans="2:15" ht="24.95" customHeight="1">
      <c r="B1196" s="24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</row>
    <row r="1197" spans="2:15" ht="24.95" customHeight="1">
      <c r="B1197" s="24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N1197" s="68"/>
    </row>
    <row r="1198" spans="2:15" ht="24.95" customHeight="1">
      <c r="N1198" s="68"/>
    </row>
    <row r="1199" spans="2:15" ht="24.95" customHeight="1">
      <c r="N1199" s="68"/>
    </row>
    <row r="1200" spans="2:15" ht="24.95" customHeight="1">
      <c r="N1200" s="68"/>
    </row>
    <row r="1201" spans="2:14" ht="24.95" customHeight="1">
      <c r="N1201" s="68"/>
    </row>
    <row r="1202" spans="2:14" ht="24.95" customHeight="1">
      <c r="N1202" s="68"/>
    </row>
    <row r="1203" spans="2:14" ht="24.95" customHeight="1">
      <c r="N1203" s="68"/>
    </row>
    <row r="1204" spans="2:14" ht="24.95" customHeight="1">
      <c r="N1204" s="68"/>
    </row>
    <row r="1205" spans="2:14" ht="24.95" customHeight="1">
      <c r="N1205" s="68"/>
    </row>
    <row r="1206" spans="2:14" ht="24.95" customHeight="1">
      <c r="N1206" s="68"/>
    </row>
    <row r="1207" spans="2:14" ht="24.95" customHeight="1">
      <c r="N1207" s="68"/>
    </row>
    <row r="1208" spans="2:14" ht="24.95" customHeight="1">
      <c r="B1208" s="223" t="s">
        <v>31</v>
      </c>
      <c r="C1208" s="223"/>
      <c r="D1208" s="223"/>
      <c r="E1208" s="223"/>
      <c r="F1208" s="223"/>
      <c r="G1208" s="223"/>
      <c r="H1208" s="223"/>
      <c r="I1208" s="223"/>
      <c r="J1208" s="223"/>
      <c r="K1208" s="223"/>
      <c r="L1208" s="223"/>
    </row>
    <row r="1209" spans="2:14" ht="24.95" customHeight="1">
      <c r="B1209" s="197" t="s">
        <v>34</v>
      </c>
      <c r="C1209" s="127" t="s">
        <v>5</v>
      </c>
      <c r="D1209" s="127" t="s">
        <v>25</v>
      </c>
      <c r="E1209" s="127" t="s">
        <v>26</v>
      </c>
      <c r="F1209" s="127" t="s">
        <v>8</v>
      </c>
      <c r="G1209" s="127" t="s">
        <v>9</v>
      </c>
      <c r="H1209" s="127" t="s">
        <v>10</v>
      </c>
      <c r="I1209" s="127" t="s">
        <v>11</v>
      </c>
      <c r="J1209" s="127" t="s">
        <v>12</v>
      </c>
      <c r="K1209" s="127" t="s">
        <v>13</v>
      </c>
      <c r="L1209" s="127" t="s">
        <v>15</v>
      </c>
    </row>
    <row r="1210" spans="2:14" ht="24.95" customHeight="1">
      <c r="B1210" s="34" t="s">
        <v>28</v>
      </c>
      <c r="C1210" s="99">
        <v>528</v>
      </c>
      <c r="D1210" s="99">
        <v>2769</v>
      </c>
      <c r="E1210" s="99">
        <v>1135</v>
      </c>
      <c r="F1210" s="99">
        <v>0</v>
      </c>
      <c r="G1210" s="99">
        <v>894</v>
      </c>
      <c r="H1210" s="99">
        <v>1687</v>
      </c>
      <c r="I1210" s="99">
        <v>3810</v>
      </c>
      <c r="J1210" s="99">
        <v>1248</v>
      </c>
      <c r="K1210" s="99">
        <v>248</v>
      </c>
      <c r="L1210" s="125">
        <f>SUM(C1210:K1210)</f>
        <v>12319</v>
      </c>
    </row>
    <row r="1211" spans="2:14" ht="24.95" customHeight="1">
      <c r="B1211" s="34" t="s">
        <v>29</v>
      </c>
      <c r="C1211" s="99">
        <v>6717</v>
      </c>
      <c r="D1211" s="99">
        <v>4610</v>
      </c>
      <c r="E1211" s="99">
        <v>7909</v>
      </c>
      <c r="F1211" s="99">
        <v>1483</v>
      </c>
      <c r="G1211" s="99">
        <v>4709</v>
      </c>
      <c r="H1211" s="99">
        <v>649</v>
      </c>
      <c r="I1211" s="99">
        <v>840</v>
      </c>
      <c r="J1211" s="99">
        <v>38</v>
      </c>
      <c r="K1211" s="99">
        <v>3356</v>
      </c>
      <c r="L1211" s="125">
        <f>SUM(C1211:K1211)</f>
        <v>30311</v>
      </c>
    </row>
    <row r="1212" spans="2:14" ht="24.95" customHeight="1">
      <c r="B1212" s="34" t="s">
        <v>30</v>
      </c>
      <c r="C1212" s="87">
        <v>0</v>
      </c>
      <c r="D1212" s="87">
        <v>0</v>
      </c>
      <c r="E1212" s="87">
        <v>0</v>
      </c>
      <c r="F1212" s="87">
        <v>0</v>
      </c>
      <c r="G1212" s="87">
        <v>0</v>
      </c>
      <c r="H1212" s="87">
        <v>0</v>
      </c>
      <c r="I1212" s="87">
        <v>0</v>
      </c>
      <c r="J1212" s="87">
        <v>0</v>
      </c>
      <c r="K1212" s="87">
        <v>0</v>
      </c>
      <c r="L1212" s="125">
        <f>SUM(C1212:K1212)</f>
        <v>0</v>
      </c>
    </row>
    <row r="1213" spans="2:14" ht="24.95" customHeight="1">
      <c r="B1213" s="204" t="s">
        <v>15</v>
      </c>
      <c r="C1213" s="135">
        <f t="shared" ref="C1213:K1213" si="29">SUM(C1210:C1212)</f>
        <v>7245</v>
      </c>
      <c r="D1213" s="135">
        <f t="shared" si="29"/>
        <v>7379</v>
      </c>
      <c r="E1213" s="135">
        <f t="shared" si="29"/>
        <v>9044</v>
      </c>
      <c r="F1213" s="135">
        <f t="shared" si="29"/>
        <v>1483</v>
      </c>
      <c r="G1213" s="135">
        <f t="shared" si="29"/>
        <v>5603</v>
      </c>
      <c r="H1213" s="135">
        <f t="shared" si="29"/>
        <v>2336</v>
      </c>
      <c r="I1213" s="135">
        <f t="shared" si="29"/>
        <v>4650</v>
      </c>
      <c r="J1213" s="135">
        <f t="shared" si="29"/>
        <v>1286</v>
      </c>
      <c r="K1213" s="135">
        <f t="shared" si="29"/>
        <v>3604</v>
      </c>
      <c r="L1213" s="130">
        <f>SUM(C1213:K1213)</f>
        <v>42630</v>
      </c>
    </row>
    <row r="1214" spans="2:14" ht="24.95" customHeight="1"/>
    <row r="1215" spans="2:14" ht="24.95" customHeight="1"/>
    <row r="1216" spans="2:14" ht="24.95" customHeight="1"/>
    <row r="1217" ht="24.95" customHeight="1"/>
    <row r="1218" ht="24.95" customHeight="1"/>
    <row r="1219" ht="24.95" customHeight="1"/>
    <row r="1220" ht="24.95" customHeight="1"/>
    <row r="1221" ht="24.95" customHeight="1"/>
    <row r="1222" ht="24.95" customHeight="1"/>
    <row r="1223" ht="24.95" customHeight="1"/>
    <row r="1224" ht="24.95" customHeight="1"/>
    <row r="1225" ht="24.95" customHeight="1"/>
    <row r="1226" ht="24.95" customHeight="1"/>
    <row r="1227" ht="24.95" customHeight="1"/>
    <row r="1228" ht="24.95" customHeight="1"/>
    <row r="1229" ht="24.95" customHeight="1"/>
    <row r="1230" ht="24.95" customHeight="1"/>
    <row r="1231" ht="24.95" customHeight="1"/>
    <row r="1232" ht="24.95" customHeight="1"/>
    <row r="1233" ht="24.95" customHeight="1"/>
    <row r="1234" ht="24.95" customHeight="1"/>
    <row r="1235" ht="24.95" customHeight="1"/>
    <row r="1236" ht="24.95" customHeight="1"/>
    <row r="1237" ht="24.95" customHeight="1"/>
    <row r="1238" ht="24.95" customHeight="1"/>
    <row r="1239" ht="24.95" customHeight="1"/>
    <row r="1240" ht="24.95" customHeight="1"/>
    <row r="1241" ht="24.95" customHeight="1"/>
    <row r="1242" ht="24.95" customHeight="1"/>
    <row r="1243" ht="24.95" customHeight="1"/>
    <row r="1244" ht="24.95" customHeight="1"/>
    <row r="1245" ht="24.95" customHeight="1"/>
    <row r="1246" ht="24.95" customHeight="1"/>
    <row r="1247" ht="24.95" customHeight="1"/>
    <row r="1248" ht="24.95" customHeight="1"/>
    <row r="1249" spans="2:15" ht="24.95" customHeight="1"/>
    <row r="1250" spans="2:15" ht="24.95" customHeight="1"/>
    <row r="1251" spans="2:15" ht="24.95" customHeight="1">
      <c r="O1251" s="48">
        <v>15</v>
      </c>
    </row>
    <row r="1252" spans="2:15" ht="39.950000000000003" customHeight="1">
      <c r="B1252" s="245" t="s">
        <v>126</v>
      </c>
      <c r="C1252" s="245"/>
      <c r="D1252" s="245"/>
      <c r="E1252" s="245"/>
      <c r="F1252" s="245"/>
      <c r="G1252" s="245"/>
      <c r="H1252" s="245"/>
      <c r="I1252" s="245"/>
      <c r="J1252" s="245"/>
      <c r="K1252" s="245"/>
      <c r="L1252" s="245"/>
      <c r="M1252" s="245"/>
      <c r="N1252" s="245"/>
      <c r="O1252" s="245"/>
    </row>
    <row r="1253" spans="2:15" ht="15" customHeight="1"/>
    <row r="1254" spans="2:15" ht="24.95" customHeight="1">
      <c r="B1254" s="234" t="s">
        <v>47</v>
      </c>
      <c r="C1254" s="235" t="s">
        <v>32</v>
      </c>
      <c r="D1254" s="235"/>
      <c r="E1254" s="235" t="s">
        <v>33</v>
      </c>
      <c r="F1254" s="235"/>
      <c r="G1254" s="235" t="s">
        <v>57</v>
      </c>
      <c r="H1254" s="235"/>
      <c r="I1254" s="235" t="s">
        <v>77</v>
      </c>
      <c r="J1254" s="235"/>
      <c r="K1254" s="235" t="s">
        <v>15</v>
      </c>
      <c r="L1254" s="235"/>
    </row>
    <row r="1255" spans="2:15" ht="24.95" customHeight="1">
      <c r="B1255" s="234"/>
      <c r="C1255" s="159" t="s">
        <v>83</v>
      </c>
      <c r="D1255" s="159" t="s">
        <v>34</v>
      </c>
      <c r="E1255" s="159" t="s">
        <v>83</v>
      </c>
      <c r="F1255" s="159" t="s">
        <v>34</v>
      </c>
      <c r="G1255" s="159" t="s">
        <v>83</v>
      </c>
      <c r="H1255" s="159" t="s">
        <v>34</v>
      </c>
      <c r="I1255" s="159" t="s">
        <v>83</v>
      </c>
      <c r="J1255" s="159" t="s">
        <v>34</v>
      </c>
      <c r="K1255" s="126" t="s">
        <v>83</v>
      </c>
      <c r="L1255" s="126" t="s">
        <v>34</v>
      </c>
      <c r="N1255" s="68"/>
    </row>
    <row r="1256" spans="2:15" ht="24.95" customHeight="1">
      <c r="B1256" s="34" t="s">
        <v>5</v>
      </c>
      <c r="C1256" s="128">
        <v>13</v>
      </c>
      <c r="D1256" s="128">
        <v>115</v>
      </c>
      <c r="E1256" s="128">
        <v>840</v>
      </c>
      <c r="F1256" s="128">
        <v>5188</v>
      </c>
      <c r="G1256" s="128">
        <v>24</v>
      </c>
      <c r="H1256" s="128">
        <v>749</v>
      </c>
      <c r="I1256" s="128">
        <v>52</v>
      </c>
      <c r="J1256" s="128">
        <v>1121</v>
      </c>
      <c r="K1256" s="125">
        <f t="shared" ref="K1256:L1264" si="30">C1256+E1256+G1256+I1256</f>
        <v>929</v>
      </c>
      <c r="L1256" s="125">
        <f t="shared" si="30"/>
        <v>7173</v>
      </c>
      <c r="N1256" s="68"/>
    </row>
    <row r="1257" spans="2:15" ht="24.95" customHeight="1">
      <c r="B1257" s="34" t="s">
        <v>6</v>
      </c>
      <c r="C1257" s="128">
        <v>33</v>
      </c>
      <c r="D1257" s="128">
        <v>274</v>
      </c>
      <c r="E1257" s="128">
        <v>309</v>
      </c>
      <c r="F1257" s="128">
        <v>2748</v>
      </c>
      <c r="G1257" s="128">
        <v>19</v>
      </c>
      <c r="H1257" s="128">
        <v>380</v>
      </c>
      <c r="I1257" s="128">
        <v>61</v>
      </c>
      <c r="J1257" s="128">
        <v>1009</v>
      </c>
      <c r="K1257" s="125">
        <f t="shared" si="30"/>
        <v>422</v>
      </c>
      <c r="L1257" s="125">
        <f t="shared" si="30"/>
        <v>4411</v>
      </c>
      <c r="N1257" s="68"/>
    </row>
    <row r="1258" spans="2:15" ht="24.95" customHeight="1">
      <c r="B1258" s="34" t="s">
        <v>26</v>
      </c>
      <c r="C1258" s="128">
        <v>39</v>
      </c>
      <c r="D1258" s="128">
        <v>302</v>
      </c>
      <c r="E1258" s="128">
        <v>409</v>
      </c>
      <c r="F1258" s="128">
        <v>2260</v>
      </c>
      <c r="G1258" s="128">
        <v>8</v>
      </c>
      <c r="H1258" s="128">
        <v>149</v>
      </c>
      <c r="I1258" s="128">
        <v>109</v>
      </c>
      <c r="J1258" s="128">
        <v>2025</v>
      </c>
      <c r="K1258" s="125">
        <f t="shared" si="30"/>
        <v>565</v>
      </c>
      <c r="L1258" s="125">
        <f t="shared" si="30"/>
        <v>4736</v>
      </c>
      <c r="N1258" s="68"/>
    </row>
    <row r="1259" spans="2:15" ht="24.95" customHeight="1">
      <c r="B1259" s="34" t="s">
        <v>8</v>
      </c>
      <c r="C1259" s="128">
        <v>5</v>
      </c>
      <c r="D1259" s="128">
        <v>48</v>
      </c>
      <c r="E1259" s="128">
        <v>191</v>
      </c>
      <c r="F1259" s="128">
        <v>1303</v>
      </c>
      <c r="G1259" s="87">
        <v>7</v>
      </c>
      <c r="H1259" s="128">
        <v>175</v>
      </c>
      <c r="I1259" s="128">
        <v>32</v>
      </c>
      <c r="J1259" s="128">
        <v>582</v>
      </c>
      <c r="K1259" s="125">
        <f t="shared" si="30"/>
        <v>235</v>
      </c>
      <c r="L1259" s="125">
        <f t="shared" si="30"/>
        <v>2108</v>
      </c>
      <c r="N1259" s="68"/>
    </row>
    <row r="1260" spans="2:15" ht="24.95" customHeight="1">
      <c r="B1260" s="34" t="s">
        <v>9</v>
      </c>
      <c r="C1260" s="128">
        <v>15</v>
      </c>
      <c r="D1260" s="128">
        <v>93</v>
      </c>
      <c r="E1260" s="128">
        <v>469</v>
      </c>
      <c r="F1260" s="128">
        <v>2962</v>
      </c>
      <c r="G1260" s="128">
        <v>12</v>
      </c>
      <c r="H1260" s="128">
        <v>331</v>
      </c>
      <c r="I1260" s="128">
        <v>52</v>
      </c>
      <c r="J1260" s="128">
        <v>1009</v>
      </c>
      <c r="K1260" s="125">
        <f t="shared" si="30"/>
        <v>548</v>
      </c>
      <c r="L1260" s="125">
        <f t="shared" si="30"/>
        <v>4395</v>
      </c>
      <c r="N1260" s="68"/>
    </row>
    <row r="1261" spans="2:15" ht="24.95" customHeight="1">
      <c r="B1261" s="34" t="s">
        <v>10</v>
      </c>
      <c r="C1261" s="128">
        <v>13</v>
      </c>
      <c r="D1261" s="128">
        <v>100</v>
      </c>
      <c r="E1261" s="128">
        <v>382</v>
      </c>
      <c r="F1261" s="128">
        <v>2793</v>
      </c>
      <c r="G1261" s="128">
        <v>16</v>
      </c>
      <c r="H1261" s="128">
        <v>323</v>
      </c>
      <c r="I1261" s="128">
        <v>47</v>
      </c>
      <c r="J1261" s="128">
        <v>944</v>
      </c>
      <c r="K1261" s="125">
        <f t="shared" si="30"/>
        <v>458</v>
      </c>
      <c r="L1261" s="125">
        <f t="shared" si="30"/>
        <v>4160</v>
      </c>
      <c r="N1261" s="68"/>
    </row>
    <row r="1262" spans="2:15" ht="24.95" customHeight="1">
      <c r="B1262" s="34" t="s">
        <v>11</v>
      </c>
      <c r="C1262" s="128">
        <v>19</v>
      </c>
      <c r="D1262" s="128">
        <v>166</v>
      </c>
      <c r="E1262" s="128">
        <v>284</v>
      </c>
      <c r="F1262" s="128">
        <v>2167</v>
      </c>
      <c r="G1262" s="128">
        <v>16</v>
      </c>
      <c r="H1262" s="128">
        <v>351</v>
      </c>
      <c r="I1262" s="128">
        <v>47</v>
      </c>
      <c r="J1262" s="128">
        <v>838</v>
      </c>
      <c r="K1262" s="125">
        <f t="shared" si="30"/>
        <v>366</v>
      </c>
      <c r="L1262" s="125">
        <f t="shared" si="30"/>
        <v>3522</v>
      </c>
      <c r="N1262" s="68"/>
    </row>
    <row r="1263" spans="2:15" ht="24.95" customHeight="1">
      <c r="B1263" s="34" t="s">
        <v>12</v>
      </c>
      <c r="C1263" s="128">
        <v>2</v>
      </c>
      <c r="D1263" s="128">
        <v>17</v>
      </c>
      <c r="E1263" s="128">
        <v>151</v>
      </c>
      <c r="F1263" s="128">
        <v>1141</v>
      </c>
      <c r="G1263" s="128">
        <v>13</v>
      </c>
      <c r="H1263" s="128">
        <v>297</v>
      </c>
      <c r="I1263" s="128">
        <v>26</v>
      </c>
      <c r="J1263" s="128">
        <v>553</v>
      </c>
      <c r="K1263" s="125">
        <f t="shared" si="30"/>
        <v>192</v>
      </c>
      <c r="L1263" s="125">
        <f t="shared" si="30"/>
        <v>2008</v>
      </c>
      <c r="N1263" s="68"/>
    </row>
    <row r="1264" spans="2:15" ht="24.95" customHeight="1">
      <c r="B1264" s="34" t="s">
        <v>13</v>
      </c>
      <c r="C1264" s="128">
        <v>4</v>
      </c>
      <c r="D1264" s="128">
        <v>32</v>
      </c>
      <c r="E1264" s="128">
        <v>171</v>
      </c>
      <c r="F1264" s="128">
        <v>1137</v>
      </c>
      <c r="G1264" s="128">
        <v>17</v>
      </c>
      <c r="H1264" s="128">
        <v>355</v>
      </c>
      <c r="I1264" s="128">
        <v>52</v>
      </c>
      <c r="J1264" s="128">
        <v>958</v>
      </c>
      <c r="K1264" s="125">
        <f t="shared" si="30"/>
        <v>244</v>
      </c>
      <c r="L1264" s="125">
        <f t="shared" si="30"/>
        <v>2482</v>
      </c>
      <c r="N1264" s="68"/>
    </row>
    <row r="1265" spans="2:15" ht="24.95" customHeight="1">
      <c r="B1265" s="204" t="s">
        <v>15</v>
      </c>
      <c r="C1265" s="135">
        <f t="shared" ref="C1265:L1265" si="31">SUM(C1256:C1264)</f>
        <v>143</v>
      </c>
      <c r="D1265" s="135">
        <f t="shared" si="31"/>
        <v>1147</v>
      </c>
      <c r="E1265" s="135">
        <f t="shared" si="31"/>
        <v>3206</v>
      </c>
      <c r="F1265" s="135">
        <f t="shared" si="31"/>
        <v>21699</v>
      </c>
      <c r="G1265" s="135">
        <f t="shared" si="31"/>
        <v>132</v>
      </c>
      <c r="H1265" s="135">
        <f t="shared" si="31"/>
        <v>3110</v>
      </c>
      <c r="I1265" s="135">
        <f t="shared" si="31"/>
        <v>478</v>
      </c>
      <c r="J1265" s="135">
        <f t="shared" si="31"/>
        <v>9039</v>
      </c>
      <c r="K1265" s="130">
        <f t="shared" si="31"/>
        <v>3959</v>
      </c>
      <c r="L1265" s="130">
        <f t="shared" si="31"/>
        <v>34995</v>
      </c>
      <c r="N1265" s="68"/>
    </row>
    <row r="1266" spans="2:15" ht="24.95" customHeight="1">
      <c r="B1266" s="236" t="s">
        <v>91</v>
      </c>
      <c r="C1266" s="236"/>
      <c r="D1266" s="236"/>
      <c r="E1266" s="236"/>
      <c r="F1266" s="236"/>
      <c r="G1266" s="236"/>
      <c r="H1266" s="236"/>
      <c r="I1266" s="236"/>
      <c r="J1266" s="236"/>
      <c r="K1266" s="236"/>
      <c r="L1266" s="236"/>
      <c r="M1266" s="202"/>
      <c r="N1266" s="202"/>
      <c r="O1266" s="202"/>
    </row>
    <row r="1267" spans="2:15" ht="24.95" customHeight="1">
      <c r="B1267" s="56"/>
      <c r="C1267" s="16"/>
      <c r="D1267" s="16"/>
      <c r="E1267" s="16"/>
      <c r="F1267" s="16"/>
      <c r="G1267" s="16"/>
      <c r="H1267" s="16"/>
      <c r="I1267" s="11"/>
      <c r="J1267" s="11"/>
      <c r="K1267" s="11"/>
    </row>
    <row r="1268" spans="2:15" s="21" customFormat="1" ht="24.95" customHeight="1">
      <c r="B1268" s="57"/>
      <c r="C1268" s="18"/>
      <c r="D1268" s="18"/>
      <c r="E1268" s="18"/>
      <c r="F1268" s="18"/>
      <c r="G1268" s="18"/>
      <c r="H1268" s="18"/>
      <c r="I1268" s="18"/>
      <c r="J1268" s="18"/>
      <c r="K1268" s="18"/>
    </row>
    <row r="1269" spans="2:15" s="21" customFormat="1" ht="24.95" customHeight="1"/>
    <row r="1270" spans="2:15" s="21" customFormat="1" ht="24.95" customHeight="1"/>
    <row r="1271" spans="2:15" s="21" customFormat="1" ht="24.95" customHeight="1"/>
    <row r="1272" spans="2:15" s="21" customFormat="1" ht="24.95" customHeight="1"/>
    <row r="1273" spans="2:15" s="21" customFormat="1" ht="24.95" customHeight="1"/>
    <row r="1274" spans="2:15" s="21" customFormat="1" ht="24.95" customHeight="1"/>
    <row r="1275" spans="2:15" s="21" customFormat="1" ht="24.95" customHeight="1"/>
    <row r="1276" spans="2:15" s="21" customFormat="1" ht="24.95" customHeight="1"/>
    <row r="1277" spans="2:15" s="21" customFormat="1" ht="24.95" customHeight="1"/>
    <row r="1278" spans="2:15" s="21" customFormat="1" ht="24.95" customHeight="1"/>
    <row r="1279" spans="2:15" s="21" customFormat="1" ht="24.95" customHeight="1"/>
    <row r="1280" spans="2:15" s="21" customFormat="1" ht="24.95" customHeight="1"/>
    <row r="1281" s="21" customFormat="1" ht="24.95" customHeight="1"/>
    <row r="1282" s="21" customFormat="1" ht="24.95" customHeight="1"/>
    <row r="1283" s="21" customFormat="1" ht="24.95" customHeight="1"/>
    <row r="1284" s="21" customFormat="1" ht="24.95" customHeight="1"/>
    <row r="1285" s="21" customFormat="1" ht="24.95" customHeight="1"/>
    <row r="1286" s="21" customFormat="1" ht="24.95" customHeight="1"/>
    <row r="1287" s="21" customFormat="1" ht="24.95" customHeight="1"/>
    <row r="1288" s="21" customFormat="1" ht="24.95" customHeight="1"/>
    <row r="1289" s="21" customFormat="1" ht="24.95" customHeight="1"/>
    <row r="1290" s="21" customFormat="1" ht="24.95" customHeight="1"/>
    <row r="1291" s="21" customFormat="1" ht="24.95" customHeight="1"/>
    <row r="1292" s="21" customFormat="1" ht="24.95" customHeight="1"/>
    <row r="1293" s="21" customFormat="1" ht="24.95" customHeight="1"/>
    <row r="1294" s="21" customFormat="1" ht="24.95" customHeight="1"/>
    <row r="1295" s="21" customFormat="1" ht="24.95" customHeight="1"/>
    <row r="1296" s="21" customFormat="1" ht="24.95" customHeight="1"/>
    <row r="1297" s="21" customFormat="1" ht="24.95" customHeight="1"/>
    <row r="1298" s="21" customFormat="1" ht="24.95" customHeight="1"/>
    <row r="1299" s="21" customFormat="1" ht="24.95" customHeight="1"/>
    <row r="1300" s="21" customFormat="1" ht="24.95" customHeight="1"/>
    <row r="1301" s="21" customFormat="1" ht="24.95" customHeight="1"/>
    <row r="1302" s="21" customFormat="1" ht="24.95" customHeight="1"/>
    <row r="1303" s="21" customFormat="1" ht="24.95" customHeight="1"/>
    <row r="1304" s="21" customFormat="1" ht="24.95" customHeight="1"/>
    <row r="1305" s="21" customFormat="1" ht="24.95" customHeight="1"/>
    <row r="1306" s="21" customFormat="1" ht="24.95" customHeight="1"/>
    <row r="1307" s="21" customFormat="1" ht="24.95" customHeight="1"/>
    <row r="1308" s="21" customFormat="1" ht="24.95" customHeight="1"/>
    <row r="1309" s="21" customFormat="1" ht="24.95" customHeight="1"/>
    <row r="1310" s="21" customFormat="1" ht="24.95" customHeight="1"/>
    <row r="1311" s="21" customFormat="1" ht="24.95" customHeight="1"/>
    <row r="1312" s="21" customFormat="1" ht="24.95" customHeight="1"/>
    <row r="1313" spans="2:15" s="21" customFormat="1" ht="24.95" customHeight="1"/>
    <row r="1314" spans="2:15" s="21" customFormat="1" ht="24.95" customHeight="1"/>
    <row r="1315" spans="2:15" s="21" customFormat="1" ht="24.95" customHeight="1">
      <c r="O1315" s="48">
        <v>16</v>
      </c>
    </row>
    <row r="1316" spans="2:15" s="21" customFormat="1" ht="39.950000000000003" customHeight="1">
      <c r="B1316" s="245" t="s">
        <v>123</v>
      </c>
      <c r="C1316" s="245"/>
      <c r="D1316" s="245"/>
      <c r="E1316" s="245"/>
      <c r="F1316" s="245"/>
      <c r="G1316" s="245"/>
      <c r="H1316" s="245"/>
      <c r="I1316" s="245"/>
      <c r="J1316" s="245"/>
      <c r="K1316" s="245"/>
      <c r="L1316" s="245"/>
      <c r="M1316" s="245"/>
      <c r="N1316" s="245"/>
      <c r="O1316" s="245"/>
    </row>
    <row r="1317" spans="2:15" s="21" customFormat="1" ht="15" customHeight="1">
      <c r="B1317" s="76"/>
      <c r="C1317" s="77"/>
      <c r="D1317" s="77"/>
      <c r="E1317" s="77"/>
      <c r="F1317" s="77"/>
      <c r="G1317" s="77"/>
      <c r="H1317" s="77"/>
      <c r="I1317" s="77"/>
      <c r="J1317" s="77"/>
      <c r="K1317" s="77"/>
      <c r="L1317" s="77"/>
      <c r="M1317" s="77"/>
      <c r="N1317" s="77"/>
      <c r="O1317" s="78"/>
    </row>
    <row r="1318" spans="2:15" s="21" customFormat="1" ht="24.95" customHeight="1">
      <c r="C1318" s="232" t="s">
        <v>84</v>
      </c>
      <c r="D1318" s="232"/>
      <c r="E1318" s="232"/>
      <c r="F1318" s="232"/>
      <c r="G1318" s="232"/>
      <c r="H1318" s="232"/>
      <c r="I1318" s="232"/>
      <c r="J1318" s="232"/>
      <c r="K1318" s="232"/>
      <c r="L1318" s="232"/>
    </row>
    <row r="1319" spans="2:15" s="21" customFormat="1" ht="24.95" customHeight="1">
      <c r="B1319" s="196" t="s">
        <v>27</v>
      </c>
      <c r="C1319" s="127" t="s">
        <v>5</v>
      </c>
      <c r="D1319" s="127" t="s">
        <v>25</v>
      </c>
      <c r="E1319" s="127" t="s">
        <v>26</v>
      </c>
      <c r="F1319" s="127" t="s">
        <v>8</v>
      </c>
      <c r="G1319" s="127" t="s">
        <v>9</v>
      </c>
      <c r="H1319" s="127" t="s">
        <v>10</v>
      </c>
      <c r="I1319" s="127" t="s">
        <v>11</v>
      </c>
      <c r="J1319" s="127" t="s">
        <v>12</v>
      </c>
      <c r="K1319" s="127" t="s">
        <v>13</v>
      </c>
      <c r="L1319" s="127" t="s">
        <v>15</v>
      </c>
    </row>
    <row r="1320" spans="2:15" s="21" customFormat="1" ht="24.95" customHeight="1">
      <c r="B1320" s="34" t="s">
        <v>115</v>
      </c>
      <c r="C1320" s="99">
        <v>4</v>
      </c>
      <c r="D1320" s="99">
        <v>13</v>
      </c>
      <c r="E1320" s="99">
        <v>16</v>
      </c>
      <c r="F1320" s="99">
        <v>5</v>
      </c>
      <c r="G1320" s="99">
        <v>3</v>
      </c>
      <c r="H1320" s="99">
        <v>4</v>
      </c>
      <c r="I1320" s="99">
        <v>1</v>
      </c>
      <c r="J1320" s="99">
        <v>2</v>
      </c>
      <c r="K1320" s="99">
        <v>0</v>
      </c>
      <c r="L1320" s="125">
        <f>SUM(C1320:K1320)</f>
        <v>48</v>
      </c>
    </row>
    <row r="1321" spans="2:15" s="21" customFormat="1" ht="24.95" customHeight="1">
      <c r="B1321" s="34" t="s">
        <v>85</v>
      </c>
      <c r="C1321" s="99">
        <v>11</v>
      </c>
      <c r="D1321" s="99">
        <v>30</v>
      </c>
      <c r="E1321" s="99">
        <v>41</v>
      </c>
      <c r="F1321" s="99">
        <v>8</v>
      </c>
      <c r="G1321" s="99">
        <v>13</v>
      </c>
      <c r="H1321" s="99">
        <v>17</v>
      </c>
      <c r="I1321" s="99">
        <v>9</v>
      </c>
      <c r="J1321" s="99">
        <v>8</v>
      </c>
      <c r="K1321" s="99">
        <v>2</v>
      </c>
      <c r="L1321" s="125">
        <f>SUM(C1321:K1321)</f>
        <v>139</v>
      </c>
    </row>
    <row r="1322" spans="2:15" s="21" customFormat="1" ht="24.95" customHeight="1">
      <c r="B1322" s="79" t="s">
        <v>117</v>
      </c>
      <c r="C1322" s="88">
        <v>0</v>
      </c>
      <c r="D1322" s="88">
        <v>8</v>
      </c>
      <c r="E1322" s="88">
        <v>11</v>
      </c>
      <c r="F1322" s="88">
        <v>11</v>
      </c>
      <c r="G1322" s="88">
        <v>0</v>
      </c>
      <c r="H1322" s="88">
        <v>0</v>
      </c>
      <c r="I1322" s="88">
        <v>0</v>
      </c>
      <c r="J1322" s="88">
        <v>0</v>
      </c>
      <c r="K1322" s="88">
        <v>0</v>
      </c>
      <c r="L1322" s="125">
        <f>SUM(C1322:K1322)</f>
        <v>30</v>
      </c>
    </row>
    <row r="1323" spans="2:15" s="21" customFormat="1" ht="24.95" customHeight="1">
      <c r="B1323" s="79" t="s">
        <v>116</v>
      </c>
      <c r="C1323" s="88">
        <v>0</v>
      </c>
      <c r="D1323" s="88">
        <v>15</v>
      </c>
      <c r="E1323" s="88">
        <v>31</v>
      </c>
      <c r="F1323" s="88">
        <v>8</v>
      </c>
      <c r="G1323" s="88">
        <v>3</v>
      </c>
      <c r="H1323" s="88">
        <v>0</v>
      </c>
      <c r="I1323" s="88">
        <v>0</v>
      </c>
      <c r="J1323" s="88">
        <v>4</v>
      </c>
      <c r="K1323" s="88">
        <v>8</v>
      </c>
      <c r="L1323" s="125">
        <f>SUM(C1323:K1323)</f>
        <v>69</v>
      </c>
    </row>
    <row r="1324" spans="2:15" s="21" customFormat="1" ht="24.95" customHeight="1">
      <c r="B1324" s="205" t="s">
        <v>15</v>
      </c>
      <c r="C1324" s="162">
        <f>SUM(C1320:C1323)</f>
        <v>15</v>
      </c>
      <c r="D1324" s="162">
        <f t="shared" ref="D1324:L1324" si="32">SUM(D1320:D1323)</f>
        <v>66</v>
      </c>
      <c r="E1324" s="162">
        <f t="shared" si="32"/>
        <v>99</v>
      </c>
      <c r="F1324" s="162">
        <f t="shared" si="32"/>
        <v>32</v>
      </c>
      <c r="G1324" s="162">
        <f t="shared" si="32"/>
        <v>19</v>
      </c>
      <c r="H1324" s="162">
        <f t="shared" si="32"/>
        <v>21</v>
      </c>
      <c r="I1324" s="162">
        <f t="shared" si="32"/>
        <v>10</v>
      </c>
      <c r="J1324" s="162">
        <f t="shared" si="32"/>
        <v>14</v>
      </c>
      <c r="K1324" s="162">
        <f t="shared" si="32"/>
        <v>10</v>
      </c>
      <c r="L1324" s="142">
        <f t="shared" si="32"/>
        <v>286</v>
      </c>
    </row>
    <row r="1325" spans="2:15" s="21" customFormat="1" ht="24.95" customHeight="1"/>
    <row r="1326" spans="2:15" s="21" customFormat="1" ht="24.95" customHeight="1"/>
    <row r="1327" spans="2:15" s="21" customFormat="1" ht="24.95" customHeight="1"/>
    <row r="1328" spans="2:15" s="21" customFormat="1" ht="24.95" customHeight="1"/>
    <row r="1329" spans="2:12" s="21" customFormat="1" ht="24.95" customHeight="1"/>
    <row r="1330" spans="2:12" s="21" customFormat="1" ht="24.95" customHeight="1"/>
    <row r="1331" spans="2:12" s="21" customFormat="1" ht="24.95" customHeight="1"/>
    <row r="1332" spans="2:12" s="21" customFormat="1" ht="24.95" customHeight="1"/>
    <row r="1333" spans="2:12" s="21" customFormat="1" ht="24.95" customHeight="1"/>
    <row r="1334" spans="2:12" s="21" customFormat="1" ht="24.95" customHeight="1"/>
    <row r="1335" spans="2:12" s="21" customFormat="1" ht="24.95" customHeight="1"/>
    <row r="1336" spans="2:12" s="21" customFormat="1" ht="24.95" customHeight="1"/>
    <row r="1337" spans="2:12" s="21" customFormat="1" ht="24.95" customHeight="1">
      <c r="C1337" s="232" t="s">
        <v>86</v>
      </c>
      <c r="D1337" s="232"/>
      <c r="E1337" s="232"/>
      <c r="F1337" s="232"/>
      <c r="G1337" s="232"/>
      <c r="H1337" s="232"/>
      <c r="I1337" s="232"/>
      <c r="J1337" s="232"/>
      <c r="K1337" s="232"/>
      <c r="L1337" s="232"/>
    </row>
    <row r="1338" spans="2:12" s="21" customFormat="1" ht="24.95" customHeight="1">
      <c r="B1338" s="196" t="s">
        <v>34</v>
      </c>
      <c r="C1338" s="127" t="s">
        <v>5</v>
      </c>
      <c r="D1338" s="127" t="s">
        <v>25</v>
      </c>
      <c r="E1338" s="127" t="s">
        <v>26</v>
      </c>
      <c r="F1338" s="127" t="s">
        <v>8</v>
      </c>
      <c r="G1338" s="127" t="s">
        <v>9</v>
      </c>
      <c r="H1338" s="127" t="s">
        <v>10</v>
      </c>
      <c r="I1338" s="127" t="s">
        <v>11</v>
      </c>
      <c r="J1338" s="127" t="s">
        <v>12</v>
      </c>
      <c r="K1338" s="127" t="s">
        <v>13</v>
      </c>
      <c r="L1338" s="127" t="s">
        <v>15</v>
      </c>
    </row>
    <row r="1339" spans="2:12" s="21" customFormat="1" ht="24.95" customHeight="1">
      <c r="B1339" s="34" t="s">
        <v>115</v>
      </c>
      <c r="C1339" s="99">
        <v>410</v>
      </c>
      <c r="D1339" s="99">
        <v>830</v>
      </c>
      <c r="E1339" s="99">
        <v>845</v>
      </c>
      <c r="F1339" s="99">
        <v>250</v>
      </c>
      <c r="G1339" s="99">
        <v>131</v>
      </c>
      <c r="H1339" s="99">
        <v>338</v>
      </c>
      <c r="I1339" s="99">
        <v>60</v>
      </c>
      <c r="J1339" s="99">
        <v>147</v>
      </c>
      <c r="K1339" s="99">
        <v>0</v>
      </c>
      <c r="L1339" s="125">
        <f>SUM(C1339:K1339)</f>
        <v>3011</v>
      </c>
    </row>
    <row r="1340" spans="2:12" s="21" customFormat="1" ht="24.95" customHeight="1">
      <c r="B1340" s="34" t="s">
        <v>85</v>
      </c>
      <c r="C1340" s="99">
        <v>389</v>
      </c>
      <c r="D1340" s="99">
        <v>1242</v>
      </c>
      <c r="E1340" s="99">
        <v>1497</v>
      </c>
      <c r="F1340" s="99">
        <v>377</v>
      </c>
      <c r="G1340" s="99">
        <v>468</v>
      </c>
      <c r="H1340" s="99">
        <v>1230</v>
      </c>
      <c r="I1340" s="99">
        <v>322</v>
      </c>
      <c r="J1340" s="99">
        <v>336</v>
      </c>
      <c r="K1340" s="99">
        <v>27</v>
      </c>
      <c r="L1340" s="125">
        <f>SUM(C1340:K1340)</f>
        <v>5888</v>
      </c>
    </row>
    <row r="1341" spans="2:12" s="21" customFormat="1" ht="24.95" customHeight="1">
      <c r="B1341" s="79" t="s">
        <v>117</v>
      </c>
      <c r="C1341" s="88">
        <v>0</v>
      </c>
      <c r="D1341" s="88">
        <v>251</v>
      </c>
      <c r="E1341" s="88">
        <v>349</v>
      </c>
      <c r="F1341" s="88">
        <v>346</v>
      </c>
      <c r="G1341" s="88">
        <v>0</v>
      </c>
      <c r="H1341" s="88">
        <v>0</v>
      </c>
      <c r="I1341" s="88">
        <v>0</v>
      </c>
      <c r="J1341" s="88">
        <v>0</v>
      </c>
      <c r="K1341" s="88">
        <v>0</v>
      </c>
      <c r="L1341" s="125">
        <f>SUM(C1341:K1341)</f>
        <v>946</v>
      </c>
    </row>
    <row r="1342" spans="2:12" s="21" customFormat="1" ht="24.95" customHeight="1">
      <c r="B1342" s="79" t="s">
        <v>116</v>
      </c>
      <c r="C1342" s="88">
        <v>0</v>
      </c>
      <c r="D1342" s="88">
        <v>475</v>
      </c>
      <c r="E1342" s="88">
        <v>1138</v>
      </c>
      <c r="F1342" s="88">
        <v>270</v>
      </c>
      <c r="G1342" s="88">
        <v>44</v>
      </c>
      <c r="H1342" s="88">
        <v>0</v>
      </c>
      <c r="I1342" s="88">
        <v>0</v>
      </c>
      <c r="J1342" s="88">
        <v>112</v>
      </c>
      <c r="K1342" s="88">
        <v>145</v>
      </c>
      <c r="L1342" s="125">
        <f>SUM(C1342:K1342)</f>
        <v>2184</v>
      </c>
    </row>
    <row r="1343" spans="2:12" s="21" customFormat="1" ht="24.95" customHeight="1">
      <c r="B1343" s="213" t="s">
        <v>15</v>
      </c>
      <c r="C1343" s="214">
        <f t="shared" ref="C1343:L1343" si="33">SUM(C1339:C1342)</f>
        <v>799</v>
      </c>
      <c r="D1343" s="214">
        <f t="shared" si="33"/>
        <v>2798</v>
      </c>
      <c r="E1343" s="214">
        <f t="shared" si="33"/>
        <v>3829</v>
      </c>
      <c r="F1343" s="214">
        <f t="shared" si="33"/>
        <v>1243</v>
      </c>
      <c r="G1343" s="214">
        <f t="shared" si="33"/>
        <v>643</v>
      </c>
      <c r="H1343" s="214">
        <f t="shared" si="33"/>
        <v>1568</v>
      </c>
      <c r="I1343" s="214">
        <f t="shared" si="33"/>
        <v>382</v>
      </c>
      <c r="J1343" s="214">
        <f t="shared" si="33"/>
        <v>595</v>
      </c>
      <c r="K1343" s="214">
        <f t="shared" si="33"/>
        <v>172</v>
      </c>
      <c r="L1343" s="215">
        <f t="shared" si="33"/>
        <v>12029</v>
      </c>
    </row>
    <row r="1344" spans="2:12" s="21" customFormat="1" ht="24.95" customHeight="1"/>
    <row r="1345" s="21" customFormat="1" ht="24.95" customHeight="1"/>
    <row r="1346" s="21" customFormat="1" ht="24.95" customHeight="1"/>
    <row r="1347" s="21" customFormat="1" ht="24.95" customHeight="1"/>
    <row r="1348" s="21" customFormat="1" ht="24.95" customHeight="1"/>
    <row r="1349" s="21" customFormat="1" ht="24.95" customHeight="1"/>
    <row r="1350" s="21" customFormat="1" ht="24.95" customHeight="1"/>
    <row r="1351" s="21" customFormat="1" ht="24.95" customHeight="1"/>
    <row r="1352" s="21" customFormat="1" ht="24.95" customHeight="1"/>
    <row r="1353" s="21" customFormat="1" ht="24.95" customHeight="1"/>
    <row r="1354" s="21" customFormat="1" ht="24.95" customHeight="1"/>
    <row r="1355" s="21" customFormat="1" ht="24.95" customHeight="1"/>
    <row r="1356" s="21" customFormat="1" ht="24.95" customHeight="1"/>
    <row r="1357" s="21" customFormat="1" ht="24.95" customHeight="1"/>
    <row r="1358" s="21" customFormat="1" ht="24.95" customHeight="1"/>
    <row r="1359" s="21" customFormat="1" ht="24.95" customHeight="1"/>
    <row r="1360" s="21" customFormat="1" ht="24.95" customHeight="1"/>
    <row r="1361" s="21" customFormat="1" ht="24.95" customHeight="1"/>
    <row r="1362" s="21" customFormat="1" ht="24.95" customHeight="1"/>
    <row r="1363" s="21" customFormat="1" ht="24.95" customHeight="1"/>
    <row r="1364" s="21" customFormat="1" ht="24.95" customHeight="1"/>
    <row r="1365" s="21" customFormat="1" ht="24.95" customHeight="1"/>
    <row r="1366" s="21" customFormat="1" ht="24.95" customHeight="1"/>
    <row r="1367" s="21" customFormat="1" ht="24.95" customHeight="1"/>
    <row r="1368" s="21" customFormat="1" ht="24.95" customHeight="1"/>
    <row r="1369" s="21" customFormat="1" ht="24.95" customHeight="1"/>
    <row r="1370" s="21" customFormat="1" ht="24.95" customHeight="1"/>
    <row r="1371" s="21" customFormat="1" ht="24.95" customHeight="1"/>
    <row r="1372" s="21" customFormat="1" ht="24.95" customHeight="1"/>
    <row r="1373" s="21" customFormat="1" ht="24.95" customHeight="1"/>
    <row r="1374" s="21" customFormat="1" ht="24.95" customHeight="1"/>
    <row r="1375" s="21" customFormat="1" ht="24.95" customHeight="1"/>
    <row r="1376" s="21" customFormat="1" ht="24.95" customHeight="1"/>
    <row r="1377" spans="2:15" s="21" customFormat="1" ht="24.95" customHeight="1"/>
    <row r="1378" spans="2:15" ht="24.95" customHeight="1"/>
    <row r="1379" spans="2:15" ht="24.95" customHeight="1">
      <c r="O1379" s="48">
        <v>17</v>
      </c>
    </row>
    <row r="1380" spans="2:15" ht="39.950000000000003" customHeight="1">
      <c r="B1380" s="245" t="s">
        <v>133</v>
      </c>
      <c r="C1380" s="245"/>
      <c r="D1380" s="245"/>
      <c r="E1380" s="245"/>
      <c r="F1380" s="245"/>
      <c r="G1380" s="245"/>
      <c r="H1380" s="245"/>
      <c r="I1380" s="245"/>
      <c r="J1380" s="245"/>
      <c r="K1380" s="245"/>
      <c r="L1380" s="245"/>
      <c r="M1380" s="245"/>
      <c r="N1380" s="245"/>
      <c r="O1380" s="245"/>
    </row>
    <row r="1381" spans="2:15" ht="15" customHeight="1"/>
    <row r="1382" spans="2:15" ht="24.95" customHeight="1">
      <c r="B1382" s="196" t="s">
        <v>71</v>
      </c>
      <c r="C1382" s="131" t="s">
        <v>5</v>
      </c>
      <c r="D1382" s="131" t="s">
        <v>25</v>
      </c>
      <c r="E1382" s="131" t="s">
        <v>26</v>
      </c>
      <c r="F1382" s="131" t="s">
        <v>8</v>
      </c>
      <c r="G1382" s="131" t="s">
        <v>9</v>
      </c>
      <c r="H1382" s="131" t="s">
        <v>10</v>
      </c>
      <c r="I1382" s="131" t="s">
        <v>11</v>
      </c>
      <c r="J1382" s="131" t="s">
        <v>12</v>
      </c>
      <c r="K1382" s="131" t="s">
        <v>13</v>
      </c>
      <c r="L1382" s="131" t="s">
        <v>15</v>
      </c>
    </row>
    <row r="1383" spans="2:15" ht="24.95" customHeight="1">
      <c r="B1383" s="34" t="s">
        <v>27</v>
      </c>
      <c r="C1383" s="99">
        <v>597</v>
      </c>
      <c r="D1383" s="99">
        <v>838</v>
      </c>
      <c r="E1383" s="99">
        <v>1222</v>
      </c>
      <c r="F1383" s="99">
        <v>351</v>
      </c>
      <c r="G1383" s="99">
        <v>694</v>
      </c>
      <c r="H1383" s="99">
        <v>521</v>
      </c>
      <c r="I1383" s="99">
        <v>321</v>
      </c>
      <c r="J1383" s="99">
        <v>844</v>
      </c>
      <c r="K1383" s="99">
        <v>428</v>
      </c>
      <c r="L1383" s="125">
        <f>SUM(C1383:K1383)</f>
        <v>5816</v>
      </c>
    </row>
    <row r="1384" spans="2:15" ht="24.95" customHeight="1">
      <c r="B1384" s="34" t="s">
        <v>34</v>
      </c>
      <c r="C1384" s="99">
        <v>57862</v>
      </c>
      <c r="D1384" s="99">
        <v>70773</v>
      </c>
      <c r="E1384" s="99">
        <v>75670</v>
      </c>
      <c r="F1384" s="99">
        <v>32240</v>
      </c>
      <c r="G1384" s="99">
        <v>53967</v>
      </c>
      <c r="H1384" s="99">
        <v>58472</v>
      </c>
      <c r="I1384" s="99">
        <v>27110</v>
      </c>
      <c r="J1384" s="99">
        <v>89672</v>
      </c>
      <c r="K1384" s="99">
        <v>36979</v>
      </c>
      <c r="L1384" s="125">
        <f>SUM(C1384:K1384)</f>
        <v>502745</v>
      </c>
    </row>
    <row r="1385" spans="2:15" ht="24.95" customHeight="1">
      <c r="B1385" s="34"/>
      <c r="C1385" s="99"/>
      <c r="D1385" s="99"/>
      <c r="E1385" s="99"/>
      <c r="F1385" s="99"/>
      <c r="G1385" s="99"/>
      <c r="H1385" s="99"/>
      <c r="I1385" s="99"/>
      <c r="J1385" s="99"/>
      <c r="K1385" s="99"/>
      <c r="L1385" s="83"/>
      <c r="N1385" s="98"/>
    </row>
    <row r="1386" spans="2:15" ht="24.95" customHeight="1">
      <c r="B1386" s="34"/>
      <c r="C1386" s="35"/>
      <c r="D1386" s="35"/>
      <c r="E1386" s="35"/>
      <c r="F1386" s="35"/>
      <c r="G1386" s="35"/>
      <c r="H1386" s="35"/>
      <c r="I1386" s="35"/>
      <c r="J1386" s="35"/>
      <c r="K1386" s="35"/>
      <c r="L1386" s="36"/>
    </row>
    <row r="1387" spans="2:15" ht="24.95" customHeight="1">
      <c r="B1387" s="34"/>
      <c r="C1387" s="35"/>
      <c r="D1387" s="35"/>
      <c r="E1387" s="35"/>
      <c r="F1387" s="35"/>
      <c r="G1387" s="35"/>
      <c r="H1387" s="35"/>
      <c r="I1387" s="35"/>
      <c r="J1387" s="35"/>
      <c r="K1387" s="35"/>
      <c r="L1387" s="36"/>
    </row>
    <row r="1388" spans="2:15" ht="24.95" customHeight="1"/>
    <row r="1389" spans="2:15" ht="24.95" customHeight="1"/>
    <row r="1390" spans="2:15" ht="24.95" customHeight="1"/>
    <row r="1391" spans="2:15" ht="24.95" customHeight="1"/>
    <row r="1392" spans="2:15" ht="24.95" customHeight="1"/>
    <row r="1393" spans="3:13" ht="24.95" customHeight="1"/>
    <row r="1394" spans="3:13" ht="24.95" customHeight="1"/>
    <row r="1395" spans="3:13" ht="24.95" customHeight="1"/>
    <row r="1396" spans="3:13" ht="24.95" customHeight="1"/>
    <row r="1397" spans="3:13" ht="24.95" customHeight="1"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</row>
    <row r="1398" spans="3:13" ht="24.95" customHeight="1"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</row>
    <row r="1399" spans="3:13" ht="24.95" customHeight="1"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</row>
    <row r="1400" spans="3:13" ht="24.95" customHeight="1"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</row>
    <row r="1401" spans="3:13" ht="24.95" customHeight="1"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</row>
    <row r="1402" spans="3:13" ht="24.95" customHeight="1"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</row>
    <row r="1403" spans="3:13" ht="24.95" customHeight="1"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</row>
    <row r="1404" spans="3:13" ht="24.95" customHeight="1"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</row>
    <row r="1405" spans="3:13" ht="24.95" customHeight="1"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</row>
    <row r="1406" spans="3:13" ht="24.95" customHeight="1"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</row>
    <row r="1407" spans="3:13" ht="24.95" customHeight="1"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</row>
    <row r="1408" spans="3:13" ht="24.95" customHeight="1"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</row>
    <row r="1409" spans="3:13" ht="24.95" customHeight="1"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</row>
    <row r="1410" spans="3:13" ht="24.95" customHeight="1"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</row>
    <row r="1411" spans="3:13" ht="24.95" customHeight="1"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</row>
    <row r="1412" spans="3:13" ht="24.95" customHeight="1"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</row>
    <row r="1413" spans="3:13" ht="24.95" customHeight="1"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</row>
    <row r="1414" spans="3:13" ht="24.95" customHeight="1"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</row>
    <row r="1415" spans="3:13" ht="24.95" customHeight="1"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</row>
    <row r="1416" spans="3:13" ht="24.95" customHeight="1"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</row>
    <row r="1417" spans="3:13" ht="24.95" customHeight="1"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</row>
    <row r="1418" spans="3:13" ht="24.95" customHeight="1"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</row>
    <row r="1419" spans="3:13" ht="24.95" customHeight="1"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</row>
    <row r="1420" spans="3:13" ht="24.95" customHeight="1"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</row>
    <row r="1421" spans="3:13" ht="24.95" customHeight="1"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</row>
    <row r="1422" spans="3:13" ht="24.95" customHeight="1"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</row>
    <row r="1423" spans="3:13" ht="24.95" customHeight="1"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</row>
    <row r="1424" spans="3:13" ht="24.95" customHeight="1"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</row>
    <row r="1425" spans="3:13" ht="24.95" customHeight="1"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</row>
    <row r="1426" spans="3:13" ht="24.95" customHeight="1"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</row>
    <row r="1427" spans="3:13" ht="24.95" customHeight="1"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</row>
    <row r="1428" spans="3:13" ht="24.95" customHeight="1"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</row>
    <row r="1429" spans="3:13" ht="24.95" customHeight="1"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</row>
    <row r="1430" spans="3:13" ht="24.95" customHeight="1"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</row>
    <row r="1431" spans="3:13" ht="24.95" customHeight="1"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</row>
    <row r="1432" spans="3:13" ht="24.95" customHeight="1"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</row>
    <row r="1433" spans="3:13" ht="24.95" customHeight="1"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</row>
    <row r="1434" spans="3:13" ht="24.95" customHeight="1"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</row>
    <row r="1435" spans="3:13" ht="24.95" customHeight="1"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</row>
    <row r="1436" spans="3:13" ht="24.95" customHeight="1"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</row>
    <row r="1437" spans="3:13" ht="24.95" customHeight="1"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</row>
    <row r="1438" spans="3:13" ht="24.95" customHeight="1"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</row>
    <row r="1439" spans="3:13" ht="24.95" customHeight="1"/>
    <row r="1440" spans="3:13" ht="24.95" customHeight="1"/>
    <row r="1441" spans="2:15" ht="24.95" customHeight="1"/>
    <row r="1442" spans="2:15" ht="24.95" customHeight="1"/>
    <row r="1443" spans="2:15" ht="24.95" customHeight="1">
      <c r="O1443" s="48">
        <v>18</v>
      </c>
    </row>
    <row r="1444" spans="2:15" ht="24.95" customHeight="1">
      <c r="B1444" s="233" t="s">
        <v>35</v>
      </c>
      <c r="C1444" s="233"/>
      <c r="D1444" s="233"/>
      <c r="E1444" s="233"/>
      <c r="F1444" s="233"/>
      <c r="G1444" s="233"/>
      <c r="H1444" s="233"/>
      <c r="I1444" s="233"/>
      <c r="J1444" s="233"/>
      <c r="K1444" s="233"/>
      <c r="L1444" s="233"/>
      <c r="M1444" s="233"/>
      <c r="N1444" s="233"/>
      <c r="O1444" s="233"/>
    </row>
    <row r="1445" spans="2:15" ht="24.95" customHeight="1">
      <c r="B1445" s="240" t="s">
        <v>36</v>
      </c>
      <c r="C1445" s="240"/>
      <c r="D1445" s="240"/>
      <c r="E1445" s="240"/>
      <c r="F1445" s="240"/>
      <c r="G1445" s="240"/>
      <c r="H1445" s="240"/>
      <c r="I1445" s="240"/>
      <c r="J1445" s="240"/>
      <c r="K1445" s="240"/>
      <c r="L1445" s="240"/>
      <c r="M1445" s="240"/>
      <c r="N1445" s="240"/>
      <c r="O1445" s="240"/>
    </row>
    <row r="1446" spans="2:15" ht="24.95" customHeight="1">
      <c r="B1446" s="115"/>
      <c r="C1446" s="115"/>
      <c r="D1446" s="115"/>
      <c r="E1446" s="115"/>
      <c r="F1446" s="115"/>
      <c r="G1446" s="115"/>
      <c r="H1446" s="115"/>
      <c r="I1446" s="115"/>
      <c r="J1446" s="115"/>
      <c r="K1446" s="115"/>
      <c r="L1446" s="115"/>
      <c r="M1446" s="115"/>
      <c r="N1446" s="115"/>
      <c r="O1446" s="115"/>
    </row>
    <row r="1447" spans="2:15" ht="20.100000000000001" customHeight="1">
      <c r="B1447" s="233" t="s">
        <v>41</v>
      </c>
      <c r="C1447" s="233"/>
      <c r="D1447" s="233"/>
      <c r="E1447" s="233"/>
      <c r="F1447" s="233"/>
      <c r="G1447" s="233"/>
      <c r="H1447" s="233"/>
      <c r="I1447" s="233"/>
      <c r="J1447" s="233"/>
      <c r="K1447" s="233"/>
      <c r="L1447" s="233"/>
      <c r="M1447" s="233"/>
      <c r="N1447" s="233"/>
      <c r="O1447" s="233"/>
    </row>
    <row r="1448" spans="2:15" ht="20.100000000000001" customHeight="1">
      <c r="B1448" s="240" t="s">
        <v>37</v>
      </c>
      <c r="C1448" s="240"/>
      <c r="D1448" s="240"/>
      <c r="E1448" s="240"/>
      <c r="F1448" s="240"/>
      <c r="G1448" s="240"/>
      <c r="H1448" s="240"/>
      <c r="I1448" s="240"/>
      <c r="J1448" s="240"/>
      <c r="K1448" s="240"/>
      <c r="L1448" s="240"/>
      <c r="M1448" s="240"/>
      <c r="N1448" s="240"/>
      <c r="O1448" s="240"/>
    </row>
    <row r="1449" spans="2:15" ht="20.100000000000001" customHeight="1">
      <c r="B1449" s="240" t="s">
        <v>38</v>
      </c>
      <c r="C1449" s="240"/>
      <c r="D1449" s="240"/>
      <c r="E1449" s="240"/>
      <c r="F1449" s="240"/>
      <c r="G1449" s="240"/>
      <c r="H1449" s="240"/>
      <c r="I1449" s="240"/>
      <c r="J1449" s="240"/>
      <c r="K1449" s="240"/>
      <c r="L1449" s="240"/>
      <c r="M1449" s="240"/>
      <c r="N1449" s="240"/>
      <c r="O1449" s="240"/>
    </row>
    <row r="1450" spans="2:15" ht="20.100000000000001" customHeight="1">
      <c r="B1450" s="148"/>
      <c r="C1450" s="148"/>
      <c r="D1450" s="148"/>
      <c r="E1450" s="148"/>
      <c r="F1450" s="148"/>
      <c r="G1450" s="148"/>
      <c r="H1450" s="148"/>
      <c r="I1450" s="148"/>
      <c r="J1450" s="148"/>
      <c r="K1450" s="148"/>
      <c r="L1450" s="148"/>
      <c r="M1450" s="149"/>
      <c r="N1450" s="149"/>
      <c r="O1450" s="149"/>
    </row>
    <row r="1451" spans="2:15" ht="20.100000000000001" customHeight="1">
      <c r="B1451" s="239" t="s">
        <v>39</v>
      </c>
      <c r="C1451" s="239"/>
      <c r="D1451" s="239"/>
      <c r="E1451" s="239"/>
      <c r="F1451" s="239"/>
      <c r="G1451" s="239"/>
      <c r="H1451" s="239"/>
      <c r="I1451" s="239"/>
      <c r="J1451" s="239"/>
      <c r="K1451" s="239"/>
      <c r="L1451" s="239"/>
      <c r="M1451" s="239"/>
      <c r="N1451" s="239"/>
      <c r="O1451" s="239"/>
    </row>
    <row r="1452" spans="2:15" ht="20.100000000000001" customHeight="1">
      <c r="B1452" s="233" t="s">
        <v>58</v>
      </c>
      <c r="C1452" s="233"/>
      <c r="D1452" s="233"/>
      <c r="E1452" s="233"/>
      <c r="F1452" s="233"/>
      <c r="G1452" s="233"/>
      <c r="H1452" s="233"/>
      <c r="I1452" s="233"/>
      <c r="J1452" s="233"/>
      <c r="K1452" s="233"/>
      <c r="L1452" s="233"/>
      <c r="M1452" s="233"/>
      <c r="N1452" s="233"/>
      <c r="O1452" s="233"/>
    </row>
    <row r="1453" spans="2:15" ht="20.100000000000001" customHeight="1">
      <c r="B1453" s="233" t="s">
        <v>59</v>
      </c>
      <c r="C1453" s="233"/>
      <c r="D1453" s="233"/>
      <c r="E1453" s="233"/>
      <c r="F1453" s="233"/>
      <c r="G1453" s="233"/>
      <c r="H1453" s="233"/>
      <c r="I1453" s="233"/>
      <c r="J1453" s="233"/>
      <c r="K1453" s="233"/>
      <c r="L1453" s="233"/>
      <c r="M1453" s="233"/>
      <c r="N1453" s="233"/>
      <c r="O1453" s="233"/>
    </row>
    <row r="1454" spans="2:15" ht="20.100000000000001" customHeight="1">
      <c r="B1454" s="233" t="s">
        <v>60</v>
      </c>
      <c r="C1454" s="233"/>
      <c r="D1454" s="233"/>
      <c r="E1454" s="233"/>
      <c r="F1454" s="233"/>
      <c r="G1454" s="233"/>
      <c r="H1454" s="233"/>
      <c r="I1454" s="233"/>
      <c r="J1454" s="233"/>
      <c r="K1454" s="233"/>
      <c r="L1454" s="233"/>
      <c r="M1454" s="233"/>
      <c r="N1454" s="233"/>
      <c r="O1454" s="233"/>
    </row>
    <row r="1455" spans="2:15" ht="20.100000000000001" customHeight="1">
      <c r="B1455" s="233" t="s">
        <v>61</v>
      </c>
      <c r="C1455" s="233"/>
      <c r="D1455" s="233"/>
      <c r="E1455" s="233"/>
      <c r="F1455" s="233"/>
      <c r="G1455" s="233"/>
      <c r="H1455" s="233"/>
      <c r="I1455" s="233"/>
      <c r="J1455" s="233"/>
      <c r="K1455" s="233"/>
      <c r="L1455" s="233"/>
      <c r="M1455" s="233"/>
      <c r="N1455" s="233"/>
      <c r="O1455" s="233"/>
    </row>
    <row r="1456" spans="2:15" ht="20.100000000000001" customHeight="1">
      <c r="B1456" s="150"/>
      <c r="C1456" s="148"/>
      <c r="D1456" s="238"/>
      <c r="E1456" s="238"/>
      <c r="F1456" s="238"/>
      <c r="G1456" s="238"/>
      <c r="H1456" s="238"/>
      <c r="I1456" s="238"/>
      <c r="J1456" s="238"/>
      <c r="K1456" s="148"/>
      <c r="L1456" s="148"/>
      <c r="M1456" s="149"/>
      <c r="N1456" s="149"/>
      <c r="O1456" s="149"/>
    </row>
    <row r="1457" spans="2:15" ht="20.100000000000001" customHeight="1">
      <c r="B1457" s="239" t="s">
        <v>40</v>
      </c>
      <c r="C1457" s="239"/>
      <c r="D1457" s="239"/>
      <c r="E1457" s="239"/>
      <c r="F1457" s="239"/>
      <c r="G1457" s="239"/>
      <c r="H1457" s="239"/>
      <c r="I1457" s="239"/>
      <c r="J1457" s="239"/>
      <c r="K1457" s="239"/>
      <c r="L1457" s="239"/>
      <c r="M1457" s="239"/>
      <c r="N1457" s="239"/>
      <c r="O1457" s="239"/>
    </row>
    <row r="1458" spans="2:15" ht="19.5" customHeight="1">
      <c r="B1458" s="231" t="s">
        <v>62</v>
      </c>
      <c r="C1458" s="231"/>
      <c r="D1458" s="231"/>
      <c r="E1458" s="231"/>
      <c r="F1458" s="231"/>
      <c r="G1458" s="231"/>
      <c r="H1458" s="231"/>
      <c r="I1458" s="231"/>
      <c r="J1458" s="231"/>
      <c r="K1458" s="231"/>
      <c r="L1458" s="231"/>
      <c r="M1458" s="231"/>
      <c r="N1458" s="231"/>
      <c r="O1458" s="231"/>
    </row>
    <row r="1459" spans="2:15" ht="28.5" customHeight="1">
      <c r="B1459" s="231" t="s">
        <v>137</v>
      </c>
      <c r="C1459" s="231"/>
      <c r="D1459" s="231"/>
      <c r="E1459" s="231"/>
      <c r="F1459" s="231"/>
      <c r="G1459" s="231"/>
      <c r="H1459" s="231"/>
      <c r="I1459" s="231"/>
      <c r="J1459" s="231"/>
      <c r="K1459" s="231"/>
      <c r="L1459" s="231"/>
      <c r="M1459" s="231"/>
      <c r="N1459" s="231"/>
      <c r="O1459" s="231"/>
    </row>
    <row r="1460" spans="2:15" ht="20.100000000000001" customHeight="1">
      <c r="B1460" s="231" t="s">
        <v>63</v>
      </c>
      <c r="C1460" s="231"/>
      <c r="D1460" s="231"/>
      <c r="E1460" s="231"/>
      <c r="F1460" s="231"/>
      <c r="G1460" s="231"/>
      <c r="H1460" s="231"/>
      <c r="I1460" s="231"/>
      <c r="J1460" s="231"/>
      <c r="K1460" s="231"/>
      <c r="L1460" s="231"/>
      <c r="M1460" s="231"/>
      <c r="N1460" s="231"/>
      <c r="O1460" s="231"/>
    </row>
    <row r="1461" spans="2:15" ht="20.100000000000001" customHeight="1">
      <c r="B1461" s="231" t="s">
        <v>64</v>
      </c>
      <c r="C1461" s="231"/>
      <c r="D1461" s="231"/>
      <c r="E1461" s="231"/>
      <c r="F1461" s="231"/>
      <c r="G1461" s="231"/>
      <c r="H1461" s="231"/>
      <c r="I1461" s="231"/>
      <c r="J1461" s="231"/>
      <c r="K1461" s="231"/>
      <c r="L1461" s="231"/>
      <c r="M1461" s="231"/>
      <c r="N1461" s="231"/>
      <c r="O1461" s="231"/>
    </row>
    <row r="1462" spans="2:15" ht="20.100000000000001" customHeight="1">
      <c r="B1462" s="231" t="s">
        <v>65</v>
      </c>
      <c r="C1462" s="231"/>
      <c r="D1462" s="231"/>
      <c r="E1462" s="231"/>
      <c r="F1462" s="231"/>
      <c r="G1462" s="231"/>
      <c r="H1462" s="231"/>
      <c r="I1462" s="231"/>
      <c r="J1462" s="231"/>
      <c r="K1462" s="231"/>
      <c r="L1462" s="231"/>
      <c r="M1462" s="231"/>
      <c r="N1462" s="231"/>
      <c r="O1462" s="231"/>
    </row>
    <row r="1463" spans="2:15" ht="20.100000000000001" customHeight="1">
      <c r="B1463" s="231" t="s">
        <v>66</v>
      </c>
      <c r="C1463" s="231"/>
      <c r="D1463" s="231"/>
      <c r="E1463" s="231"/>
      <c r="F1463" s="231"/>
      <c r="G1463" s="231"/>
      <c r="H1463" s="231"/>
      <c r="I1463" s="231"/>
      <c r="J1463" s="231"/>
      <c r="K1463" s="231"/>
      <c r="L1463" s="231"/>
      <c r="M1463" s="231"/>
      <c r="N1463" s="231"/>
      <c r="O1463" s="231"/>
    </row>
    <row r="1464" spans="2:15" ht="20.100000000000001" customHeight="1">
      <c r="B1464" s="237" t="s">
        <v>92</v>
      </c>
      <c r="C1464" s="237"/>
      <c r="D1464" s="237"/>
      <c r="E1464" s="237"/>
      <c r="F1464" s="237"/>
      <c r="G1464" s="237"/>
      <c r="H1464" s="237"/>
      <c r="I1464" s="237"/>
      <c r="J1464" s="237"/>
      <c r="K1464" s="237"/>
      <c r="L1464" s="237"/>
      <c r="M1464" s="237"/>
      <c r="N1464" s="237"/>
      <c r="O1464" s="237"/>
    </row>
    <row r="1465" spans="2:15" ht="34.5" customHeight="1">
      <c r="B1465" s="150"/>
      <c r="C1465" s="188"/>
      <c r="D1465" s="188"/>
      <c r="E1465" s="188"/>
      <c r="F1465" s="188"/>
      <c r="G1465" s="188"/>
      <c r="H1465" s="188"/>
      <c r="I1465" s="188"/>
      <c r="J1465" s="188"/>
      <c r="K1465" s="188"/>
      <c r="L1465" s="188"/>
      <c r="M1465" s="188"/>
      <c r="N1465" s="188"/>
      <c r="O1465" s="188"/>
    </row>
    <row r="1466" spans="2:15" ht="20.100000000000001" customHeight="1">
      <c r="B1466" s="239" t="s">
        <v>93</v>
      </c>
      <c r="C1466" s="233"/>
      <c r="D1466" s="233"/>
      <c r="E1466" s="233"/>
      <c r="F1466" s="233"/>
      <c r="G1466" s="233"/>
      <c r="H1466" s="233"/>
      <c r="I1466" s="233"/>
      <c r="J1466" s="233"/>
      <c r="K1466" s="233"/>
      <c r="L1466" s="233"/>
      <c r="M1466" s="233"/>
      <c r="N1466" s="233"/>
      <c r="O1466" s="233"/>
    </row>
    <row r="1467" spans="2:15" ht="20.100000000000001" customHeight="1">
      <c r="B1467" s="151"/>
      <c r="C1467" s="151"/>
      <c r="D1467" s="151"/>
      <c r="E1467" s="151"/>
      <c r="F1467" s="151"/>
      <c r="G1467" s="151"/>
      <c r="H1467" s="151"/>
      <c r="I1467" s="151"/>
      <c r="J1467" s="151"/>
      <c r="K1467" s="151"/>
      <c r="L1467" s="151"/>
      <c r="M1467" s="152"/>
      <c r="N1467" s="152"/>
      <c r="O1467" s="152"/>
    </row>
    <row r="1468" spans="2:15" ht="20.100000000000001" customHeight="1">
      <c r="B1468" s="151"/>
      <c r="C1468" s="151"/>
      <c r="D1468" s="151"/>
      <c r="E1468" s="151"/>
      <c r="F1468" s="151"/>
      <c r="G1468" s="151"/>
      <c r="H1468" s="151"/>
      <c r="I1468" s="151"/>
      <c r="J1468" s="151"/>
      <c r="K1468" s="151"/>
      <c r="L1468" s="151"/>
      <c r="M1468" s="152"/>
      <c r="N1468" s="152"/>
      <c r="O1468" s="152"/>
    </row>
    <row r="1469" spans="2:15" ht="20.100000000000001" customHeight="1">
      <c r="B1469" s="151"/>
      <c r="C1469" s="151"/>
      <c r="D1469" s="151"/>
      <c r="E1469" s="151"/>
      <c r="F1469" s="151"/>
      <c r="G1469" s="151"/>
      <c r="H1469" s="151"/>
      <c r="I1469" s="151"/>
      <c r="J1469" s="151"/>
      <c r="K1469" s="151"/>
      <c r="L1469" s="151"/>
      <c r="M1469" s="152"/>
      <c r="N1469" s="115"/>
      <c r="O1469" s="115"/>
    </row>
    <row r="1470" spans="2:15" ht="20.100000000000001" customHeight="1">
      <c r="B1470" s="151"/>
      <c r="C1470" s="151"/>
      <c r="D1470" s="151"/>
      <c r="E1470" s="151"/>
      <c r="F1470" s="151"/>
      <c r="G1470" s="151"/>
      <c r="H1470" s="151"/>
      <c r="I1470" s="151"/>
      <c r="J1470" s="151"/>
      <c r="K1470" s="151"/>
      <c r="L1470" s="151"/>
      <c r="M1470" s="152"/>
      <c r="N1470" s="115"/>
      <c r="O1470" s="115"/>
    </row>
    <row r="1471" spans="2:15" ht="20.100000000000001" customHeight="1">
      <c r="B1471" s="151"/>
      <c r="C1471" s="151"/>
      <c r="D1471" s="151"/>
      <c r="E1471" s="151"/>
      <c r="F1471" s="151"/>
      <c r="G1471" s="151"/>
      <c r="H1471" s="151"/>
      <c r="I1471" s="151"/>
      <c r="J1471" s="151"/>
      <c r="K1471" s="151"/>
      <c r="L1471" s="151"/>
      <c r="M1471" s="152"/>
      <c r="N1471" s="115"/>
      <c r="O1471" s="115"/>
    </row>
    <row r="1472" spans="2:15" ht="20.100000000000001" customHeight="1">
      <c r="B1472" s="151"/>
      <c r="C1472" s="151"/>
      <c r="D1472" s="151"/>
      <c r="E1472" s="151"/>
      <c r="F1472" s="151"/>
      <c r="G1472" s="151"/>
      <c r="H1472" s="151"/>
      <c r="I1472" s="151"/>
      <c r="J1472" s="151"/>
      <c r="K1472" s="151"/>
      <c r="L1472" s="151"/>
      <c r="M1472" s="152"/>
      <c r="N1472" s="115"/>
      <c r="O1472" s="115"/>
    </row>
    <row r="1473" spans="2:15" ht="20.100000000000001" customHeight="1">
      <c r="B1473" s="151"/>
      <c r="C1473" s="151"/>
      <c r="D1473" s="151"/>
      <c r="E1473" s="151"/>
      <c r="F1473" s="151"/>
      <c r="G1473" s="151"/>
      <c r="H1473" s="151"/>
      <c r="I1473" s="151"/>
      <c r="J1473" s="151"/>
      <c r="K1473" s="151"/>
      <c r="L1473" s="151"/>
      <c r="M1473" s="152"/>
      <c r="N1473" s="115"/>
      <c r="O1473" s="115"/>
    </row>
    <row r="1474" spans="2:15" ht="20.100000000000001" customHeight="1">
      <c r="B1474" s="151"/>
      <c r="C1474" s="151"/>
      <c r="D1474" s="151"/>
      <c r="E1474" s="151"/>
      <c r="F1474" s="151"/>
      <c r="G1474" s="151"/>
      <c r="H1474" s="151"/>
      <c r="I1474" s="151"/>
      <c r="J1474" s="151"/>
      <c r="K1474" s="151"/>
      <c r="L1474" s="151"/>
      <c r="M1474" s="152"/>
      <c r="N1474" s="115"/>
      <c r="O1474" s="115"/>
    </row>
    <row r="1475" spans="2:15" ht="20.100000000000001" customHeight="1">
      <c r="B1475" s="151"/>
      <c r="C1475" s="151"/>
      <c r="D1475" s="151"/>
      <c r="E1475" s="151"/>
      <c r="F1475" s="151"/>
      <c r="G1475" s="151"/>
      <c r="H1475" s="151"/>
      <c r="I1475" s="151"/>
      <c r="J1475" s="151"/>
      <c r="K1475" s="151"/>
      <c r="L1475" s="151"/>
      <c r="M1475" s="152"/>
      <c r="N1475" s="115"/>
      <c r="O1475" s="115"/>
    </row>
    <row r="1476" spans="2:15" ht="20.100000000000001" customHeight="1">
      <c r="B1476" s="151"/>
      <c r="C1476" s="151"/>
      <c r="D1476" s="151"/>
      <c r="E1476" s="151"/>
      <c r="F1476" s="151"/>
      <c r="G1476" s="151"/>
      <c r="H1476" s="151"/>
      <c r="I1476" s="151"/>
      <c r="J1476" s="151"/>
      <c r="K1476" s="151"/>
      <c r="L1476" s="151"/>
      <c r="M1476" s="152"/>
      <c r="N1476" s="115"/>
      <c r="O1476" s="115"/>
    </row>
    <row r="1477" spans="2:15" ht="20.100000000000001" customHeight="1">
      <c r="B1477" s="151"/>
      <c r="C1477" s="151"/>
      <c r="D1477" s="151"/>
      <c r="E1477" s="151"/>
      <c r="F1477" s="151"/>
      <c r="G1477" s="151"/>
      <c r="H1477" s="151"/>
      <c r="I1477" s="151"/>
      <c r="J1477" s="151"/>
      <c r="K1477" s="151"/>
      <c r="L1477" s="151"/>
      <c r="M1477" s="152"/>
      <c r="N1477" s="115"/>
      <c r="O1477" s="115"/>
    </row>
    <row r="1478" spans="2:15" ht="20.100000000000001" customHeight="1">
      <c r="B1478" s="151"/>
      <c r="C1478" s="151"/>
      <c r="D1478" s="151"/>
      <c r="E1478" s="151"/>
      <c r="F1478" s="151"/>
      <c r="G1478" s="151"/>
      <c r="H1478" s="151"/>
      <c r="I1478" s="151"/>
      <c r="J1478" s="151"/>
      <c r="K1478" s="151"/>
      <c r="L1478" s="151"/>
      <c r="M1478" s="152"/>
      <c r="N1478" s="115"/>
      <c r="O1478" s="115"/>
    </row>
    <row r="1479" spans="2:15" ht="20.100000000000001" customHeight="1">
      <c r="B1479" s="151"/>
      <c r="C1479" s="151"/>
      <c r="D1479" s="151"/>
      <c r="E1479" s="151"/>
      <c r="F1479" s="151"/>
      <c r="G1479" s="151"/>
      <c r="H1479" s="151"/>
      <c r="I1479" s="151"/>
      <c r="J1479" s="151"/>
      <c r="K1479" s="151"/>
      <c r="L1479" s="151"/>
      <c r="M1479" s="152"/>
      <c r="N1479" s="115"/>
      <c r="O1479" s="115"/>
    </row>
    <row r="1480" spans="2:15" ht="20.100000000000001" customHeight="1">
      <c r="B1480" s="151"/>
      <c r="C1480" s="151"/>
      <c r="D1480" s="151"/>
      <c r="E1480" s="151"/>
      <c r="F1480" s="151"/>
      <c r="G1480" s="151"/>
      <c r="H1480" s="151"/>
      <c r="I1480" s="151"/>
      <c r="J1480" s="151"/>
      <c r="K1480" s="151"/>
      <c r="L1480" s="151"/>
      <c r="M1480" s="152"/>
      <c r="N1480" s="115"/>
      <c r="O1480" s="115"/>
    </row>
    <row r="1481" spans="2:15" ht="20.100000000000001" customHeight="1">
      <c r="B1481" s="151"/>
      <c r="C1481" s="151"/>
      <c r="D1481" s="151"/>
      <c r="E1481" s="151"/>
      <c r="F1481" s="151"/>
      <c r="G1481" s="151"/>
      <c r="H1481" s="151"/>
      <c r="I1481" s="151"/>
      <c r="J1481" s="151"/>
      <c r="K1481" s="151"/>
      <c r="L1481" s="151"/>
      <c r="M1481" s="152"/>
      <c r="N1481" s="115"/>
      <c r="O1481" s="115"/>
    </row>
    <row r="1482" spans="2:15" ht="20.100000000000001" customHeight="1">
      <c r="B1482" s="151"/>
      <c r="C1482" s="151"/>
      <c r="D1482" s="151"/>
      <c r="E1482" s="151"/>
      <c r="F1482" s="151"/>
      <c r="G1482" s="151"/>
      <c r="H1482" s="151"/>
      <c r="I1482" s="151"/>
      <c r="J1482" s="151"/>
      <c r="K1482" s="151"/>
      <c r="L1482" s="151"/>
      <c r="M1482" s="152"/>
      <c r="N1482" s="115"/>
      <c r="O1482" s="115"/>
    </row>
    <row r="1483" spans="2:15" ht="20.100000000000001" customHeight="1">
      <c r="B1483" s="151"/>
      <c r="C1483" s="151"/>
      <c r="D1483" s="151"/>
      <c r="E1483" s="151"/>
      <c r="F1483" s="151"/>
      <c r="G1483" s="151"/>
      <c r="H1483" s="151"/>
      <c r="I1483" s="151"/>
      <c r="J1483" s="151"/>
      <c r="K1483" s="151"/>
      <c r="L1483" s="151"/>
      <c r="M1483" s="152"/>
      <c r="N1483" s="115"/>
      <c r="O1483" s="115"/>
    </row>
    <row r="1484" spans="2:15" ht="20.100000000000001" customHeight="1">
      <c r="B1484" s="151"/>
      <c r="C1484" s="151"/>
      <c r="D1484" s="151"/>
      <c r="E1484" s="151"/>
      <c r="F1484" s="151"/>
      <c r="G1484" s="151"/>
      <c r="H1484" s="151"/>
      <c r="I1484" s="151"/>
      <c r="J1484" s="151"/>
      <c r="K1484" s="151"/>
      <c r="L1484" s="151"/>
      <c r="M1484" s="152"/>
      <c r="N1484" s="115"/>
      <c r="O1484" s="115"/>
    </row>
    <row r="1485" spans="2:15" ht="20.100000000000001" customHeight="1">
      <c r="B1485" s="151"/>
      <c r="C1485" s="151"/>
      <c r="D1485" s="151"/>
      <c r="E1485" s="151"/>
      <c r="F1485" s="151"/>
      <c r="G1485" s="151"/>
      <c r="H1485" s="151"/>
      <c r="I1485" s="151"/>
      <c r="J1485" s="151"/>
      <c r="K1485" s="151"/>
      <c r="L1485" s="151"/>
      <c r="M1485" s="152"/>
      <c r="N1485" s="115"/>
      <c r="O1485" s="115"/>
    </row>
    <row r="1486" spans="2:15" ht="20.100000000000001" customHeight="1">
      <c r="B1486" s="151"/>
      <c r="C1486" s="151"/>
      <c r="D1486" s="151"/>
      <c r="E1486" s="151"/>
      <c r="F1486" s="151"/>
      <c r="G1486" s="151"/>
      <c r="H1486" s="151"/>
      <c r="I1486" s="151"/>
      <c r="J1486" s="151"/>
      <c r="K1486" s="151"/>
      <c r="L1486" s="151"/>
      <c r="M1486" s="152"/>
      <c r="N1486" s="115"/>
      <c r="O1486" s="115"/>
    </row>
    <row r="1487" spans="2:15" ht="20.100000000000001" customHeight="1">
      <c r="B1487" s="151"/>
      <c r="C1487" s="151"/>
      <c r="D1487" s="151"/>
      <c r="E1487" s="151"/>
      <c r="F1487" s="151"/>
      <c r="G1487" s="151"/>
      <c r="H1487" s="151"/>
      <c r="I1487" s="151"/>
      <c r="J1487" s="151"/>
      <c r="K1487" s="151"/>
      <c r="L1487" s="151"/>
      <c r="M1487" s="152"/>
      <c r="N1487" s="115"/>
      <c r="O1487" s="115"/>
    </row>
    <row r="1488" spans="2:15" ht="20.100000000000001" customHeight="1">
      <c r="B1488" s="151"/>
      <c r="C1488" s="151"/>
      <c r="D1488" s="151"/>
      <c r="E1488" s="151"/>
      <c r="F1488" s="151"/>
      <c r="G1488" s="151"/>
      <c r="H1488" s="151"/>
      <c r="I1488" s="151"/>
      <c r="J1488" s="151"/>
      <c r="K1488" s="151"/>
      <c r="L1488" s="151"/>
      <c r="M1488" s="152"/>
      <c r="N1488" s="115"/>
      <c r="O1488" s="115"/>
    </row>
    <row r="1489" spans="2:15" ht="20.100000000000001" customHeight="1">
      <c r="B1489" s="151"/>
      <c r="C1489" s="151"/>
      <c r="D1489" s="151"/>
      <c r="E1489" s="151"/>
      <c r="F1489" s="151"/>
      <c r="G1489" s="151"/>
      <c r="H1489" s="151"/>
      <c r="I1489" s="151"/>
      <c r="J1489" s="151"/>
      <c r="K1489" s="151"/>
      <c r="L1489" s="151"/>
      <c r="M1489" s="152"/>
      <c r="N1489" s="115"/>
      <c r="O1489" s="115"/>
    </row>
    <row r="1490" spans="2:15" ht="20.100000000000001" customHeight="1">
      <c r="B1490" s="151"/>
      <c r="C1490" s="151"/>
      <c r="D1490" s="151"/>
      <c r="E1490" s="151"/>
      <c r="F1490" s="151"/>
      <c r="G1490" s="151"/>
      <c r="H1490" s="151"/>
      <c r="I1490" s="151"/>
      <c r="J1490" s="151"/>
      <c r="K1490" s="151"/>
      <c r="L1490" s="151"/>
      <c r="M1490" s="152"/>
      <c r="N1490" s="115"/>
      <c r="O1490" s="115"/>
    </row>
    <row r="1491" spans="2:15" ht="20.100000000000001" customHeight="1">
      <c r="B1491" s="151"/>
      <c r="C1491" s="151"/>
      <c r="D1491" s="151"/>
      <c r="E1491" s="151"/>
      <c r="F1491" s="151"/>
      <c r="G1491" s="151"/>
      <c r="H1491" s="151"/>
      <c r="I1491" s="151"/>
      <c r="J1491" s="151"/>
      <c r="K1491" s="151"/>
      <c r="L1491" s="151"/>
      <c r="M1491" s="152"/>
      <c r="N1491" s="115"/>
      <c r="O1491" s="115"/>
    </row>
    <row r="1492" spans="2:15" ht="20.100000000000001" customHeight="1">
      <c r="B1492" s="151"/>
      <c r="C1492" s="151"/>
      <c r="D1492" s="151"/>
      <c r="E1492" s="151"/>
      <c r="F1492" s="151"/>
      <c r="G1492" s="151"/>
      <c r="H1492" s="151"/>
      <c r="I1492" s="151"/>
      <c r="J1492" s="151"/>
      <c r="K1492" s="151"/>
      <c r="L1492" s="151"/>
      <c r="M1492" s="152"/>
      <c r="N1492" s="115"/>
      <c r="O1492" s="115"/>
    </row>
    <row r="1493" spans="2:15" ht="20.100000000000001" customHeight="1">
      <c r="B1493" s="151"/>
      <c r="C1493" s="151"/>
      <c r="D1493" s="151"/>
      <c r="E1493" s="151"/>
      <c r="F1493" s="151"/>
      <c r="G1493" s="151"/>
      <c r="H1493" s="151"/>
      <c r="I1493" s="151"/>
      <c r="J1493" s="151"/>
      <c r="K1493" s="151"/>
      <c r="L1493" s="151"/>
      <c r="M1493" s="152"/>
      <c r="N1493" s="115"/>
      <c r="O1493" s="115"/>
    </row>
    <row r="1494" spans="2:15" ht="20.100000000000001" customHeight="1">
      <c r="B1494" s="151"/>
      <c r="C1494" s="151"/>
      <c r="D1494" s="151"/>
      <c r="E1494" s="151"/>
      <c r="F1494" s="151"/>
      <c r="G1494" s="151"/>
      <c r="H1494" s="151"/>
      <c r="I1494" s="151"/>
      <c r="J1494" s="151"/>
      <c r="K1494" s="151"/>
      <c r="L1494" s="151"/>
      <c r="M1494" s="152"/>
      <c r="N1494" s="115"/>
      <c r="O1494" s="115"/>
    </row>
    <row r="1495" spans="2:15" ht="20.100000000000001" customHeight="1">
      <c r="B1495" s="151"/>
      <c r="C1495" s="151"/>
      <c r="D1495" s="151"/>
      <c r="E1495" s="151"/>
      <c r="F1495" s="151"/>
      <c r="G1495" s="151"/>
      <c r="H1495" s="151"/>
      <c r="I1495" s="151"/>
      <c r="J1495" s="151"/>
      <c r="K1495" s="151"/>
      <c r="L1495" s="151"/>
      <c r="M1495" s="152"/>
      <c r="N1495" s="115"/>
      <c r="O1495" s="115"/>
    </row>
    <row r="1496" spans="2:15" ht="20.100000000000001" customHeight="1">
      <c r="B1496" s="151"/>
      <c r="C1496" s="151"/>
      <c r="D1496" s="151"/>
      <c r="E1496" s="151"/>
      <c r="F1496" s="151"/>
      <c r="G1496" s="151"/>
      <c r="H1496" s="151"/>
      <c r="I1496" s="151"/>
      <c r="J1496" s="151"/>
      <c r="K1496" s="151"/>
      <c r="L1496" s="151"/>
      <c r="M1496" s="152"/>
      <c r="N1496" s="115"/>
      <c r="O1496" s="115"/>
    </row>
    <row r="1497" spans="2:15" ht="20.100000000000001" customHeight="1">
      <c r="B1497" s="151"/>
      <c r="C1497" s="151"/>
      <c r="D1497" s="151"/>
      <c r="E1497" s="151"/>
      <c r="F1497" s="151"/>
      <c r="G1497" s="151"/>
      <c r="H1497" s="151"/>
      <c r="I1497" s="151"/>
      <c r="J1497" s="151"/>
      <c r="K1497" s="151"/>
      <c r="L1497" s="151"/>
      <c r="M1497" s="152"/>
      <c r="N1497" s="115"/>
      <c r="O1497" s="115"/>
    </row>
    <row r="1498" spans="2:15" ht="20.100000000000001" customHeight="1">
      <c r="B1498" s="151"/>
      <c r="C1498" s="151"/>
      <c r="D1498" s="151"/>
      <c r="E1498" s="151"/>
      <c r="F1498" s="151"/>
      <c r="G1498" s="151"/>
      <c r="H1498" s="151"/>
      <c r="I1498" s="151"/>
      <c r="J1498" s="151"/>
      <c r="K1498" s="151"/>
      <c r="L1498" s="151"/>
      <c r="M1498" s="152"/>
      <c r="N1498" s="115"/>
      <c r="O1498" s="115"/>
    </row>
    <row r="1499" spans="2:15" ht="20.100000000000001" customHeight="1">
      <c r="B1499" s="151"/>
      <c r="C1499" s="151"/>
      <c r="D1499" s="151"/>
      <c r="E1499" s="151"/>
      <c r="F1499" s="151"/>
      <c r="G1499" s="151"/>
      <c r="H1499" s="151"/>
      <c r="I1499" s="151"/>
      <c r="J1499" s="151"/>
      <c r="K1499" s="151"/>
      <c r="L1499" s="151"/>
      <c r="M1499" s="152"/>
      <c r="N1499" s="115"/>
      <c r="O1499" s="115"/>
    </row>
    <row r="1500" spans="2:15" ht="20.100000000000001" customHeight="1">
      <c r="B1500" s="151"/>
      <c r="C1500" s="151"/>
      <c r="D1500" s="151"/>
      <c r="E1500" s="151"/>
      <c r="F1500" s="151"/>
      <c r="G1500" s="151"/>
      <c r="H1500" s="151"/>
      <c r="I1500" s="151"/>
      <c r="J1500" s="151"/>
      <c r="K1500" s="151"/>
      <c r="L1500" s="151"/>
      <c r="M1500" s="152"/>
      <c r="N1500" s="115"/>
      <c r="O1500" s="115"/>
    </row>
    <row r="1501" spans="2:15" ht="20.100000000000001" customHeight="1">
      <c r="B1501" s="151"/>
      <c r="C1501" s="151"/>
      <c r="D1501" s="151"/>
      <c r="E1501" s="151"/>
      <c r="F1501" s="151"/>
      <c r="G1501" s="151"/>
      <c r="H1501" s="151"/>
      <c r="I1501" s="151"/>
      <c r="J1501" s="151"/>
      <c r="K1501" s="151"/>
      <c r="L1501" s="151"/>
      <c r="M1501" s="152"/>
      <c r="N1501" s="115"/>
      <c r="O1501" s="115"/>
    </row>
    <row r="1502" spans="2:15" ht="20.100000000000001" customHeight="1">
      <c r="B1502" s="151"/>
      <c r="C1502" s="151"/>
      <c r="D1502" s="151"/>
      <c r="E1502" s="151"/>
      <c r="F1502" s="151"/>
      <c r="G1502" s="151"/>
      <c r="H1502" s="151"/>
      <c r="I1502" s="151"/>
      <c r="J1502" s="151"/>
      <c r="K1502" s="151"/>
      <c r="L1502" s="151"/>
      <c r="M1502" s="152"/>
      <c r="N1502" s="115"/>
      <c r="O1502" s="115"/>
    </row>
    <row r="1503" spans="2:15" ht="20.100000000000001" customHeight="1">
      <c r="B1503" s="151"/>
      <c r="C1503" s="151"/>
      <c r="D1503" s="151"/>
      <c r="E1503" s="151"/>
      <c r="F1503" s="151"/>
      <c r="G1503" s="151"/>
      <c r="H1503" s="151"/>
      <c r="I1503" s="151"/>
      <c r="J1503" s="151"/>
      <c r="K1503" s="151"/>
      <c r="L1503" s="151"/>
      <c r="M1503" s="152"/>
      <c r="N1503" s="115"/>
      <c r="O1503" s="115"/>
    </row>
    <row r="1504" spans="2:15" ht="20.100000000000001" customHeight="1">
      <c r="B1504" s="151"/>
      <c r="C1504" s="151"/>
      <c r="D1504" s="151"/>
      <c r="E1504" s="151"/>
      <c r="F1504" s="151"/>
      <c r="G1504" s="151"/>
      <c r="H1504" s="151"/>
      <c r="I1504" s="151"/>
      <c r="J1504" s="151"/>
      <c r="K1504" s="151"/>
      <c r="L1504" s="151"/>
      <c r="M1504" s="152"/>
      <c r="N1504" s="115"/>
      <c r="O1504" s="115"/>
    </row>
    <row r="1505" spans="2:15" ht="20.100000000000001" customHeight="1">
      <c r="B1505" s="151"/>
      <c r="C1505" s="151"/>
      <c r="D1505" s="151"/>
      <c r="E1505" s="151"/>
      <c r="F1505" s="151"/>
      <c r="G1505" s="151"/>
      <c r="H1505" s="151"/>
      <c r="I1505" s="151"/>
      <c r="J1505" s="151"/>
      <c r="K1505" s="151"/>
      <c r="L1505" s="151"/>
      <c r="M1505" s="152"/>
      <c r="N1505" s="115"/>
      <c r="O1505" s="115"/>
    </row>
    <row r="1506" spans="2:15" ht="20.100000000000001" customHeight="1">
      <c r="B1506" s="151"/>
      <c r="C1506" s="151"/>
      <c r="D1506" s="151"/>
      <c r="E1506" s="151"/>
      <c r="F1506" s="151"/>
      <c r="G1506" s="151"/>
      <c r="H1506" s="151"/>
      <c r="I1506" s="151"/>
      <c r="J1506" s="151"/>
      <c r="K1506" s="151"/>
      <c r="L1506" s="151"/>
      <c r="M1506" s="152"/>
      <c r="N1506" s="115"/>
      <c r="O1506" s="115"/>
    </row>
    <row r="1507" spans="2:15" ht="20.100000000000001" customHeight="1">
      <c r="B1507" s="151"/>
      <c r="C1507" s="151"/>
      <c r="D1507" s="151"/>
      <c r="E1507" s="151"/>
      <c r="F1507" s="151"/>
      <c r="G1507" s="151"/>
      <c r="H1507" s="151"/>
      <c r="I1507" s="151"/>
      <c r="J1507" s="151"/>
      <c r="K1507" s="151"/>
      <c r="L1507" s="151"/>
      <c r="M1507" s="152"/>
      <c r="N1507" s="115"/>
      <c r="O1507" s="115"/>
    </row>
    <row r="1508" spans="2:15" ht="20.100000000000001" customHeight="1">
      <c r="B1508" s="151"/>
      <c r="C1508" s="151"/>
      <c r="D1508" s="151"/>
      <c r="E1508" s="151"/>
      <c r="F1508" s="151"/>
      <c r="G1508" s="151"/>
      <c r="H1508" s="151"/>
      <c r="I1508" s="151"/>
      <c r="J1508" s="151"/>
      <c r="K1508" s="151"/>
      <c r="L1508" s="151"/>
      <c r="M1508" s="152"/>
      <c r="N1508" s="115"/>
      <c r="O1508" s="115"/>
    </row>
    <row r="1509" spans="2:15" ht="20.100000000000001" customHeight="1">
      <c r="B1509" s="151"/>
      <c r="C1509" s="151"/>
      <c r="D1509" s="151"/>
      <c r="E1509" s="151"/>
      <c r="F1509" s="151"/>
      <c r="G1509" s="151"/>
      <c r="H1509" s="151"/>
      <c r="I1509" s="151"/>
      <c r="J1509" s="151"/>
      <c r="K1509" s="151"/>
      <c r="L1509" s="151"/>
      <c r="M1509" s="152"/>
      <c r="N1509" s="115"/>
      <c r="O1509" s="115"/>
    </row>
    <row r="1510" spans="2:15" ht="20.100000000000001" customHeight="1">
      <c r="B1510" s="151"/>
      <c r="C1510" s="151"/>
      <c r="D1510" s="151"/>
      <c r="E1510" s="151"/>
      <c r="F1510" s="151"/>
      <c r="G1510" s="151"/>
      <c r="H1510" s="151"/>
      <c r="I1510" s="151"/>
      <c r="J1510" s="151"/>
      <c r="K1510" s="151"/>
      <c r="L1510" s="151"/>
      <c r="M1510" s="152"/>
      <c r="N1510" s="115"/>
      <c r="O1510" s="115"/>
    </row>
    <row r="1511" spans="2:15" ht="20.100000000000001" customHeight="1">
      <c r="B1511" s="151"/>
      <c r="C1511" s="151"/>
      <c r="D1511" s="151"/>
      <c r="E1511" s="151"/>
      <c r="F1511" s="151"/>
      <c r="G1511" s="151"/>
      <c r="H1511" s="151"/>
      <c r="I1511" s="151"/>
      <c r="J1511" s="151"/>
      <c r="K1511" s="151"/>
      <c r="L1511" s="151"/>
      <c r="M1511" s="152"/>
      <c r="N1511" s="115"/>
      <c r="O1511" s="115"/>
    </row>
    <row r="1512" spans="2:15" ht="20.100000000000001" customHeight="1">
      <c r="B1512" s="151"/>
      <c r="C1512" s="151"/>
      <c r="D1512" s="151"/>
      <c r="E1512" s="151"/>
      <c r="F1512" s="151"/>
      <c r="G1512" s="151"/>
      <c r="H1512" s="151"/>
      <c r="I1512" s="151"/>
      <c r="J1512" s="151"/>
      <c r="K1512" s="151"/>
      <c r="L1512" s="151"/>
      <c r="M1512" s="152"/>
      <c r="N1512" s="115"/>
      <c r="O1512" s="115"/>
    </row>
    <row r="1513" spans="2:15" ht="20.100000000000001" customHeight="1">
      <c r="B1513" s="151"/>
      <c r="C1513" s="151"/>
      <c r="D1513" s="151"/>
      <c r="E1513" s="151"/>
      <c r="F1513" s="151"/>
      <c r="G1513" s="151"/>
      <c r="H1513" s="151"/>
      <c r="I1513" s="151"/>
      <c r="J1513" s="151"/>
      <c r="K1513" s="151"/>
      <c r="L1513" s="151"/>
      <c r="M1513" s="152"/>
      <c r="N1513" s="115"/>
      <c r="O1513" s="115"/>
    </row>
    <row r="1514" spans="2:15" ht="20.100000000000001" customHeight="1">
      <c r="B1514" s="292"/>
      <c r="C1514" s="292"/>
      <c r="D1514" s="292"/>
      <c r="E1514" s="292"/>
      <c r="F1514" s="292"/>
      <c r="G1514" s="292"/>
      <c r="H1514" s="292"/>
      <c r="I1514" s="292"/>
      <c r="J1514" s="292"/>
      <c r="K1514" s="292"/>
      <c r="L1514" s="292"/>
      <c r="M1514" s="292"/>
      <c r="N1514" s="292"/>
      <c r="O1514" s="115"/>
    </row>
    <row r="1515" spans="2:15" ht="20.100000000000001" customHeight="1">
      <c r="B1515" s="292"/>
      <c r="C1515" s="292"/>
      <c r="D1515" s="292"/>
      <c r="E1515" s="292"/>
      <c r="F1515" s="292"/>
      <c r="G1515" s="292"/>
      <c r="H1515" s="292"/>
      <c r="I1515" s="292"/>
      <c r="J1515" s="292"/>
      <c r="K1515" s="292"/>
      <c r="L1515" s="292"/>
      <c r="M1515" s="292"/>
      <c r="N1515" s="292"/>
      <c r="O1515" s="115"/>
    </row>
    <row r="1516" spans="2:15" ht="20.100000000000001" customHeight="1">
      <c r="B1516" s="151"/>
      <c r="C1516" s="151"/>
      <c r="D1516" s="151"/>
      <c r="E1516" s="151"/>
      <c r="F1516" s="151"/>
      <c r="G1516" s="151"/>
      <c r="H1516" s="151"/>
      <c r="I1516" s="151"/>
      <c r="J1516" s="151"/>
      <c r="K1516" s="151"/>
      <c r="L1516" s="151"/>
      <c r="M1516" s="152"/>
      <c r="N1516" s="115"/>
      <c r="O1516" s="115"/>
    </row>
    <row r="1517" spans="2:15" ht="20.100000000000001" customHeight="1">
      <c r="B1517" s="151"/>
      <c r="C1517" s="151"/>
      <c r="D1517" s="151"/>
      <c r="E1517" s="151"/>
      <c r="F1517" s="151"/>
      <c r="G1517" s="151"/>
      <c r="H1517" s="151"/>
      <c r="I1517" s="151"/>
      <c r="J1517" s="151"/>
      <c r="K1517" s="151"/>
      <c r="L1517" s="151"/>
      <c r="M1517" s="152"/>
      <c r="N1517" s="115"/>
      <c r="O1517" s="115"/>
    </row>
    <row r="1518" spans="2:15" ht="20.100000000000001" customHeight="1">
      <c r="B1518" s="151"/>
      <c r="C1518" s="151"/>
      <c r="D1518" s="151"/>
      <c r="E1518" s="151"/>
      <c r="F1518" s="151"/>
      <c r="G1518" s="151"/>
      <c r="H1518" s="151"/>
      <c r="I1518" s="151"/>
      <c r="J1518" s="151"/>
      <c r="K1518" s="151"/>
      <c r="L1518" s="151"/>
      <c r="M1518" s="152"/>
      <c r="N1518" s="115"/>
      <c r="O1518" s="115"/>
    </row>
    <row r="1519" spans="2:15" ht="20.100000000000001" customHeight="1">
      <c r="B1519" s="151"/>
      <c r="C1519" s="151"/>
      <c r="D1519" s="151"/>
      <c r="E1519" s="151"/>
      <c r="F1519" s="151"/>
      <c r="G1519" s="151"/>
      <c r="H1519" s="151"/>
      <c r="I1519" s="151"/>
      <c r="J1519" s="151"/>
      <c r="K1519" s="151"/>
      <c r="L1519" s="151"/>
      <c r="M1519" s="152"/>
      <c r="N1519" s="115"/>
      <c r="O1519" s="115"/>
    </row>
    <row r="1520" spans="2:15" ht="20.100000000000001" customHeight="1">
      <c r="B1520" s="151"/>
      <c r="C1520" s="151"/>
      <c r="D1520" s="151"/>
      <c r="E1520" s="151"/>
      <c r="F1520" s="151"/>
      <c r="G1520" s="151"/>
      <c r="H1520" s="151"/>
      <c r="I1520" s="151"/>
      <c r="J1520" s="151"/>
      <c r="K1520" s="151"/>
      <c r="L1520" s="151"/>
      <c r="M1520" s="152"/>
      <c r="N1520" s="115"/>
      <c r="O1520" s="115"/>
    </row>
    <row r="1521" spans="2:15" ht="20.100000000000001" customHeight="1">
      <c r="B1521" s="151"/>
      <c r="C1521" s="151"/>
      <c r="D1521" s="151"/>
      <c r="E1521" s="151"/>
      <c r="F1521" s="151"/>
      <c r="G1521" s="151"/>
      <c r="H1521" s="151"/>
      <c r="I1521" s="151"/>
      <c r="J1521" s="151"/>
      <c r="K1521" s="151"/>
      <c r="L1521" s="151"/>
      <c r="M1521" s="152"/>
      <c r="N1521" s="115"/>
      <c r="O1521" s="115"/>
    </row>
    <row r="1522" spans="2:15" ht="20.100000000000001" customHeight="1">
      <c r="B1522" s="151"/>
      <c r="C1522" s="151"/>
      <c r="D1522" s="151"/>
      <c r="E1522" s="151"/>
      <c r="F1522" s="151"/>
      <c r="G1522" s="151"/>
      <c r="H1522" s="151"/>
      <c r="I1522" s="151"/>
      <c r="J1522" s="151"/>
      <c r="K1522" s="151"/>
      <c r="L1522" s="151"/>
      <c r="M1522" s="152"/>
      <c r="N1522" s="115"/>
      <c r="O1522" s="115"/>
    </row>
    <row r="1523" spans="2:15" ht="20.100000000000001" customHeight="1">
      <c r="B1523" s="151"/>
      <c r="C1523" s="151"/>
      <c r="D1523" s="151"/>
      <c r="E1523" s="151"/>
      <c r="F1523" s="151"/>
      <c r="G1523" s="151"/>
      <c r="H1523" s="151"/>
      <c r="I1523" s="151"/>
      <c r="J1523" s="151"/>
      <c r="K1523" s="151"/>
      <c r="L1523" s="151"/>
      <c r="M1523" s="152"/>
      <c r="N1523" s="115"/>
      <c r="O1523" s="115"/>
    </row>
    <row r="1524" spans="2:15" ht="20.100000000000001" customHeight="1">
      <c r="B1524" s="151"/>
      <c r="C1524" s="151"/>
      <c r="D1524" s="151"/>
      <c r="E1524" s="151"/>
      <c r="F1524" s="151"/>
      <c r="G1524" s="151"/>
      <c r="H1524" s="151"/>
      <c r="I1524" s="151"/>
      <c r="J1524" s="151"/>
      <c r="K1524" s="151"/>
      <c r="L1524" s="151"/>
      <c r="M1524" s="152"/>
      <c r="N1524" s="115"/>
      <c r="O1524" s="115"/>
    </row>
    <row r="1525" spans="2:15" ht="20.100000000000001" customHeight="1">
      <c r="B1525" s="151"/>
      <c r="C1525" s="151"/>
      <c r="D1525" s="151"/>
      <c r="E1525" s="151"/>
      <c r="F1525" s="151"/>
      <c r="G1525" s="151"/>
      <c r="H1525" s="151"/>
      <c r="I1525" s="151"/>
      <c r="J1525" s="151"/>
      <c r="K1525" s="151"/>
      <c r="L1525" s="151"/>
      <c r="M1525" s="152"/>
      <c r="N1525" s="115"/>
      <c r="O1525" s="115"/>
    </row>
    <row r="1526" spans="2:15" ht="20.100000000000001" customHeight="1">
      <c r="B1526" s="151"/>
      <c r="C1526" s="151"/>
      <c r="D1526" s="151"/>
      <c r="E1526" s="151"/>
      <c r="F1526" s="151"/>
      <c r="G1526" s="151"/>
      <c r="H1526" s="151"/>
      <c r="I1526" s="151"/>
      <c r="J1526" s="151"/>
      <c r="K1526" s="151"/>
      <c r="L1526" s="151"/>
      <c r="M1526" s="152"/>
      <c r="N1526" s="115"/>
      <c r="O1526" s="115"/>
    </row>
    <row r="1527" spans="2:15" ht="20.100000000000001" customHeight="1">
      <c r="B1527" s="151"/>
      <c r="C1527" s="151"/>
      <c r="D1527" s="151"/>
      <c r="E1527" s="151"/>
      <c r="F1527" s="151"/>
      <c r="G1527" s="151"/>
      <c r="H1527" s="151"/>
      <c r="I1527" s="151"/>
      <c r="J1527" s="151"/>
      <c r="K1527" s="151"/>
      <c r="L1527" s="151"/>
      <c r="M1527" s="152"/>
      <c r="N1527" s="115"/>
      <c r="O1527" s="115"/>
    </row>
    <row r="1528" spans="2:15" ht="20.100000000000001" customHeight="1">
      <c r="B1528" s="151"/>
      <c r="C1528" s="151"/>
      <c r="D1528" s="151"/>
      <c r="E1528" s="151"/>
      <c r="F1528" s="151"/>
      <c r="G1528" s="151"/>
      <c r="H1528" s="151"/>
      <c r="I1528" s="151"/>
      <c r="J1528" s="151"/>
      <c r="K1528" s="151"/>
      <c r="L1528" s="151"/>
      <c r="M1528" s="152"/>
      <c r="N1528" s="115"/>
      <c r="O1528" s="115"/>
    </row>
    <row r="1529" spans="2:15" ht="20.100000000000001" customHeight="1">
      <c r="B1529" s="151"/>
      <c r="C1529" s="151"/>
      <c r="D1529" s="151"/>
      <c r="E1529" s="151"/>
      <c r="F1529" s="151"/>
      <c r="G1529" s="151"/>
      <c r="H1529" s="151"/>
      <c r="I1529" s="151"/>
      <c r="J1529" s="151"/>
      <c r="K1529" s="151"/>
      <c r="L1529" s="151"/>
      <c r="M1529" s="152"/>
      <c r="N1529" s="115"/>
      <c r="O1529" s="115"/>
    </row>
    <row r="1530" spans="2:15" ht="20.100000000000001" customHeight="1">
      <c r="B1530" s="151"/>
      <c r="C1530" s="151"/>
      <c r="D1530" s="151"/>
      <c r="E1530" s="151"/>
      <c r="F1530" s="151"/>
      <c r="G1530" s="151"/>
      <c r="H1530" s="151"/>
      <c r="I1530" s="151"/>
      <c r="J1530" s="151"/>
      <c r="K1530" s="151"/>
      <c r="L1530" s="151"/>
      <c r="M1530" s="152"/>
      <c r="N1530" s="115"/>
      <c r="O1530" s="115"/>
    </row>
    <row r="1531" spans="2:15" ht="20.100000000000001" customHeight="1">
      <c r="B1531" s="151"/>
      <c r="C1531" s="151"/>
      <c r="D1531" s="151"/>
      <c r="E1531" s="151"/>
      <c r="F1531" s="151"/>
      <c r="G1531" s="151"/>
      <c r="H1531" s="151"/>
      <c r="I1531" s="151"/>
      <c r="J1531" s="151"/>
      <c r="K1531" s="151"/>
      <c r="L1531" s="151"/>
      <c r="M1531" s="152"/>
      <c r="N1531" s="115"/>
      <c r="O1531" s="115"/>
    </row>
    <row r="1532" spans="2:15" ht="20.100000000000001" customHeight="1">
      <c r="B1532" s="151"/>
      <c r="C1532" s="151"/>
      <c r="D1532" s="151"/>
      <c r="E1532" s="151"/>
      <c r="F1532" s="151"/>
      <c r="G1532" s="151"/>
      <c r="H1532" s="151"/>
      <c r="I1532" s="151"/>
      <c r="J1532" s="151"/>
      <c r="K1532" s="151"/>
      <c r="L1532" s="151"/>
      <c r="M1532" s="152"/>
      <c r="N1532" s="115"/>
      <c r="O1532" s="115"/>
    </row>
    <row r="1533" spans="2:15" ht="20.100000000000001" customHeight="1">
      <c r="B1533" s="151"/>
      <c r="C1533" s="151"/>
      <c r="D1533" s="151"/>
      <c r="E1533" s="151"/>
      <c r="F1533" s="151"/>
      <c r="G1533" s="151"/>
      <c r="H1533" s="151"/>
      <c r="I1533" s="151"/>
      <c r="J1533" s="151"/>
      <c r="K1533" s="151"/>
      <c r="L1533" s="151"/>
      <c r="M1533" s="152"/>
      <c r="N1533" s="115"/>
      <c r="O1533" s="115"/>
    </row>
    <row r="1534" spans="2:15" ht="20.100000000000001" customHeight="1">
      <c r="B1534" s="151"/>
      <c r="C1534" s="151"/>
      <c r="D1534" s="151"/>
      <c r="E1534" s="151"/>
      <c r="F1534" s="151"/>
      <c r="G1534" s="151"/>
      <c r="H1534" s="151"/>
      <c r="I1534" s="151"/>
      <c r="J1534" s="151"/>
      <c r="K1534" s="151"/>
      <c r="L1534" s="151"/>
      <c r="M1534" s="152"/>
      <c r="N1534" s="115"/>
      <c r="O1534" s="115"/>
    </row>
    <row r="1535" spans="2:15" ht="20.100000000000001" customHeight="1">
      <c r="B1535" s="151"/>
      <c r="C1535" s="151"/>
      <c r="D1535" s="151"/>
      <c r="E1535" s="151"/>
      <c r="F1535" s="151"/>
      <c r="G1535" s="151"/>
      <c r="H1535" s="151"/>
      <c r="I1535" s="151"/>
      <c r="J1535" s="151"/>
      <c r="K1535" s="151"/>
      <c r="L1535" s="151"/>
      <c r="M1535" s="152"/>
      <c r="N1535" s="115"/>
      <c r="O1535" s="115"/>
    </row>
    <row r="1536" spans="2:15" ht="20.100000000000001" customHeight="1">
      <c r="B1536" s="151"/>
      <c r="C1536" s="151"/>
      <c r="D1536" s="151"/>
      <c r="E1536" s="151"/>
      <c r="F1536" s="151"/>
      <c r="G1536" s="151"/>
      <c r="H1536" s="151"/>
      <c r="I1536" s="151"/>
      <c r="J1536" s="151"/>
      <c r="K1536" s="151"/>
      <c r="L1536" s="151"/>
      <c r="M1536" s="152"/>
      <c r="N1536" s="115"/>
      <c r="O1536" s="115"/>
    </row>
    <row r="1537" spans="2:15" ht="20.100000000000001" customHeight="1">
      <c r="B1537" s="151"/>
      <c r="C1537" s="151"/>
      <c r="D1537" s="151"/>
      <c r="E1537" s="151"/>
      <c r="F1537" s="151"/>
      <c r="G1537" s="151"/>
      <c r="H1537" s="151"/>
      <c r="I1537" s="151"/>
      <c r="J1537" s="151"/>
      <c r="K1537" s="151"/>
      <c r="L1537" s="151"/>
      <c r="M1537" s="152"/>
      <c r="N1537" s="115"/>
      <c r="O1537" s="115"/>
    </row>
    <row r="1538" spans="2:15" ht="20.100000000000001" customHeight="1">
      <c r="B1538" s="151"/>
      <c r="C1538" s="151"/>
      <c r="D1538" s="151"/>
      <c r="E1538" s="151"/>
      <c r="F1538" s="151"/>
      <c r="G1538" s="151"/>
      <c r="H1538" s="151"/>
      <c r="I1538" s="151"/>
      <c r="J1538" s="151"/>
      <c r="K1538" s="151"/>
      <c r="L1538" s="151"/>
      <c r="M1538" s="152"/>
      <c r="N1538" s="115"/>
      <c r="O1538" s="115"/>
    </row>
    <row r="1539" spans="2:15" ht="20.100000000000001" customHeight="1">
      <c r="B1539" s="151"/>
      <c r="C1539" s="151"/>
      <c r="D1539" s="151"/>
      <c r="E1539" s="151"/>
      <c r="F1539" s="151"/>
      <c r="G1539" s="151"/>
      <c r="H1539" s="151"/>
      <c r="I1539" s="151"/>
      <c r="J1539" s="151"/>
      <c r="K1539" s="151"/>
      <c r="L1539" s="151"/>
      <c r="M1539" s="152"/>
      <c r="N1539" s="115"/>
      <c r="O1539" s="115"/>
    </row>
    <row r="1540" spans="2:15" ht="20.100000000000001" customHeight="1">
      <c r="B1540" s="151"/>
      <c r="C1540" s="151"/>
      <c r="D1540" s="151"/>
      <c r="E1540" s="151"/>
      <c r="F1540" s="151"/>
      <c r="G1540" s="151"/>
      <c r="H1540" s="151"/>
      <c r="I1540" s="151"/>
      <c r="J1540" s="151"/>
      <c r="K1540" s="151"/>
      <c r="L1540" s="151"/>
      <c r="M1540" s="152"/>
      <c r="N1540" s="115"/>
      <c r="O1540" s="115"/>
    </row>
    <row r="1541" spans="2:15" ht="20.100000000000001" customHeight="1">
      <c r="B1541" s="151"/>
      <c r="C1541" s="151"/>
      <c r="D1541" s="151"/>
      <c r="E1541" s="151"/>
      <c r="F1541" s="151"/>
      <c r="G1541" s="151"/>
      <c r="H1541" s="151"/>
      <c r="I1541" s="151"/>
      <c r="J1541" s="151"/>
      <c r="K1541" s="151"/>
      <c r="L1541" s="151"/>
      <c r="M1541" s="152"/>
      <c r="N1541" s="115"/>
      <c r="O1541" s="115"/>
    </row>
    <row r="1542" spans="2:15" ht="20.100000000000001" customHeight="1">
      <c r="B1542" s="151"/>
      <c r="C1542" s="151"/>
      <c r="D1542" s="151"/>
      <c r="E1542" s="151"/>
      <c r="F1542" s="151"/>
      <c r="G1542" s="151"/>
      <c r="H1542" s="151"/>
      <c r="I1542" s="151"/>
      <c r="J1542" s="151"/>
      <c r="K1542" s="151"/>
      <c r="L1542" s="151"/>
      <c r="M1542" s="152"/>
      <c r="N1542" s="115"/>
      <c r="O1542" s="115"/>
    </row>
    <row r="1543" spans="2:15" ht="20.100000000000001" customHeight="1">
      <c r="B1543" s="151"/>
      <c r="C1543" s="151"/>
      <c r="D1543" s="151"/>
      <c r="E1543" s="151"/>
      <c r="F1543" s="151"/>
      <c r="G1543" s="151"/>
      <c r="H1543" s="151"/>
      <c r="I1543" s="151"/>
      <c r="J1543" s="151"/>
      <c r="K1543" s="151"/>
      <c r="L1543" s="151"/>
      <c r="M1543" s="152"/>
      <c r="N1543" s="115"/>
      <c r="O1543" s="115"/>
    </row>
    <row r="1544" spans="2:15" ht="20.100000000000001" customHeight="1">
      <c r="B1544" s="151"/>
      <c r="C1544" s="151"/>
      <c r="D1544" s="151"/>
      <c r="E1544" s="151"/>
      <c r="F1544" s="151"/>
      <c r="G1544" s="151"/>
      <c r="H1544" s="151"/>
      <c r="I1544" s="151"/>
      <c r="J1544" s="151"/>
      <c r="K1544" s="151"/>
      <c r="L1544" s="151"/>
      <c r="M1544" s="152"/>
      <c r="N1544" s="115"/>
      <c r="O1544" s="115"/>
    </row>
    <row r="1545" spans="2:15" ht="20.100000000000001" customHeight="1">
      <c r="B1545" s="151"/>
      <c r="C1545" s="151"/>
      <c r="D1545" s="151"/>
      <c r="E1545" s="151"/>
      <c r="F1545" s="151"/>
      <c r="G1545" s="151"/>
      <c r="H1545" s="151"/>
      <c r="I1545" s="151"/>
      <c r="J1545" s="151"/>
      <c r="K1545" s="151"/>
      <c r="L1545" s="151"/>
      <c r="M1545" s="152"/>
      <c r="N1545" s="115"/>
      <c r="O1545" s="115"/>
    </row>
    <row r="1546" spans="2:15" ht="20.100000000000001" customHeight="1">
      <c r="B1546" s="151"/>
      <c r="C1546" s="151"/>
      <c r="D1546" s="151"/>
      <c r="E1546" s="151"/>
      <c r="F1546" s="151"/>
      <c r="G1546" s="151"/>
      <c r="H1546" s="151"/>
      <c r="I1546" s="151"/>
      <c r="J1546" s="151"/>
      <c r="K1546" s="151"/>
      <c r="L1546" s="151"/>
      <c r="M1546" s="152"/>
      <c r="N1546" s="115"/>
      <c r="O1546" s="115"/>
    </row>
    <row r="1547" spans="2:15" ht="20.100000000000001" customHeight="1">
      <c r="B1547" s="151"/>
      <c r="C1547" s="151"/>
      <c r="D1547" s="151"/>
      <c r="E1547" s="151"/>
      <c r="F1547" s="151"/>
      <c r="G1547" s="151"/>
      <c r="H1547" s="151"/>
      <c r="I1547" s="151"/>
      <c r="J1547" s="151"/>
      <c r="K1547" s="151"/>
      <c r="L1547" s="151"/>
      <c r="M1547" s="152"/>
      <c r="N1547" s="115"/>
      <c r="O1547" s="115"/>
    </row>
    <row r="1548" spans="2:15" ht="20.100000000000001" customHeight="1">
      <c r="B1548" s="151"/>
      <c r="C1548" s="151"/>
      <c r="D1548" s="151"/>
      <c r="E1548" s="151"/>
      <c r="F1548" s="151"/>
      <c r="G1548" s="151"/>
      <c r="H1548" s="151"/>
      <c r="I1548" s="151"/>
      <c r="J1548" s="151"/>
      <c r="K1548" s="151"/>
      <c r="L1548" s="151"/>
      <c r="M1548" s="152"/>
      <c r="N1548" s="115"/>
      <c r="O1548" s="115"/>
    </row>
    <row r="1549" spans="2:15" ht="20.100000000000001" customHeight="1">
      <c r="B1549" s="151"/>
      <c r="C1549" s="151"/>
      <c r="D1549" s="151"/>
      <c r="E1549" s="151"/>
      <c r="F1549" s="151"/>
      <c r="G1549" s="151"/>
      <c r="H1549" s="151"/>
      <c r="I1549" s="151"/>
      <c r="J1549" s="151"/>
      <c r="K1549" s="151"/>
      <c r="L1549" s="151"/>
      <c r="M1549" s="152"/>
      <c r="N1549" s="115"/>
      <c r="O1549" s="115"/>
    </row>
    <row r="1550" spans="2:15" ht="20.100000000000001" customHeight="1">
      <c r="B1550" s="151"/>
      <c r="C1550" s="151"/>
      <c r="D1550" s="151"/>
      <c r="E1550" s="151"/>
      <c r="F1550" s="151"/>
      <c r="G1550" s="151"/>
      <c r="H1550" s="151"/>
      <c r="I1550" s="151"/>
      <c r="J1550" s="151"/>
      <c r="K1550" s="151"/>
      <c r="L1550" s="151"/>
      <c r="M1550" s="152"/>
      <c r="N1550" s="115"/>
      <c r="O1550" s="115"/>
    </row>
    <row r="1551" spans="2:15" ht="20.100000000000001" customHeight="1">
      <c r="B1551" s="151"/>
      <c r="C1551" s="151"/>
      <c r="D1551" s="151"/>
      <c r="E1551" s="151"/>
      <c r="F1551" s="151"/>
      <c r="G1551" s="151"/>
      <c r="H1551" s="151"/>
      <c r="I1551" s="151"/>
      <c r="J1551" s="151"/>
      <c r="K1551" s="151"/>
      <c r="L1551" s="151"/>
      <c r="M1551" s="152"/>
      <c r="N1551" s="115"/>
      <c r="O1551" s="115"/>
    </row>
    <row r="1552" spans="2:15" ht="20.100000000000001" customHeight="1">
      <c r="B1552" s="115"/>
      <c r="C1552" s="115"/>
      <c r="D1552" s="115"/>
      <c r="E1552" s="115"/>
      <c r="F1552" s="115"/>
      <c r="G1552" s="115"/>
      <c r="H1552" s="115"/>
      <c r="I1552" s="115"/>
      <c r="J1552" s="115"/>
      <c r="K1552" s="115"/>
      <c r="L1552" s="115"/>
      <c r="M1552" s="115"/>
      <c r="N1552" s="115"/>
      <c r="O1552" s="115"/>
    </row>
    <row r="1553" spans="2:15" ht="20.100000000000001" customHeight="1">
      <c r="B1553" s="115"/>
      <c r="C1553" s="115"/>
      <c r="D1553" s="115"/>
      <c r="E1553" s="115"/>
      <c r="F1553" s="115"/>
      <c r="G1553" s="115"/>
      <c r="H1553" s="115"/>
      <c r="I1553" s="115"/>
      <c r="J1553" s="115"/>
      <c r="K1553" s="115"/>
      <c r="L1553" s="115"/>
      <c r="M1553" s="115"/>
      <c r="N1553" s="115"/>
      <c r="O1553" s="115"/>
    </row>
    <row r="1554" spans="2:15" ht="20.100000000000001" customHeight="1">
      <c r="B1554" s="115"/>
      <c r="C1554" s="115"/>
      <c r="D1554" s="115"/>
      <c r="E1554" s="115"/>
      <c r="F1554" s="115"/>
      <c r="G1554" s="115"/>
      <c r="H1554" s="115"/>
      <c r="I1554" s="115"/>
      <c r="J1554" s="115"/>
      <c r="K1554" s="115"/>
      <c r="L1554" s="115"/>
      <c r="M1554" s="115"/>
      <c r="N1554" s="115"/>
      <c r="O1554" s="115"/>
    </row>
    <row r="1555" spans="2:15" ht="20.100000000000001" customHeight="1">
      <c r="B1555" s="115"/>
      <c r="C1555" s="115"/>
      <c r="D1555" s="115"/>
      <c r="E1555" s="115"/>
      <c r="F1555" s="115"/>
      <c r="G1555" s="115"/>
      <c r="H1555" s="115"/>
      <c r="I1555" s="115"/>
      <c r="J1555" s="115"/>
      <c r="K1555" s="115"/>
      <c r="L1555" s="115"/>
      <c r="M1555" s="115"/>
      <c r="N1555" s="115"/>
      <c r="O1555" s="115"/>
    </row>
    <row r="1556" spans="2:15" ht="20.100000000000001" customHeight="1">
      <c r="B1556" s="115"/>
      <c r="C1556" s="115"/>
      <c r="D1556" s="115"/>
      <c r="E1556" s="115"/>
      <c r="F1556" s="115"/>
      <c r="G1556" s="115"/>
      <c r="H1556" s="115"/>
      <c r="I1556" s="115"/>
      <c r="J1556" s="115"/>
      <c r="K1556" s="115"/>
      <c r="L1556" s="115"/>
      <c r="M1556" s="115"/>
      <c r="N1556" s="115"/>
      <c r="O1556" s="115"/>
    </row>
    <row r="1557" spans="2:15" ht="20.100000000000001" customHeight="1">
      <c r="B1557" s="115"/>
      <c r="C1557" s="115"/>
      <c r="D1557" s="115"/>
      <c r="E1557" s="115"/>
      <c r="F1557" s="115"/>
      <c r="G1557" s="115"/>
      <c r="H1557" s="115"/>
      <c r="I1557" s="115"/>
      <c r="J1557" s="115"/>
      <c r="K1557" s="115"/>
      <c r="L1557" s="115"/>
      <c r="M1557" s="115"/>
      <c r="N1557" s="115"/>
      <c r="O1557" s="115"/>
    </row>
    <row r="1558" spans="2:15" ht="20.100000000000001" customHeight="1">
      <c r="B1558" s="115"/>
      <c r="C1558" s="115"/>
      <c r="D1558" s="115"/>
      <c r="E1558" s="115"/>
      <c r="F1558" s="115"/>
      <c r="G1558" s="115"/>
      <c r="H1558" s="115"/>
      <c r="I1558" s="115"/>
      <c r="J1558" s="115"/>
      <c r="K1558" s="115"/>
      <c r="L1558" s="115"/>
      <c r="M1558" s="115"/>
      <c r="N1558" s="115"/>
      <c r="O1558" s="115"/>
    </row>
    <row r="1559" spans="2:15" ht="20.100000000000001" customHeight="1">
      <c r="B1559" s="115"/>
      <c r="C1559" s="115"/>
      <c r="D1559" s="115"/>
      <c r="E1559" s="115"/>
      <c r="F1559" s="115"/>
      <c r="G1559" s="115"/>
      <c r="H1559" s="115"/>
      <c r="I1559" s="115"/>
      <c r="J1559" s="115"/>
      <c r="K1559" s="115"/>
      <c r="L1559" s="115"/>
      <c r="M1559" s="115"/>
      <c r="N1559" s="115"/>
      <c r="O1559" s="115"/>
    </row>
    <row r="1560" spans="2:15" ht="20.100000000000001" customHeight="1">
      <c r="B1560" s="115"/>
      <c r="C1560" s="115"/>
      <c r="D1560" s="115"/>
      <c r="E1560" s="115"/>
      <c r="F1560" s="115"/>
      <c r="G1560" s="115"/>
      <c r="H1560" s="115"/>
      <c r="I1560" s="115"/>
      <c r="J1560" s="115"/>
      <c r="K1560" s="115"/>
      <c r="L1560" s="115"/>
      <c r="M1560" s="115"/>
      <c r="N1560" s="115"/>
      <c r="O1560" s="115"/>
    </row>
    <row r="1561" spans="2:15" ht="20.100000000000001" customHeight="1">
      <c r="B1561" s="115"/>
      <c r="C1561" s="115"/>
      <c r="D1561" s="115"/>
      <c r="E1561" s="115"/>
      <c r="F1561" s="115"/>
      <c r="G1561" s="115"/>
      <c r="H1561" s="115"/>
      <c r="I1561" s="115"/>
      <c r="J1561" s="115"/>
      <c r="K1561" s="115"/>
      <c r="L1561" s="115"/>
      <c r="M1561" s="115"/>
      <c r="N1561" s="115"/>
      <c r="O1561" s="115"/>
    </row>
    <row r="1562" spans="2:15" ht="20.100000000000001" customHeight="1">
      <c r="B1562" s="115"/>
      <c r="C1562" s="115"/>
      <c r="D1562" s="115"/>
      <c r="E1562" s="115"/>
      <c r="F1562" s="115"/>
      <c r="G1562" s="115"/>
      <c r="H1562" s="115"/>
      <c r="I1562" s="115"/>
      <c r="J1562" s="115"/>
      <c r="K1562" s="115"/>
      <c r="L1562" s="115"/>
      <c r="M1562" s="115"/>
      <c r="N1562" s="115"/>
      <c r="O1562" s="115"/>
    </row>
    <row r="1563" spans="2:15" ht="20.100000000000001" customHeight="1">
      <c r="B1563" s="115"/>
      <c r="C1563" s="115"/>
      <c r="D1563" s="115"/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</row>
    <row r="1564" spans="2:15" ht="20.100000000000001" customHeight="1">
      <c r="B1564" s="115"/>
      <c r="C1564" s="115"/>
      <c r="D1564" s="115"/>
      <c r="E1564" s="115"/>
      <c r="F1564" s="115"/>
      <c r="G1564" s="115"/>
      <c r="H1564" s="115"/>
      <c r="I1564" s="115"/>
      <c r="J1564" s="115"/>
      <c r="K1564" s="115"/>
      <c r="L1564" s="115"/>
      <c r="M1564" s="115"/>
      <c r="N1564" s="115"/>
      <c r="O1564" s="115"/>
    </row>
    <row r="1565" spans="2:15" ht="20.100000000000001" customHeight="1">
      <c r="B1565" s="115"/>
      <c r="C1565" s="115"/>
      <c r="D1565" s="115"/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</row>
    <row r="1566" spans="2:15" ht="20.100000000000001" customHeight="1">
      <c r="B1566" s="115"/>
      <c r="C1566" s="115"/>
      <c r="D1566" s="115"/>
      <c r="E1566" s="115"/>
      <c r="F1566" s="115"/>
      <c r="G1566" s="115"/>
      <c r="H1566" s="115"/>
      <c r="I1566" s="115"/>
      <c r="J1566" s="115"/>
      <c r="K1566" s="115"/>
      <c r="L1566" s="115"/>
      <c r="M1566" s="115"/>
      <c r="N1566" s="115"/>
      <c r="O1566" s="115"/>
    </row>
    <row r="1567" spans="2:15" ht="20.100000000000001" customHeight="1">
      <c r="B1567" s="115"/>
      <c r="C1567" s="115"/>
      <c r="D1567" s="115"/>
      <c r="E1567" s="115"/>
      <c r="F1567" s="115"/>
      <c r="G1567" s="115"/>
      <c r="H1567" s="115"/>
      <c r="I1567" s="115"/>
      <c r="J1567" s="115"/>
      <c r="K1567" s="115"/>
      <c r="L1567" s="115"/>
      <c r="M1567" s="115"/>
      <c r="N1567" s="115"/>
      <c r="O1567" s="115"/>
    </row>
    <row r="1568" spans="2:15" ht="20.100000000000001" customHeight="1">
      <c r="B1568" s="115"/>
      <c r="C1568" s="115"/>
      <c r="D1568" s="115"/>
      <c r="E1568" s="115"/>
      <c r="F1568" s="115"/>
      <c r="G1568" s="115"/>
      <c r="H1568" s="115"/>
      <c r="I1568" s="115"/>
      <c r="J1568" s="115"/>
      <c r="K1568" s="115"/>
      <c r="L1568" s="115"/>
      <c r="M1568" s="115"/>
      <c r="N1568" s="115"/>
      <c r="O1568" s="115"/>
    </row>
    <row r="1569" spans="2:15" ht="20.100000000000001" customHeight="1">
      <c r="B1569" s="115"/>
      <c r="C1569" s="115"/>
      <c r="D1569" s="115"/>
      <c r="E1569" s="115"/>
      <c r="F1569" s="115"/>
      <c r="G1569" s="115"/>
      <c r="H1569" s="115"/>
      <c r="I1569" s="115"/>
      <c r="J1569" s="115"/>
      <c r="K1569" s="115"/>
      <c r="L1569" s="115"/>
      <c r="M1569" s="115"/>
      <c r="N1569" s="115"/>
      <c r="O1569" s="115"/>
    </row>
    <row r="1570" spans="2:15" ht="20.100000000000001" customHeight="1">
      <c r="B1570" s="115"/>
      <c r="C1570" s="115"/>
      <c r="D1570" s="115"/>
      <c r="E1570" s="115"/>
      <c r="F1570" s="115"/>
      <c r="G1570" s="115"/>
      <c r="H1570" s="115"/>
      <c r="I1570" s="115"/>
      <c r="J1570" s="115"/>
      <c r="K1570" s="115"/>
      <c r="L1570" s="115"/>
      <c r="M1570" s="115"/>
      <c r="N1570" s="115"/>
      <c r="O1570" s="115"/>
    </row>
    <row r="1571" spans="2:15" ht="20.100000000000001" customHeight="1">
      <c r="B1571" s="115"/>
      <c r="C1571" s="115"/>
      <c r="D1571" s="115"/>
      <c r="E1571" s="115"/>
      <c r="F1571" s="115"/>
      <c r="G1571" s="115"/>
      <c r="H1571" s="115"/>
      <c r="I1571" s="115"/>
      <c r="J1571" s="115"/>
      <c r="K1571" s="115"/>
      <c r="L1571" s="115"/>
      <c r="M1571" s="115"/>
      <c r="N1571" s="115"/>
      <c r="O1571" s="115"/>
    </row>
    <row r="1572" spans="2:15" ht="20.100000000000001" customHeight="1">
      <c r="B1572" s="115"/>
      <c r="C1572" s="115"/>
      <c r="D1572" s="115"/>
      <c r="E1572" s="115"/>
      <c r="F1572" s="115"/>
      <c r="G1572" s="115"/>
      <c r="H1572" s="115"/>
      <c r="I1572" s="115"/>
      <c r="J1572" s="115"/>
      <c r="K1572" s="115"/>
      <c r="L1572" s="115"/>
      <c r="M1572" s="115"/>
      <c r="N1572" s="115"/>
      <c r="O1572" s="115"/>
    </row>
    <row r="1573" spans="2:15" ht="20.100000000000001" customHeight="1">
      <c r="B1573" s="115"/>
      <c r="C1573" s="115"/>
      <c r="D1573" s="115"/>
      <c r="E1573" s="115"/>
      <c r="F1573" s="115"/>
      <c r="G1573" s="115"/>
      <c r="H1573" s="115"/>
      <c r="I1573" s="115"/>
      <c r="J1573" s="115"/>
      <c r="K1573" s="115"/>
      <c r="L1573" s="115"/>
      <c r="M1573" s="115"/>
      <c r="N1573" s="115"/>
      <c r="O1573" s="115"/>
    </row>
    <row r="1574" spans="2:15" ht="20.100000000000001" customHeight="1">
      <c r="B1574" s="115"/>
      <c r="C1574" s="115"/>
      <c r="D1574" s="115"/>
      <c r="E1574" s="115"/>
      <c r="F1574" s="115"/>
      <c r="G1574" s="115"/>
      <c r="H1574" s="115"/>
      <c r="I1574" s="115"/>
      <c r="J1574" s="115"/>
      <c r="K1574" s="115"/>
      <c r="L1574" s="115"/>
      <c r="M1574" s="115"/>
      <c r="N1574" s="115"/>
      <c r="O1574" s="115"/>
    </row>
    <row r="1575" spans="2:15" ht="20.100000000000001" customHeight="1">
      <c r="B1575" s="115"/>
      <c r="C1575" s="115"/>
      <c r="D1575" s="115"/>
      <c r="E1575" s="115"/>
      <c r="F1575" s="115"/>
      <c r="G1575" s="115"/>
      <c r="H1575" s="115"/>
      <c r="I1575" s="115"/>
      <c r="J1575" s="115"/>
      <c r="K1575" s="115"/>
      <c r="L1575" s="115"/>
      <c r="M1575" s="115"/>
      <c r="N1575" s="115"/>
      <c r="O1575" s="115"/>
    </row>
    <row r="1576" spans="2:15" ht="20.100000000000001" customHeight="1">
      <c r="B1576" s="115"/>
      <c r="C1576" s="115"/>
      <c r="D1576" s="115"/>
      <c r="E1576" s="115"/>
      <c r="F1576" s="115"/>
      <c r="G1576" s="115"/>
      <c r="H1576" s="115"/>
      <c r="I1576" s="115"/>
      <c r="J1576" s="115"/>
      <c r="K1576" s="115"/>
      <c r="L1576" s="115"/>
      <c r="M1576" s="115"/>
      <c r="N1576" s="115"/>
      <c r="O1576" s="115"/>
    </row>
    <row r="1577" spans="2:15" ht="20.100000000000001" customHeight="1">
      <c r="B1577" s="115"/>
      <c r="C1577" s="115"/>
      <c r="D1577" s="115"/>
      <c r="E1577" s="115"/>
      <c r="F1577" s="115"/>
      <c r="G1577" s="115"/>
      <c r="H1577" s="115"/>
      <c r="I1577" s="115"/>
      <c r="J1577" s="115"/>
      <c r="K1577" s="115"/>
      <c r="L1577" s="115"/>
      <c r="M1577" s="115"/>
      <c r="N1577" s="115"/>
      <c r="O1577" s="115"/>
    </row>
    <row r="1578" spans="2:15" ht="20.100000000000001" customHeight="1">
      <c r="B1578" s="115"/>
      <c r="C1578" s="115"/>
      <c r="D1578" s="115"/>
      <c r="E1578" s="115"/>
      <c r="F1578" s="115"/>
      <c r="G1578" s="115"/>
      <c r="H1578" s="115"/>
      <c r="I1578" s="115"/>
      <c r="J1578" s="115"/>
      <c r="K1578" s="115"/>
      <c r="L1578" s="115"/>
      <c r="M1578" s="115"/>
      <c r="N1578" s="115"/>
      <c r="O1578" s="115"/>
    </row>
    <row r="1579" spans="2:15" ht="20.100000000000001" customHeight="1">
      <c r="B1579" s="115"/>
      <c r="C1579" s="115"/>
      <c r="D1579" s="115"/>
      <c r="E1579" s="115"/>
      <c r="F1579" s="115"/>
      <c r="G1579" s="115"/>
      <c r="H1579" s="115"/>
      <c r="I1579" s="115"/>
      <c r="J1579" s="115"/>
      <c r="K1579" s="115"/>
      <c r="L1579" s="115"/>
      <c r="M1579" s="115"/>
      <c r="N1579" s="115"/>
      <c r="O1579" s="115"/>
    </row>
    <row r="1580" spans="2:15" ht="20.100000000000001" customHeight="1">
      <c r="B1580" s="115"/>
      <c r="C1580" s="115"/>
      <c r="D1580" s="115"/>
      <c r="E1580" s="115"/>
      <c r="F1580" s="115"/>
      <c r="G1580" s="115"/>
      <c r="H1580" s="115"/>
      <c r="I1580" s="115"/>
      <c r="J1580" s="115"/>
      <c r="K1580" s="115"/>
      <c r="L1580" s="115"/>
      <c r="M1580" s="115"/>
      <c r="N1580" s="115"/>
      <c r="O1580" s="115"/>
    </row>
    <row r="1581" spans="2:15" ht="20.100000000000001" customHeight="1">
      <c r="B1581" s="115"/>
      <c r="C1581" s="115"/>
      <c r="D1581" s="115"/>
      <c r="E1581" s="115"/>
      <c r="F1581" s="115"/>
      <c r="G1581" s="115"/>
      <c r="H1581" s="115"/>
      <c r="I1581" s="115"/>
      <c r="J1581" s="115"/>
      <c r="K1581" s="115"/>
      <c r="L1581" s="115"/>
      <c r="M1581" s="115"/>
      <c r="N1581" s="115"/>
      <c r="O1581" s="115"/>
    </row>
    <row r="1582" spans="2:15" ht="20.100000000000001" customHeight="1">
      <c r="B1582" s="230"/>
      <c r="C1582" s="230"/>
      <c r="D1582" s="230"/>
      <c r="E1582" s="230"/>
      <c r="F1582" s="230"/>
      <c r="G1582" s="230"/>
      <c r="H1582" s="230"/>
      <c r="I1582" s="230"/>
      <c r="J1582" s="230"/>
      <c r="K1582" s="230"/>
      <c r="L1582" s="230"/>
      <c r="M1582" s="230"/>
      <c r="N1582" s="230"/>
      <c r="O1582" s="115"/>
    </row>
    <row r="1583" spans="2:15" ht="20.100000000000001" customHeight="1">
      <c r="B1583" s="153"/>
      <c r="C1583" s="153"/>
      <c r="D1583" s="153"/>
      <c r="E1583" s="153"/>
      <c r="F1583" s="153"/>
      <c r="G1583" s="153"/>
      <c r="H1583" s="153"/>
      <c r="I1583" s="153"/>
      <c r="J1583" s="153"/>
      <c r="K1583" s="153"/>
      <c r="L1583" s="153"/>
      <c r="M1583" s="153"/>
      <c r="N1583" s="153"/>
      <c r="O1583" s="115"/>
    </row>
    <row r="1584" spans="2:15" ht="20.100000000000001" customHeight="1">
      <c r="B1584" s="153"/>
      <c r="C1584" s="153"/>
      <c r="D1584" s="153"/>
      <c r="E1584" s="153"/>
      <c r="F1584" s="153"/>
      <c r="G1584" s="153"/>
      <c r="H1584" s="153"/>
      <c r="I1584" s="153"/>
      <c r="J1584" s="153"/>
      <c r="K1584" s="153"/>
      <c r="L1584" s="153"/>
      <c r="M1584" s="153"/>
      <c r="N1584" s="153"/>
      <c r="O1584" s="115"/>
    </row>
    <row r="1585" spans="2:15" ht="20.100000000000001" customHeight="1">
      <c r="B1585" s="153"/>
      <c r="C1585" s="153"/>
      <c r="D1585" s="153"/>
      <c r="E1585" s="153"/>
      <c r="F1585" s="153"/>
      <c r="G1585" s="153"/>
      <c r="H1585" s="153"/>
      <c r="I1585" s="153"/>
      <c r="J1585" s="153"/>
      <c r="K1585" s="153"/>
      <c r="L1585" s="153"/>
      <c r="M1585" s="153"/>
      <c r="N1585" s="153"/>
      <c r="O1585" s="115"/>
    </row>
    <row r="1586" spans="2:15" ht="20.100000000000001" customHeight="1">
      <c r="B1586" s="115"/>
      <c r="C1586" s="115"/>
      <c r="D1586" s="115"/>
      <c r="E1586" s="115"/>
      <c r="F1586" s="115"/>
      <c r="G1586" s="115"/>
      <c r="H1586" s="115"/>
      <c r="I1586" s="115"/>
      <c r="J1586" s="115"/>
      <c r="K1586" s="115"/>
      <c r="L1586" s="115"/>
      <c r="M1586" s="115"/>
      <c r="N1586" s="115"/>
      <c r="O1586" s="115"/>
    </row>
    <row r="1587" spans="2:15" ht="20.100000000000001" customHeight="1">
      <c r="B1587" s="115"/>
      <c r="C1587" s="115"/>
      <c r="D1587" s="115"/>
      <c r="E1587" s="115"/>
      <c r="F1587" s="115"/>
      <c r="G1587" s="115"/>
      <c r="H1587" s="115"/>
      <c r="I1587" s="115"/>
      <c r="J1587" s="115"/>
      <c r="K1587" s="115"/>
      <c r="L1587" s="115"/>
      <c r="M1587" s="115"/>
      <c r="N1587" s="115"/>
      <c r="O1587" s="115"/>
    </row>
    <row r="1588" spans="2:15" ht="20.100000000000001" customHeight="1">
      <c r="B1588" s="115"/>
      <c r="C1588" s="115"/>
      <c r="D1588" s="115"/>
      <c r="E1588" s="115"/>
      <c r="F1588" s="115"/>
      <c r="G1588" s="115"/>
      <c r="H1588" s="115"/>
      <c r="I1588" s="115"/>
      <c r="J1588" s="115"/>
      <c r="K1588" s="115"/>
      <c r="L1588" s="115"/>
      <c r="M1588" s="115"/>
      <c r="N1588" s="115"/>
      <c r="O1588" s="115"/>
    </row>
    <row r="1589" spans="2:15" ht="30" customHeight="1">
      <c r="B1589" s="115"/>
      <c r="C1589" s="115"/>
      <c r="D1589" s="115"/>
      <c r="E1589" s="115"/>
      <c r="F1589" s="115"/>
      <c r="G1589" s="115"/>
      <c r="H1589" s="115"/>
      <c r="I1589" s="115"/>
      <c r="J1589" s="115"/>
      <c r="K1589" s="115"/>
      <c r="L1589" s="115"/>
      <c r="M1589" s="115"/>
      <c r="N1589" s="115"/>
      <c r="O1589" s="115"/>
    </row>
    <row r="1590" spans="2:15" ht="30" customHeight="1">
      <c r="B1590" s="230" t="s">
        <v>51</v>
      </c>
      <c r="C1590" s="230"/>
      <c r="D1590" s="230"/>
      <c r="E1590" s="230"/>
      <c r="F1590" s="230"/>
      <c r="G1590" s="230"/>
      <c r="H1590" s="230"/>
      <c r="I1590" s="230"/>
      <c r="J1590" s="230"/>
      <c r="K1590" s="230"/>
      <c r="L1590" s="230"/>
      <c r="M1590" s="230"/>
      <c r="N1590" s="230"/>
      <c r="O1590" s="115"/>
    </row>
    <row r="1591" spans="2:15" ht="30" customHeight="1">
      <c r="B1591" s="230"/>
      <c r="C1591" s="230"/>
      <c r="D1591" s="230"/>
      <c r="E1591" s="230"/>
      <c r="F1591" s="230"/>
      <c r="G1591" s="230"/>
      <c r="H1591" s="230"/>
      <c r="I1591" s="230"/>
      <c r="J1591" s="230"/>
      <c r="K1591" s="230"/>
      <c r="L1591" s="230"/>
      <c r="M1591" s="230"/>
      <c r="N1591" s="230"/>
      <c r="O1591" s="115"/>
    </row>
    <row r="1592" spans="2:15" ht="30" customHeight="1">
      <c r="B1592" s="229" t="s">
        <v>74</v>
      </c>
      <c r="C1592" s="229"/>
      <c r="D1592" s="229"/>
      <c r="E1592" s="229"/>
      <c r="F1592" s="229"/>
      <c r="G1592" s="229"/>
      <c r="H1592" s="229"/>
      <c r="I1592" s="229"/>
      <c r="J1592" s="229"/>
      <c r="K1592" s="229"/>
      <c r="L1592" s="229"/>
      <c r="M1592" s="229"/>
      <c r="N1592" s="229"/>
      <c r="O1592" s="115"/>
    </row>
    <row r="1593" spans="2:15" ht="30" customHeight="1">
      <c r="B1593" s="115"/>
      <c r="C1593" s="115"/>
      <c r="D1593" s="115"/>
      <c r="E1593" s="115"/>
      <c r="F1593" s="115"/>
      <c r="G1593" s="115"/>
      <c r="H1593" s="115"/>
      <c r="I1593" s="115"/>
      <c r="J1593" s="115"/>
      <c r="K1593" s="115"/>
      <c r="L1593" s="115"/>
      <c r="M1593" s="115"/>
      <c r="N1593" s="115"/>
      <c r="O1593" s="115"/>
    </row>
    <row r="1594" spans="2:15" ht="30" customHeight="1">
      <c r="B1594" s="115"/>
      <c r="C1594" s="115"/>
      <c r="D1594" s="115"/>
      <c r="E1594" s="115"/>
      <c r="F1594" s="115"/>
      <c r="G1594" s="115"/>
      <c r="H1594" s="115"/>
      <c r="I1594" s="115"/>
      <c r="J1594" s="115"/>
      <c r="K1594" s="115"/>
      <c r="L1594" s="115"/>
      <c r="M1594" s="115"/>
      <c r="N1594" s="115"/>
      <c r="O1594" s="115"/>
    </row>
    <row r="1595" spans="2:15" ht="30" customHeight="1">
      <c r="B1595" s="115"/>
      <c r="C1595" s="115"/>
      <c r="D1595" s="115"/>
      <c r="E1595" s="115"/>
      <c r="F1595" s="115"/>
      <c r="G1595" s="115"/>
      <c r="H1595" s="115"/>
      <c r="I1595" s="115"/>
      <c r="J1595" s="115"/>
      <c r="K1595" s="115"/>
      <c r="L1595" s="115"/>
      <c r="M1595" s="115"/>
      <c r="N1595" s="115"/>
      <c r="O1595" s="115"/>
    </row>
    <row r="1596" spans="2:15" ht="20.100000000000001" customHeight="1">
      <c r="B1596" s="115"/>
      <c r="C1596" s="115"/>
      <c r="D1596" s="115"/>
      <c r="E1596" s="115"/>
      <c r="F1596" s="115"/>
      <c r="G1596" s="115"/>
      <c r="H1596" s="115"/>
      <c r="I1596" s="115"/>
      <c r="J1596" s="115"/>
      <c r="K1596" s="115"/>
      <c r="L1596" s="115"/>
      <c r="M1596" s="115"/>
      <c r="N1596" s="115"/>
      <c r="O1596" s="115"/>
    </row>
    <row r="1597" spans="2:15" s="5" customFormat="1" ht="20.100000000000001" customHeight="1">
      <c r="B1597" s="115"/>
      <c r="C1597" s="115"/>
      <c r="D1597" s="115"/>
      <c r="E1597" s="115"/>
      <c r="F1597" s="115"/>
      <c r="G1597" s="115"/>
      <c r="H1597" s="115"/>
      <c r="I1597" s="115"/>
      <c r="J1597" s="115"/>
      <c r="K1597" s="115"/>
      <c r="L1597" s="115"/>
      <c r="M1597" s="115"/>
      <c r="N1597" s="115"/>
      <c r="O1597" s="115"/>
    </row>
    <row r="1598" spans="2:15" ht="20.100000000000001" customHeight="1"/>
    <row r="1599" spans="2:15" ht="20.100000000000001" customHeight="1"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</row>
    <row r="1600" spans="2:15" ht="20.100000000000001" customHeight="1"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</row>
    <row r="1601" spans="2:14" ht="20.100000000000001" customHeight="1"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</row>
    <row r="1602" spans="2:14" ht="20.100000000000001" customHeight="1"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</row>
    <row r="1603" spans="2:14" ht="20.100000000000001" customHeight="1"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</row>
    <row r="1604" spans="2:14" ht="20.100000000000001" customHeight="1"/>
    <row r="1605" spans="2:14" ht="20.100000000000001" customHeight="1"/>
    <row r="1606" spans="2:14" ht="20.100000000000001" customHeight="1"/>
    <row r="1607" spans="2:14" ht="20.100000000000001" customHeight="1"/>
    <row r="1608" spans="2:14" ht="20.100000000000001" customHeight="1"/>
    <row r="1609" spans="2:14" ht="20.100000000000001" customHeight="1"/>
    <row r="1610" spans="2:14" ht="20.100000000000001" customHeight="1"/>
    <row r="1611" spans="2:14" ht="20.100000000000001" customHeight="1"/>
    <row r="1612" spans="2:14" ht="20.100000000000001" customHeight="1"/>
    <row r="1613" spans="2:14" ht="20.100000000000001" customHeight="1"/>
    <row r="1614" spans="2:14" ht="20.100000000000001" customHeight="1"/>
    <row r="1615" spans="2:14" ht="20.100000000000001" customHeight="1"/>
    <row r="1616" spans="2:14" ht="20.100000000000001" customHeight="1"/>
    <row r="1617" ht="20.100000000000001" customHeight="1"/>
    <row r="1618" ht="20.100000000000001" customHeight="1"/>
  </sheetData>
  <mergeCells count="441">
    <mergeCell ref="B1466:O1466"/>
    <mergeCell ref="B1514:N1515"/>
    <mergeCell ref="B869:O869"/>
    <mergeCell ref="B871:O871"/>
    <mergeCell ref="B898:O898"/>
    <mergeCell ref="B1316:O1316"/>
    <mergeCell ref="B1252:O1252"/>
    <mergeCell ref="B1188:O1188"/>
    <mergeCell ref="B1380:O1380"/>
    <mergeCell ref="B900:H900"/>
    <mergeCell ref="C901:D901"/>
    <mergeCell ref="E901:F901"/>
    <mergeCell ref="G901:H901"/>
    <mergeCell ref="B873:J873"/>
    <mergeCell ref="B874:B875"/>
    <mergeCell ref="C874:E874"/>
    <mergeCell ref="F874:H874"/>
    <mergeCell ref="C904:D904"/>
    <mergeCell ref="E904:F904"/>
    <mergeCell ref="G904:H904"/>
    <mergeCell ref="B917:J917"/>
    <mergeCell ref="C918:D918"/>
    <mergeCell ref="E918:F918"/>
    <mergeCell ref="E237:F237"/>
    <mergeCell ref="B238:C238"/>
    <mergeCell ref="E238:F238"/>
    <mergeCell ref="B249:C249"/>
    <mergeCell ref="B250:C250"/>
    <mergeCell ref="B272:C272"/>
    <mergeCell ref="B273:C273"/>
    <mergeCell ref="B359:H359"/>
    <mergeCell ref="B312:C312"/>
    <mergeCell ref="B313:C313"/>
    <mergeCell ref="B332:O332"/>
    <mergeCell ref="B357:O357"/>
    <mergeCell ref="I359:N359"/>
    <mergeCell ref="C360:D360"/>
    <mergeCell ref="E360:F360"/>
    <mergeCell ref="G360:H360"/>
    <mergeCell ref="C361:D361"/>
    <mergeCell ref="E361:F361"/>
    <mergeCell ref="G361:H361"/>
    <mergeCell ref="B48:N48"/>
    <mergeCell ref="B49:N49"/>
    <mergeCell ref="F58:J58"/>
    <mergeCell ref="F75:N78"/>
    <mergeCell ref="B109:N117"/>
    <mergeCell ref="B118:N122"/>
    <mergeCell ref="B231:O231"/>
    <mergeCell ref="B233:O233"/>
    <mergeCell ref="B244:C244"/>
    <mergeCell ref="D239:E239"/>
    <mergeCell ref="E240:F240"/>
    <mergeCell ref="E241:F241"/>
    <mergeCell ref="B242:C242"/>
    <mergeCell ref="E242:F242"/>
    <mergeCell ref="D243:E243"/>
    <mergeCell ref="B293:C293"/>
    <mergeCell ref="B294:C294"/>
    <mergeCell ref="E236:F236"/>
    <mergeCell ref="B374:L374"/>
    <mergeCell ref="B390:J390"/>
    <mergeCell ref="C391:D391"/>
    <mergeCell ref="E391:F391"/>
    <mergeCell ref="G391:H391"/>
    <mergeCell ref="I391:J391"/>
    <mergeCell ref="C362:D362"/>
    <mergeCell ref="E362:F362"/>
    <mergeCell ref="G362:H362"/>
    <mergeCell ref="C363:D363"/>
    <mergeCell ref="E363:F363"/>
    <mergeCell ref="G363:H363"/>
    <mergeCell ref="I394:J394"/>
    <mergeCell ref="B405:L405"/>
    <mergeCell ref="B421:O421"/>
    <mergeCell ref="C392:D392"/>
    <mergeCell ref="E392:F392"/>
    <mergeCell ref="G392:H392"/>
    <mergeCell ref="I392:J392"/>
    <mergeCell ref="C393:D393"/>
    <mergeCell ref="E393:F393"/>
    <mergeCell ref="G393:H393"/>
    <mergeCell ref="I393:J393"/>
    <mergeCell ref="B423:H423"/>
    <mergeCell ref="C424:D424"/>
    <mergeCell ref="E424:F424"/>
    <mergeCell ref="G424:H424"/>
    <mergeCell ref="C425:D425"/>
    <mergeCell ref="E425:F425"/>
    <mergeCell ref="G425:H425"/>
    <mergeCell ref="C394:D394"/>
    <mergeCell ref="E394:F394"/>
    <mergeCell ref="G394:H394"/>
    <mergeCell ref="B447:L447"/>
    <mergeCell ref="B462:J462"/>
    <mergeCell ref="C463:D463"/>
    <mergeCell ref="E463:F463"/>
    <mergeCell ref="G463:H463"/>
    <mergeCell ref="I463:J463"/>
    <mergeCell ref="C426:D426"/>
    <mergeCell ref="E426:F426"/>
    <mergeCell ref="G426:H426"/>
    <mergeCell ref="C427:D427"/>
    <mergeCell ref="E427:F427"/>
    <mergeCell ref="G427:H427"/>
    <mergeCell ref="C466:D466"/>
    <mergeCell ref="E466:F466"/>
    <mergeCell ref="G466:H466"/>
    <mergeCell ref="I466:J466"/>
    <mergeCell ref="B485:L485"/>
    <mergeCell ref="B549:O549"/>
    <mergeCell ref="C464:D464"/>
    <mergeCell ref="E464:F464"/>
    <mergeCell ref="G464:H464"/>
    <mergeCell ref="I464:J464"/>
    <mergeCell ref="C465:D465"/>
    <mergeCell ref="E465:F465"/>
    <mergeCell ref="G465:H465"/>
    <mergeCell ref="I465:J465"/>
    <mergeCell ref="B578:J578"/>
    <mergeCell ref="B579:B580"/>
    <mergeCell ref="C579:E579"/>
    <mergeCell ref="F579:H579"/>
    <mergeCell ref="B613:O613"/>
    <mergeCell ref="B551:O551"/>
    <mergeCell ref="B552:G552"/>
    <mergeCell ref="B553:J553"/>
    <mergeCell ref="B554:B555"/>
    <mergeCell ref="C554:E554"/>
    <mergeCell ref="F554:H554"/>
    <mergeCell ref="B632:N632"/>
    <mergeCell ref="B633:B634"/>
    <mergeCell ref="B677:O677"/>
    <mergeCell ref="C633:F633"/>
    <mergeCell ref="G633:J633"/>
    <mergeCell ref="K633:N633"/>
    <mergeCell ref="B615:K615"/>
    <mergeCell ref="B616:B617"/>
    <mergeCell ref="C616:E616"/>
    <mergeCell ref="F616:H616"/>
    <mergeCell ref="I616:K616"/>
    <mergeCell ref="B696:N696"/>
    <mergeCell ref="B697:B698"/>
    <mergeCell ref="B741:P741"/>
    <mergeCell ref="B743:O743"/>
    <mergeCell ref="C697:F697"/>
    <mergeCell ref="G697:J697"/>
    <mergeCell ref="K697:N697"/>
    <mergeCell ref="B679:K679"/>
    <mergeCell ref="B680:B681"/>
    <mergeCell ref="C680:E680"/>
    <mergeCell ref="F680:H680"/>
    <mergeCell ref="I680:K680"/>
    <mergeCell ref="B745:J745"/>
    <mergeCell ref="B746:B747"/>
    <mergeCell ref="C746:E746"/>
    <mergeCell ref="F746:H746"/>
    <mergeCell ref="C774:D774"/>
    <mergeCell ref="E774:F774"/>
    <mergeCell ref="G774:H774"/>
    <mergeCell ref="C775:D775"/>
    <mergeCell ref="E775:F775"/>
    <mergeCell ref="G775:H775"/>
    <mergeCell ref="B769:O769"/>
    <mergeCell ref="B771:H771"/>
    <mergeCell ref="C772:D772"/>
    <mergeCell ref="E772:F772"/>
    <mergeCell ref="G772:H772"/>
    <mergeCell ref="C773:D773"/>
    <mergeCell ref="E773:F773"/>
    <mergeCell ref="G773:H773"/>
    <mergeCell ref="I790:J790"/>
    <mergeCell ref="G791:H791"/>
    <mergeCell ref="I791:J791"/>
    <mergeCell ref="C792:D792"/>
    <mergeCell ref="E792:F792"/>
    <mergeCell ref="G792:H792"/>
    <mergeCell ref="I792:J792"/>
    <mergeCell ref="B788:J788"/>
    <mergeCell ref="C789:D789"/>
    <mergeCell ref="E789:F789"/>
    <mergeCell ref="G789:H789"/>
    <mergeCell ref="I789:J789"/>
    <mergeCell ref="C790:D790"/>
    <mergeCell ref="E790:F790"/>
    <mergeCell ref="G790:H790"/>
    <mergeCell ref="B807:H807"/>
    <mergeCell ref="B805:O805"/>
    <mergeCell ref="C791:D791"/>
    <mergeCell ref="E791:F791"/>
    <mergeCell ref="G825:H825"/>
    <mergeCell ref="I825:J825"/>
    <mergeCell ref="C811:D811"/>
    <mergeCell ref="B824:J824"/>
    <mergeCell ref="C825:D825"/>
    <mergeCell ref="E825:F825"/>
    <mergeCell ref="C808:D808"/>
    <mergeCell ref="E808:F808"/>
    <mergeCell ref="G808:H808"/>
    <mergeCell ref="C809:D809"/>
    <mergeCell ref="E809:F809"/>
    <mergeCell ref="G809:H809"/>
    <mergeCell ref="C810:D810"/>
    <mergeCell ref="E810:F810"/>
    <mergeCell ref="E811:F811"/>
    <mergeCell ref="G811:H811"/>
    <mergeCell ref="C827:D827"/>
    <mergeCell ref="E827:F827"/>
    <mergeCell ref="G827:H827"/>
    <mergeCell ref="I827:J827"/>
    <mergeCell ref="C828:D828"/>
    <mergeCell ref="E828:F828"/>
    <mergeCell ref="G828:H828"/>
    <mergeCell ref="I828:J828"/>
    <mergeCell ref="C826:D826"/>
    <mergeCell ref="E826:F826"/>
    <mergeCell ref="G826:H826"/>
    <mergeCell ref="I826:J826"/>
    <mergeCell ref="G918:H918"/>
    <mergeCell ref="I918:J918"/>
    <mergeCell ref="C902:D902"/>
    <mergeCell ref="E902:F902"/>
    <mergeCell ref="G902:H902"/>
    <mergeCell ref="C903:D903"/>
    <mergeCell ref="E903:F903"/>
    <mergeCell ref="G903:H903"/>
    <mergeCell ref="G954:H954"/>
    <mergeCell ref="I954:J954"/>
    <mergeCell ref="C955:D955"/>
    <mergeCell ref="E955:F955"/>
    <mergeCell ref="I919:J919"/>
    <mergeCell ref="C920:D920"/>
    <mergeCell ref="E920:F920"/>
    <mergeCell ref="G920:H920"/>
    <mergeCell ref="I920:J920"/>
    <mergeCell ref="G955:H955"/>
    <mergeCell ref="I955:J955"/>
    <mergeCell ref="E939:F939"/>
    <mergeCell ref="G939:H939"/>
    <mergeCell ref="B951:J951"/>
    <mergeCell ref="C952:D952"/>
    <mergeCell ref="E952:F952"/>
    <mergeCell ref="G952:H952"/>
    <mergeCell ref="I952:J952"/>
    <mergeCell ref="C953:D953"/>
    <mergeCell ref="E953:F953"/>
    <mergeCell ref="G953:H953"/>
    <mergeCell ref="I953:J953"/>
    <mergeCell ref="C919:D919"/>
    <mergeCell ref="E919:F919"/>
    <mergeCell ref="G919:H919"/>
    <mergeCell ref="B1001:J1001"/>
    <mergeCell ref="B1002:B1003"/>
    <mergeCell ref="C1002:E1002"/>
    <mergeCell ref="F1002:H1002"/>
    <mergeCell ref="B997:O997"/>
    <mergeCell ref="B999:O999"/>
    <mergeCell ref="C921:D921"/>
    <mergeCell ref="E921:F921"/>
    <mergeCell ref="G921:H921"/>
    <mergeCell ref="I921:J921"/>
    <mergeCell ref="B933:O933"/>
    <mergeCell ref="B935:H935"/>
    <mergeCell ref="C936:D936"/>
    <mergeCell ref="E936:F936"/>
    <mergeCell ref="G936:H936"/>
    <mergeCell ref="C937:D937"/>
    <mergeCell ref="E937:F937"/>
    <mergeCell ref="G937:H937"/>
    <mergeCell ref="C938:D938"/>
    <mergeCell ref="E938:F938"/>
    <mergeCell ref="G938:H938"/>
    <mergeCell ref="C939:D939"/>
    <mergeCell ref="C954:D954"/>
    <mergeCell ref="E954:F954"/>
    <mergeCell ref="B1125:O1125"/>
    <mergeCell ref="B1127:O1127"/>
    <mergeCell ref="B1129:B1130"/>
    <mergeCell ref="C1129:D1129"/>
    <mergeCell ref="E1129:F1129"/>
    <mergeCell ref="G1129:H1129"/>
    <mergeCell ref="I1129:J1129"/>
    <mergeCell ref="K1129:L1129"/>
    <mergeCell ref="B1146:O1146"/>
    <mergeCell ref="B1148:B1149"/>
    <mergeCell ref="C1148:E1148"/>
    <mergeCell ref="F1148:H1148"/>
    <mergeCell ref="I1148:K1148"/>
    <mergeCell ref="L1148:N1148"/>
    <mergeCell ref="C1149:D1149"/>
    <mergeCell ref="F1149:G1149"/>
    <mergeCell ref="I1149:J1149"/>
    <mergeCell ref="L1149:M1149"/>
    <mergeCell ref="I1150:J1150"/>
    <mergeCell ref="L1150:M1150"/>
    <mergeCell ref="C1151:D1151"/>
    <mergeCell ref="F1151:G1151"/>
    <mergeCell ref="I1151:J1151"/>
    <mergeCell ref="L1151:M1151"/>
    <mergeCell ref="C1156:D1156"/>
    <mergeCell ref="F1156:G1156"/>
    <mergeCell ref="I1156:J1156"/>
    <mergeCell ref="L1156:M1156"/>
    <mergeCell ref="C1154:D1154"/>
    <mergeCell ref="F1154:G1154"/>
    <mergeCell ref="I1154:J1154"/>
    <mergeCell ref="L1154:M1154"/>
    <mergeCell ref="C1152:D1152"/>
    <mergeCell ref="F1152:G1152"/>
    <mergeCell ref="I1152:J1152"/>
    <mergeCell ref="L1152:M1152"/>
    <mergeCell ref="C1153:D1153"/>
    <mergeCell ref="F1153:G1153"/>
    <mergeCell ref="I1153:J1153"/>
    <mergeCell ref="L1153:M1153"/>
    <mergeCell ref="C1150:D1150"/>
    <mergeCell ref="F1150:G1150"/>
    <mergeCell ref="C1157:D1157"/>
    <mergeCell ref="F1157:G1157"/>
    <mergeCell ref="I1157:J1157"/>
    <mergeCell ref="L1157:M1157"/>
    <mergeCell ref="C1155:D1155"/>
    <mergeCell ref="F1155:G1155"/>
    <mergeCell ref="I1155:J1155"/>
    <mergeCell ref="L1155:M1155"/>
    <mergeCell ref="I1254:J1254"/>
    <mergeCell ref="K1254:L1254"/>
    <mergeCell ref="C1158:D1158"/>
    <mergeCell ref="F1158:G1158"/>
    <mergeCell ref="I1158:J1158"/>
    <mergeCell ref="L1158:M1158"/>
    <mergeCell ref="C1159:D1159"/>
    <mergeCell ref="F1159:G1159"/>
    <mergeCell ref="I1159:J1159"/>
    <mergeCell ref="L1159:M1159"/>
    <mergeCell ref="B1464:O1464"/>
    <mergeCell ref="B1453:O1453"/>
    <mergeCell ref="B1454:O1454"/>
    <mergeCell ref="B1455:O1455"/>
    <mergeCell ref="D1456:J1456"/>
    <mergeCell ref="B1457:O1457"/>
    <mergeCell ref="B1458:O1458"/>
    <mergeCell ref="B1445:O1445"/>
    <mergeCell ref="B1447:O1447"/>
    <mergeCell ref="B1448:O1448"/>
    <mergeCell ref="B1449:O1449"/>
    <mergeCell ref="B1451:O1451"/>
    <mergeCell ref="B1452:O1452"/>
    <mergeCell ref="C1318:L1318"/>
    <mergeCell ref="C1337:L1337"/>
    <mergeCell ref="B1444:O1444"/>
    <mergeCell ref="B1190:L1190"/>
    <mergeCell ref="B1208:L1208"/>
    <mergeCell ref="B1254:B1255"/>
    <mergeCell ref="C1254:D1254"/>
    <mergeCell ref="E1254:F1254"/>
    <mergeCell ref="G1254:H1254"/>
    <mergeCell ref="B1266:L1266"/>
    <mergeCell ref="B783:L783"/>
    <mergeCell ref="B795:L795"/>
    <mergeCell ref="B1592:N1592"/>
    <mergeCell ref="B382:L382"/>
    <mergeCell ref="B412:L412"/>
    <mergeCell ref="B460:L460"/>
    <mergeCell ref="B492:L492"/>
    <mergeCell ref="B593:L593"/>
    <mergeCell ref="M593:O593"/>
    <mergeCell ref="B629:L629"/>
    <mergeCell ref="B643:L643"/>
    <mergeCell ref="B1582:N1582"/>
    <mergeCell ref="B1590:N1590"/>
    <mergeCell ref="B1591:N1591"/>
    <mergeCell ref="B1459:O1459"/>
    <mergeCell ref="B1460:O1460"/>
    <mergeCell ref="B1461:O1461"/>
    <mergeCell ref="B1462:O1462"/>
    <mergeCell ref="B1463:O1463"/>
    <mergeCell ref="G810:H810"/>
    <mergeCell ref="B1025:O1025"/>
    <mergeCell ref="B1027:H1027"/>
    <mergeCell ref="C1028:D1028"/>
    <mergeCell ref="E1028:F1028"/>
    <mergeCell ref="G1028:H1028"/>
    <mergeCell ref="C1029:D1029"/>
    <mergeCell ref="E1029:F1029"/>
    <mergeCell ref="G1029:H1029"/>
    <mergeCell ref="C1030:D1030"/>
    <mergeCell ref="E1030:F1030"/>
    <mergeCell ref="G1030:H1030"/>
    <mergeCell ref="C1031:D1031"/>
    <mergeCell ref="E1031:F1031"/>
    <mergeCell ref="G1031:H1031"/>
    <mergeCell ref="I1047:J1047"/>
    <mergeCell ref="C1048:D1048"/>
    <mergeCell ref="E1048:F1048"/>
    <mergeCell ref="G1048:H1048"/>
    <mergeCell ref="I1048:J1048"/>
    <mergeCell ref="B1061:O1061"/>
    <mergeCell ref="B1044:J1044"/>
    <mergeCell ref="C1045:D1045"/>
    <mergeCell ref="E1045:F1045"/>
    <mergeCell ref="G1045:H1045"/>
    <mergeCell ref="I1045:J1045"/>
    <mergeCell ref="C1046:D1046"/>
    <mergeCell ref="E1046:F1046"/>
    <mergeCell ref="G1046:H1046"/>
    <mergeCell ref="I1046:J1046"/>
    <mergeCell ref="G1064:H1064"/>
    <mergeCell ref="C1065:D1065"/>
    <mergeCell ref="E1065:F1065"/>
    <mergeCell ref="G1065:H1065"/>
    <mergeCell ref="C1066:D1066"/>
    <mergeCell ref="E1066:F1066"/>
    <mergeCell ref="G1066:H1066"/>
    <mergeCell ref="C1047:D1047"/>
    <mergeCell ref="E1047:F1047"/>
    <mergeCell ref="G1047:H1047"/>
    <mergeCell ref="C1083:D1083"/>
    <mergeCell ref="E1083:F1083"/>
    <mergeCell ref="G1083:H1083"/>
    <mergeCell ref="I1083:J1083"/>
    <mergeCell ref="C1084:D1084"/>
    <mergeCell ref="E1084:F1084"/>
    <mergeCell ref="G1084:H1084"/>
    <mergeCell ref="I1084:J1084"/>
    <mergeCell ref="B886:J886"/>
    <mergeCell ref="C1067:D1067"/>
    <mergeCell ref="E1067:F1067"/>
    <mergeCell ref="G1067:H1067"/>
    <mergeCell ref="B1080:J1080"/>
    <mergeCell ref="C1081:D1081"/>
    <mergeCell ref="E1081:F1081"/>
    <mergeCell ref="G1081:H1081"/>
    <mergeCell ref="I1081:J1081"/>
    <mergeCell ref="C1082:D1082"/>
    <mergeCell ref="E1082:F1082"/>
    <mergeCell ref="G1082:H1082"/>
    <mergeCell ref="I1082:J1082"/>
    <mergeCell ref="B1063:H1063"/>
    <mergeCell ref="C1064:D1064"/>
    <mergeCell ref="E1064:F1064"/>
  </mergeCells>
  <conditionalFormatting sqref="N1133:N1134 C921 E921 G921 I921 C904 E904 G904 C792 E792 G792 C775:C782 E775:E782 D776:D782 G775 I771:L782 C702:N705 C684:L685 C489:L491 C451:L459 C409:L411 C394:J395 C378:L381 E363:H372 D364:D372 C363:C372 C414:L420 C461:L461 C383:L389 C427:H446 C545:L548 C620:L628 C631:L631 C638:N641 C637:E637 I792 C466:J484 C1133:L1134">
    <cfRule type="cellIs" dxfId="41" priority="43" stopIfTrue="1" operator="lessThanOrEqual">
      <formula>0</formula>
    </cfRule>
    <cfRule type="cellIs" dxfId="40" priority="44" stopIfTrue="1" operator="greaterThanOrEqual">
      <formula>0</formula>
    </cfRule>
  </conditionalFormatting>
  <conditionalFormatting sqref="C939 E939 G939">
    <cfRule type="cellIs" dxfId="39" priority="35" stopIfTrue="1" operator="lessThanOrEqual">
      <formula>0</formula>
    </cfRule>
    <cfRule type="cellIs" dxfId="38" priority="36" stopIfTrue="1" operator="greaterThanOrEqual">
      <formula>0</formula>
    </cfRule>
  </conditionalFormatting>
  <conditionalFormatting sqref="C811 E811 G811">
    <cfRule type="cellIs" dxfId="37" priority="39" stopIfTrue="1" operator="lessThanOrEqual">
      <formula>0</formula>
    </cfRule>
    <cfRule type="cellIs" dxfId="36" priority="40" stopIfTrue="1" operator="greaterThanOrEqual">
      <formula>0</formula>
    </cfRule>
  </conditionalFormatting>
  <conditionalFormatting sqref="C828 E828 G828 I828">
    <cfRule type="cellIs" dxfId="35" priority="37" stopIfTrue="1" operator="lessThanOrEqual">
      <formula>0</formula>
    </cfRule>
    <cfRule type="cellIs" dxfId="34" priority="38" stopIfTrue="1" operator="greaterThanOrEqual">
      <formula>0</formula>
    </cfRule>
  </conditionalFormatting>
  <conditionalFormatting sqref="C955 E955 G955 I95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F637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G637:I637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J637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K637:M637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N637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701:E70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F701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G701:I701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J7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K701:M701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N701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E1133">
    <cfRule type="cellIs" dxfId="9" priority="10" operator="greaterThanOrEqual">
      <formula>0</formula>
    </cfRule>
  </conditionalFormatting>
  <conditionalFormatting sqref="C1133:L1133">
    <cfRule type="cellIs" dxfId="8" priority="9" operator="greaterThanOrEqual">
      <formula>0</formula>
    </cfRule>
  </conditionalFormatting>
  <conditionalFormatting sqref="C1031 E1031 G1031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048 E1048 G1048 I1048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C1067 E1067 G106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084 E1084 G1084 I1084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ageMargins left="0.39370078740157483" right="0.19685039370078741" top="0.39370078740157483" bottom="0" header="0" footer="0"/>
  <pageSetup paperSize="9" scale="51" orientation="portrait" r:id="rId1"/>
  <headerFooter alignWithMargins="0"/>
  <rowBreaks count="13" manualBreakCount="13">
    <brk id="105" min="1" max="14" man="1"/>
    <brk id="230" min="5" max="14" man="1"/>
    <brk id="292" min="5" max="14" man="1"/>
    <brk id="356" min="5" max="14" man="1"/>
    <brk id="420" min="5" max="14" man="1"/>
    <brk id="548" min="5" max="14" man="1"/>
    <brk id="612" min="5" max="14" man="1"/>
    <brk id="740" min="5" max="14" man="1"/>
    <brk id="868" min="5" max="14" man="1"/>
    <brk id="1124" min="5" max="14" man="1"/>
    <brk id="1187" min="5" max="14" man="1"/>
    <brk id="1251" min="5" max="14" man="1"/>
    <brk id="1443" min="5" max="1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MARZO</vt:lpstr>
      <vt:lpstr>MARZO!Área_de_impresión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2018-03-19T12:31:23Z</cp:lastPrinted>
  <dcterms:created xsi:type="dcterms:W3CDTF">2011-10-19T11:12:35Z</dcterms:created>
  <dcterms:modified xsi:type="dcterms:W3CDTF">2018-04-18T07:45:31Z</dcterms:modified>
</cp:coreProperties>
</file>