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theme/themeOverride1.xml" ContentType="application/vnd.openxmlformats-officedocument.themeOverride+xml"/>
  <Override PartName="/xl/charts/chart20.xml" ContentType="application/vnd.openxmlformats-officedocument.drawingml.chart+xml"/>
  <Override PartName="/xl/theme/themeOverride2.xml" ContentType="application/vnd.openxmlformats-officedocument.themeOverrid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8\BOLETINES\8.- AGOSTO\"/>
    </mc:Choice>
  </mc:AlternateContent>
  <bookViews>
    <workbookView xWindow="360" yWindow="45" windowWidth="9345" windowHeight="5025"/>
  </bookViews>
  <sheets>
    <sheet name="AGOST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Print_Area" localSheetId="0">AGOSTO!$B$1:$O$1773</definedName>
  </definedNames>
  <calcPr calcId="152511"/>
</workbook>
</file>

<file path=xl/calcChain.xml><?xml version="1.0" encoding="utf-8"?>
<calcChain xmlns="http://schemas.openxmlformats.org/spreadsheetml/2006/main">
  <c r="J1259" i="4" l="1"/>
  <c r="I1259" i="4"/>
  <c r="J1260" i="4"/>
  <c r="I1260" i="4"/>
  <c r="D1261" i="4"/>
  <c r="C1261" i="4"/>
  <c r="J1261" i="4" l="1"/>
  <c r="I1261" i="4"/>
  <c r="C337" i="4"/>
  <c r="C338" i="4"/>
  <c r="I482" i="4" l="1"/>
  <c r="G458" i="4" l="1"/>
  <c r="G457" i="4"/>
  <c r="G387" i="4"/>
  <c r="G386" i="4"/>
  <c r="D337" i="4"/>
  <c r="E337" i="4"/>
  <c r="F337" i="4"/>
  <c r="G337" i="4"/>
  <c r="H337" i="4"/>
  <c r="I337" i="4"/>
  <c r="J337" i="4"/>
  <c r="K337" i="4"/>
  <c r="D338" i="4"/>
  <c r="E338" i="4"/>
  <c r="F338" i="4"/>
  <c r="G338" i="4"/>
  <c r="H338" i="4"/>
  <c r="I338" i="4"/>
  <c r="J338" i="4"/>
  <c r="K338" i="4"/>
  <c r="C1532" i="4" l="1"/>
  <c r="K1596" i="4" l="1"/>
  <c r="J1596" i="4"/>
  <c r="I1596" i="4"/>
  <c r="H1596" i="4"/>
  <c r="G1596" i="4"/>
  <c r="F1596" i="4"/>
  <c r="E1596" i="4"/>
  <c r="D1596" i="4"/>
  <c r="C1596" i="4"/>
  <c r="L1595" i="4"/>
  <c r="L1594" i="4"/>
  <c r="L1593" i="4"/>
  <c r="L1592" i="4"/>
  <c r="L1591" i="4"/>
  <c r="K1576" i="4"/>
  <c r="J1576" i="4"/>
  <c r="I1576" i="4"/>
  <c r="H1576" i="4"/>
  <c r="G1576" i="4"/>
  <c r="F1576" i="4"/>
  <c r="E1576" i="4"/>
  <c r="D1576" i="4"/>
  <c r="C1576" i="4"/>
  <c r="L1575" i="4"/>
  <c r="L1574" i="4"/>
  <c r="L1573" i="4"/>
  <c r="L1572" i="4"/>
  <c r="L1571" i="4"/>
  <c r="K1532" i="4"/>
  <c r="J1532" i="4"/>
  <c r="I1532" i="4"/>
  <c r="H1532" i="4"/>
  <c r="G1532" i="4"/>
  <c r="F1532" i="4"/>
  <c r="E1532" i="4"/>
  <c r="D1532" i="4"/>
  <c r="L1531" i="4"/>
  <c r="L1530" i="4"/>
  <c r="L1529" i="4"/>
  <c r="L1528" i="4"/>
  <c r="L1527" i="4"/>
  <c r="K1512" i="4"/>
  <c r="J1512" i="4"/>
  <c r="I1512" i="4"/>
  <c r="H1512" i="4"/>
  <c r="G1512" i="4"/>
  <c r="F1512" i="4"/>
  <c r="E1512" i="4"/>
  <c r="D1512" i="4"/>
  <c r="C1512" i="4"/>
  <c r="L1511" i="4"/>
  <c r="L1510" i="4"/>
  <c r="L1509" i="4"/>
  <c r="L1508" i="4"/>
  <c r="L1507" i="4"/>
  <c r="L1596" i="4" l="1"/>
  <c r="L1576" i="4"/>
  <c r="L1532" i="4"/>
  <c r="L1512" i="4"/>
  <c r="H1190" i="4"/>
  <c r="H1133" i="4"/>
  <c r="H1132" i="4"/>
  <c r="H1131" i="4"/>
  <c r="H1130" i="4"/>
  <c r="H1129" i="4"/>
  <c r="H1128" i="4"/>
  <c r="H1127" i="4"/>
  <c r="H1126" i="4"/>
  <c r="F1134" i="4"/>
  <c r="E1129" i="4"/>
  <c r="E1126" i="4"/>
  <c r="E1127" i="4"/>
  <c r="E1128" i="4"/>
  <c r="E1130" i="4"/>
  <c r="E1131" i="4"/>
  <c r="E1132" i="4"/>
  <c r="E1133" i="4"/>
  <c r="J1133" i="4" s="1"/>
  <c r="H1125" i="4"/>
  <c r="E1125" i="4"/>
  <c r="C1134" i="4"/>
  <c r="G1199" i="4"/>
  <c r="F1199" i="4"/>
  <c r="D1199" i="4"/>
  <c r="C1199" i="4"/>
  <c r="H1198" i="4"/>
  <c r="E1198" i="4"/>
  <c r="H1197" i="4"/>
  <c r="E1197" i="4"/>
  <c r="H1196" i="4"/>
  <c r="E1196" i="4"/>
  <c r="H1195" i="4"/>
  <c r="E1195" i="4"/>
  <c r="H1194" i="4"/>
  <c r="E1194" i="4"/>
  <c r="H1193" i="4"/>
  <c r="E1193" i="4"/>
  <c r="H1192" i="4"/>
  <c r="E1192" i="4"/>
  <c r="H1191" i="4"/>
  <c r="E1191" i="4"/>
  <c r="E1190" i="4"/>
  <c r="G1134" i="4"/>
  <c r="D1134" i="4"/>
  <c r="J1125" i="4" l="1"/>
  <c r="J1127" i="4"/>
  <c r="E1134" i="4"/>
  <c r="J1129" i="4"/>
  <c r="J1198" i="4"/>
  <c r="J1126" i="4"/>
  <c r="J1130" i="4"/>
  <c r="J1131" i="4"/>
  <c r="H1134" i="4"/>
  <c r="J1128" i="4"/>
  <c r="J1132" i="4"/>
  <c r="J1194" i="4"/>
  <c r="H1199" i="4"/>
  <c r="J1197" i="4"/>
  <c r="J1195" i="4"/>
  <c r="J1192" i="4"/>
  <c r="J1190" i="4"/>
  <c r="E1199" i="4"/>
  <c r="J1196" i="4"/>
  <c r="J1191" i="4"/>
  <c r="J1193" i="4"/>
  <c r="J1199" i="4" l="1"/>
  <c r="J1134" i="4"/>
  <c r="M752" i="4" l="1"/>
  <c r="I785" i="4" l="1"/>
  <c r="K693" i="4" l="1"/>
  <c r="E629" i="4" l="1"/>
  <c r="D613" i="4"/>
  <c r="C1043" i="4" l="1"/>
  <c r="E1043" i="4"/>
  <c r="E1060" i="4"/>
  <c r="C1060" i="4"/>
  <c r="G1059" i="4"/>
  <c r="G1058" i="4"/>
  <c r="G1060" i="4" l="1"/>
  <c r="I1077" i="4" l="1"/>
  <c r="E1077" i="4"/>
  <c r="C1077" i="4"/>
  <c r="G1076" i="4"/>
  <c r="G1075" i="4"/>
  <c r="I1043" i="4"/>
  <c r="G1042" i="4"/>
  <c r="G1041" i="4"/>
  <c r="E1026" i="4"/>
  <c r="C1026" i="4"/>
  <c r="G1025" i="4"/>
  <c r="G1024" i="4"/>
  <c r="E997" i="4"/>
  <c r="H997" i="4"/>
  <c r="E998" i="4"/>
  <c r="H998" i="4"/>
  <c r="K630" i="4"/>
  <c r="G1077" i="4" l="1"/>
  <c r="G1026" i="4"/>
  <c r="G1043" i="4"/>
  <c r="E612" i="4" l="1"/>
  <c r="L693" i="4" l="1"/>
  <c r="L692" i="4"/>
  <c r="K692" i="4"/>
  <c r="L630" i="4"/>
  <c r="L629" i="4"/>
  <c r="K629" i="4"/>
  <c r="M629" i="4" l="1"/>
  <c r="M693" i="4"/>
  <c r="M692" i="4"/>
  <c r="M630" i="4"/>
  <c r="N694" i="4"/>
  <c r="K694" i="4"/>
  <c r="L694" i="4"/>
  <c r="J694" i="4"/>
  <c r="H694" i="4"/>
  <c r="G694" i="4"/>
  <c r="I693" i="4"/>
  <c r="I692" i="4"/>
  <c r="F694" i="4"/>
  <c r="D694" i="4"/>
  <c r="C694" i="4"/>
  <c r="E693" i="4"/>
  <c r="E692" i="4"/>
  <c r="N631" i="4"/>
  <c r="J631" i="4"/>
  <c r="H631" i="4"/>
  <c r="G631" i="4"/>
  <c r="I630" i="4"/>
  <c r="I629" i="4"/>
  <c r="F631" i="4"/>
  <c r="M694" i="4" l="1"/>
  <c r="I631" i="4"/>
  <c r="I694" i="4"/>
  <c r="E694" i="4"/>
  <c r="K631" i="4"/>
  <c r="M631" i="4"/>
  <c r="L631" i="4"/>
  <c r="I948" i="4"/>
  <c r="E948" i="4"/>
  <c r="C948" i="4"/>
  <c r="G947" i="4"/>
  <c r="G946" i="4"/>
  <c r="E932" i="4"/>
  <c r="C932" i="4"/>
  <c r="G931" i="4"/>
  <c r="G930" i="4"/>
  <c r="I821" i="4"/>
  <c r="E821" i="4"/>
  <c r="C821" i="4"/>
  <c r="G820" i="4"/>
  <c r="G819" i="4"/>
  <c r="E804" i="4"/>
  <c r="C804" i="4"/>
  <c r="G803" i="4"/>
  <c r="G802" i="4"/>
  <c r="G932" i="4" l="1"/>
  <c r="G821" i="4"/>
  <c r="G804" i="4"/>
  <c r="G948" i="4"/>
  <c r="L1616" i="4"/>
  <c r="L1615" i="4"/>
  <c r="K1466" i="4"/>
  <c r="J1466" i="4"/>
  <c r="I1466" i="4"/>
  <c r="H1466" i="4"/>
  <c r="G1466" i="4"/>
  <c r="F1466" i="4"/>
  <c r="E1466" i="4"/>
  <c r="D1466" i="4"/>
  <c r="C1466" i="4"/>
  <c r="L1465" i="4"/>
  <c r="L1464" i="4"/>
  <c r="L1463" i="4"/>
  <c r="L1462" i="4"/>
  <c r="K1447" i="4"/>
  <c r="J1447" i="4"/>
  <c r="I1447" i="4"/>
  <c r="H1447" i="4"/>
  <c r="G1447" i="4"/>
  <c r="F1447" i="4"/>
  <c r="E1447" i="4"/>
  <c r="D1447" i="4"/>
  <c r="C1447" i="4"/>
  <c r="L1446" i="4"/>
  <c r="L1445" i="4"/>
  <c r="L1444" i="4"/>
  <c r="L1443" i="4"/>
  <c r="J1388" i="4"/>
  <c r="I1388" i="4"/>
  <c r="H1388" i="4"/>
  <c r="G1388" i="4"/>
  <c r="F1388" i="4"/>
  <c r="E1388" i="4"/>
  <c r="D1388" i="4"/>
  <c r="C1388" i="4"/>
  <c r="L1387" i="4"/>
  <c r="K1387" i="4"/>
  <c r="L1386" i="4"/>
  <c r="K1386" i="4"/>
  <c r="L1385" i="4"/>
  <c r="K1385" i="4"/>
  <c r="L1384" i="4"/>
  <c r="K1384" i="4"/>
  <c r="L1383" i="4"/>
  <c r="K1383" i="4"/>
  <c r="L1382" i="4"/>
  <c r="K1382" i="4"/>
  <c r="L1381" i="4"/>
  <c r="K1381" i="4"/>
  <c r="L1380" i="4"/>
  <c r="K1380" i="4"/>
  <c r="L1379" i="4"/>
  <c r="K1379" i="4"/>
  <c r="K1364" i="4"/>
  <c r="J1364" i="4"/>
  <c r="I1364" i="4"/>
  <c r="H1364" i="4"/>
  <c r="G1364" i="4"/>
  <c r="F1364" i="4"/>
  <c r="E1364" i="4"/>
  <c r="D1364" i="4"/>
  <c r="C1364" i="4"/>
  <c r="L1363" i="4"/>
  <c r="L1362" i="4"/>
  <c r="L1361" i="4"/>
  <c r="K1346" i="4"/>
  <c r="J1346" i="4"/>
  <c r="I1346" i="4"/>
  <c r="H1346" i="4"/>
  <c r="G1346" i="4"/>
  <c r="F1346" i="4"/>
  <c r="E1346" i="4"/>
  <c r="D1346" i="4"/>
  <c r="C1346" i="4"/>
  <c r="L1345" i="4"/>
  <c r="L1344" i="4"/>
  <c r="L1343" i="4"/>
  <c r="K1324" i="4"/>
  <c r="I1324" i="4"/>
  <c r="H1324" i="4"/>
  <c r="F1324" i="4"/>
  <c r="E1324" i="4"/>
  <c r="C1324" i="4"/>
  <c r="N1323" i="4"/>
  <c r="L1323" i="4"/>
  <c r="N1322" i="4"/>
  <c r="L1322" i="4"/>
  <c r="N1321" i="4"/>
  <c r="L1321" i="4"/>
  <c r="N1320" i="4"/>
  <c r="L1320" i="4"/>
  <c r="N1319" i="4"/>
  <c r="L1319" i="4"/>
  <c r="N1318" i="4"/>
  <c r="L1318" i="4"/>
  <c r="N1317" i="4"/>
  <c r="L1317" i="4"/>
  <c r="N1316" i="4"/>
  <c r="L1316" i="4"/>
  <c r="N1315" i="4"/>
  <c r="L1315" i="4"/>
  <c r="H1256" i="4"/>
  <c r="G1256" i="4"/>
  <c r="F1256" i="4"/>
  <c r="E1256" i="4"/>
  <c r="D1256" i="4"/>
  <c r="C1256" i="4"/>
  <c r="G1006" i="4"/>
  <c r="F1006" i="4"/>
  <c r="D1006" i="4"/>
  <c r="C1006" i="4"/>
  <c r="H1005" i="4"/>
  <c r="E1005" i="4"/>
  <c r="H1004" i="4"/>
  <c r="E1004" i="4"/>
  <c r="H1003" i="4"/>
  <c r="E1003" i="4"/>
  <c r="H1002" i="4"/>
  <c r="E1002" i="4"/>
  <c r="H1001" i="4"/>
  <c r="E1001" i="4"/>
  <c r="H1000" i="4"/>
  <c r="E1000" i="4"/>
  <c r="H999" i="4"/>
  <c r="E999" i="4"/>
  <c r="I914" i="4"/>
  <c r="E914" i="4"/>
  <c r="C914" i="4"/>
  <c r="G913" i="4"/>
  <c r="G912" i="4"/>
  <c r="E898" i="4"/>
  <c r="C898" i="4"/>
  <c r="G897" i="4"/>
  <c r="G896" i="4"/>
  <c r="G878" i="4"/>
  <c r="F878" i="4"/>
  <c r="D878" i="4"/>
  <c r="C878" i="4"/>
  <c r="H877" i="4"/>
  <c r="E877" i="4"/>
  <c r="H876" i="4"/>
  <c r="E876" i="4"/>
  <c r="H875" i="4"/>
  <c r="E875" i="4"/>
  <c r="H874" i="4"/>
  <c r="E874" i="4"/>
  <c r="H873" i="4"/>
  <c r="E873" i="4"/>
  <c r="H872" i="4"/>
  <c r="E872" i="4"/>
  <c r="H871" i="4"/>
  <c r="E871" i="4"/>
  <c r="H870" i="4"/>
  <c r="E870" i="4"/>
  <c r="H869" i="4"/>
  <c r="E869" i="4"/>
  <c r="E785" i="4"/>
  <c r="C785" i="4"/>
  <c r="G784" i="4"/>
  <c r="G783" i="4"/>
  <c r="E769" i="4"/>
  <c r="C769" i="4"/>
  <c r="G768" i="4"/>
  <c r="G767" i="4"/>
  <c r="G750" i="4"/>
  <c r="F750" i="4"/>
  <c r="D750" i="4"/>
  <c r="C750" i="4"/>
  <c r="H749" i="4"/>
  <c r="E749" i="4"/>
  <c r="H748" i="4"/>
  <c r="E748" i="4"/>
  <c r="H747" i="4"/>
  <c r="E747" i="4"/>
  <c r="H746" i="4"/>
  <c r="E746" i="4"/>
  <c r="H745" i="4"/>
  <c r="E745" i="4"/>
  <c r="H744" i="4"/>
  <c r="E744" i="4"/>
  <c r="H743" i="4"/>
  <c r="E743" i="4"/>
  <c r="H742" i="4"/>
  <c r="E742" i="4"/>
  <c r="H741" i="4"/>
  <c r="E741" i="4"/>
  <c r="G677" i="4"/>
  <c r="F677" i="4"/>
  <c r="D677" i="4"/>
  <c r="C677" i="4"/>
  <c r="J676" i="4"/>
  <c r="I676" i="4"/>
  <c r="H676" i="4"/>
  <c r="E676" i="4"/>
  <c r="J675" i="4"/>
  <c r="I675" i="4"/>
  <c r="H675" i="4"/>
  <c r="E675" i="4"/>
  <c r="D631" i="4"/>
  <c r="C631" i="4"/>
  <c r="E630" i="4"/>
  <c r="G613" i="4"/>
  <c r="F613" i="4"/>
  <c r="C613" i="4"/>
  <c r="J612" i="4"/>
  <c r="I612" i="4"/>
  <c r="H612" i="4"/>
  <c r="J611" i="4"/>
  <c r="I611" i="4"/>
  <c r="H611" i="4"/>
  <c r="E611" i="4"/>
  <c r="G583" i="4"/>
  <c r="F583" i="4"/>
  <c r="D583" i="4"/>
  <c r="C583" i="4"/>
  <c r="H582" i="4"/>
  <c r="E582" i="4"/>
  <c r="H581" i="4"/>
  <c r="E581" i="4"/>
  <c r="H580" i="4"/>
  <c r="E580" i="4"/>
  <c r="H579" i="4"/>
  <c r="E579" i="4"/>
  <c r="H578" i="4"/>
  <c r="E578" i="4"/>
  <c r="H577" i="4"/>
  <c r="E577" i="4"/>
  <c r="H576" i="4"/>
  <c r="E576" i="4"/>
  <c r="H575" i="4"/>
  <c r="E575" i="4"/>
  <c r="H574" i="4"/>
  <c r="E574" i="4"/>
  <c r="G558" i="4"/>
  <c r="F558" i="4"/>
  <c r="D558" i="4"/>
  <c r="C558" i="4"/>
  <c r="H557" i="4"/>
  <c r="E557" i="4"/>
  <c r="H556" i="4"/>
  <c r="E556" i="4"/>
  <c r="H555" i="4"/>
  <c r="E555" i="4"/>
  <c r="H554" i="4"/>
  <c r="E554" i="4"/>
  <c r="H553" i="4"/>
  <c r="E553" i="4"/>
  <c r="H552" i="4"/>
  <c r="E552" i="4"/>
  <c r="H551" i="4"/>
  <c r="E551" i="4"/>
  <c r="H550" i="4"/>
  <c r="E550" i="4"/>
  <c r="H549" i="4"/>
  <c r="E549" i="4"/>
  <c r="K482" i="4"/>
  <c r="J482" i="4"/>
  <c r="H482" i="4"/>
  <c r="G482" i="4"/>
  <c r="F482" i="4"/>
  <c r="E482" i="4"/>
  <c r="D482" i="4"/>
  <c r="C482" i="4"/>
  <c r="L481" i="4"/>
  <c r="L480" i="4"/>
  <c r="I459" i="4"/>
  <c r="E459" i="4"/>
  <c r="C459" i="4"/>
  <c r="K443" i="4"/>
  <c r="J443" i="4"/>
  <c r="I443" i="4"/>
  <c r="H443" i="4"/>
  <c r="G443" i="4"/>
  <c r="F443" i="4"/>
  <c r="E443" i="4"/>
  <c r="D443" i="4"/>
  <c r="C443" i="4"/>
  <c r="L442" i="4"/>
  <c r="L441" i="4"/>
  <c r="E420" i="4"/>
  <c r="C420" i="4"/>
  <c r="G419" i="4"/>
  <c r="G418" i="4"/>
  <c r="K404" i="4"/>
  <c r="J404" i="4"/>
  <c r="I404" i="4"/>
  <c r="H404" i="4"/>
  <c r="G404" i="4"/>
  <c r="F404" i="4"/>
  <c r="E404" i="4"/>
  <c r="D404" i="4"/>
  <c r="C404" i="4"/>
  <c r="L403" i="4"/>
  <c r="L402" i="4"/>
  <c r="I388" i="4"/>
  <c r="E388" i="4"/>
  <c r="C388" i="4"/>
  <c r="K372" i="4"/>
  <c r="J372" i="4"/>
  <c r="I372" i="4"/>
  <c r="H372" i="4"/>
  <c r="G372" i="4"/>
  <c r="F372" i="4"/>
  <c r="E372" i="4"/>
  <c r="D372" i="4"/>
  <c r="C372" i="4"/>
  <c r="L371" i="4"/>
  <c r="L370" i="4"/>
  <c r="E357" i="4"/>
  <c r="C357" i="4"/>
  <c r="G356" i="4"/>
  <c r="G355" i="4"/>
  <c r="L334" i="4"/>
  <c r="L333" i="4"/>
  <c r="K332" i="4"/>
  <c r="J332" i="4"/>
  <c r="I332" i="4"/>
  <c r="H332" i="4"/>
  <c r="G332" i="4"/>
  <c r="F332" i="4"/>
  <c r="E332" i="4"/>
  <c r="D332" i="4"/>
  <c r="C332" i="4"/>
  <c r="L331" i="4"/>
  <c r="L330" i="4"/>
  <c r="K329" i="4"/>
  <c r="J329" i="4"/>
  <c r="I329" i="4"/>
  <c r="H329" i="4"/>
  <c r="G329" i="4"/>
  <c r="F329" i="4"/>
  <c r="E329" i="4"/>
  <c r="D329" i="4"/>
  <c r="C329" i="4"/>
  <c r="E237" i="4"/>
  <c r="E233" i="4"/>
  <c r="F240" i="4" l="1"/>
  <c r="E336" i="4"/>
  <c r="D336" i="4"/>
  <c r="H336" i="4"/>
  <c r="L337" i="4"/>
  <c r="C336" i="4"/>
  <c r="G336" i="4"/>
  <c r="K336" i="4"/>
  <c r="I336" i="4"/>
  <c r="L338" i="4"/>
  <c r="F336" i="4"/>
  <c r="J336" i="4"/>
  <c r="E750" i="4"/>
  <c r="H677" i="4"/>
  <c r="E613" i="4"/>
  <c r="L1324" i="4"/>
  <c r="N1324" i="4"/>
  <c r="J677" i="4"/>
  <c r="E558" i="4"/>
  <c r="H558" i="4"/>
  <c r="H750" i="4"/>
  <c r="K1388" i="4"/>
  <c r="L1388" i="4"/>
  <c r="I613" i="4"/>
  <c r="H583" i="4"/>
  <c r="E583" i="4"/>
  <c r="L332" i="4"/>
  <c r="G357" i="4"/>
  <c r="G388" i="4"/>
  <c r="L443" i="4"/>
  <c r="G459" i="4"/>
  <c r="L482" i="4"/>
  <c r="K612" i="4"/>
  <c r="G769" i="4"/>
  <c r="E878" i="4"/>
  <c r="H878" i="4"/>
  <c r="G898" i="4"/>
  <c r="E1006" i="4"/>
  <c r="H1006" i="4"/>
  <c r="L1346" i="4"/>
  <c r="L1447" i="4"/>
  <c r="G420" i="4"/>
  <c r="E631" i="4"/>
  <c r="L329" i="4"/>
  <c r="L372" i="4"/>
  <c r="L404" i="4"/>
  <c r="H613" i="4"/>
  <c r="J613" i="4"/>
  <c r="K675" i="4"/>
  <c r="E677" i="4"/>
  <c r="I677" i="4"/>
  <c r="G785" i="4"/>
  <c r="G914" i="4"/>
  <c r="L1364" i="4"/>
  <c r="L1466" i="4"/>
  <c r="K611" i="4"/>
  <c r="K676" i="4"/>
  <c r="L336" i="4" l="1"/>
  <c r="K613" i="4"/>
  <c r="K677" i="4"/>
</calcChain>
</file>

<file path=xl/sharedStrings.xml><?xml version="1.0" encoding="utf-8"?>
<sst xmlns="http://schemas.openxmlformats.org/spreadsheetml/2006/main" count="838" uniqueCount="213">
  <si>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</si>
  <si>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</si>
  <si>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</si>
  <si>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</si>
  <si>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</si>
  <si>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</si>
  <si>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</si>
  <si>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</si>
  <si>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</si>
  <si>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</si>
  <si>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</si>
  <si>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</si>
  <si>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</si>
  <si>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</si>
  <si>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</si>
  <si>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</si>
  <si>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</si>
  <si>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</si>
  <si>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</si>
  <si>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</si>
  <si>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</si>
  <si>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</si>
  <si>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</si>
  <si>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</si>
  <si>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</si>
  <si>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</si>
  <si>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</si>
  <si>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</si>
  <si>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</si>
  <si>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</si>
  <si>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</si>
  <si>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</si>
  <si>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</si>
  <si>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</si>
  <si>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</si>
  <si>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</si>
  <si>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</si>
  <si>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</si>
  <si>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</si>
  <si>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</si>
  <si>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</si>
  <si>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</si>
  <si>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</si>
  <si>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</si>
  <si>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</si>
  <si>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</si>
  <si>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</si>
  <si>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</si>
  <si>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</si>
  <si>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</si>
  <si>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</si>
  <si>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</si>
  <si>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</si>
  <si>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</si>
  <si>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</si>
  <si>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</si>
  <si>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</si>
  <si>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</si>
  <si>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</si>
  <si>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</si>
  <si>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</si>
  <si>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</si>
  <si>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</si>
  <si>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</si>
  <si>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</si>
  <si>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</si>
  <si>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</si>
  <si>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</si>
  <si>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</si>
  <si>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</si>
  <si>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</si>
  <si>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</si>
  <si>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</si>
  <si>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</si>
  <si>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</si>
  <si>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</si>
  <si>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</si>
  <si>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</si>
  <si>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</si>
  <si>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</si>
  <si>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</si>
  <si>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</si>
  <si>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</si>
  <si>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</si>
  <si>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</si>
  <si>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</si>
  <si>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</si>
  <si>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</si>
  <si>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</si>
  <si>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</si>
  <si>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</si>
  <si>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</si>
  <si>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</si>
  <si>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</si>
  <si>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</si>
  <si>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</si>
  <si>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</si>
  <si>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</si>
  <si>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</si>
  <si>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</si>
  <si>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</si>
  <si>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</si>
  <si>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</si>
  <si>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</si>
  <si>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</si>
  <si>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</si>
  <si>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</si>
  <si>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</si>
  <si>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</si>
  <si>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</si>
  <si>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</si>
  <si>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</si>
  <si>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</si>
  <si>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</si>
  <si>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</si>
  <si>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</si>
  <si>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</si>
  <si>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</si>
  <si>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</si>
  <si>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</si>
  <si>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</si>
  <si>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</si>
  <si>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</si>
  <si>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</si>
  <si>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</si>
  <si>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</si>
  <si>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</si>
  <si>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</si>
  <si>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</si>
  <si>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</si>
  <si>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</si>
  <si>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r>
      <t xml:space="preserve">Pernoctación: </t>
    </r>
    <r>
      <rPr>
        <sz val="12"/>
        <rFont val="Verdana"/>
        <family val="2"/>
      </rPr>
      <t>Ocupación por una persona de una plaza dentro de una jornada hotelera y en un mismo establecimiento.</t>
    </r>
  </si>
  <si>
    <t>AGOSTO 2018</t>
  </si>
  <si>
    <t>ENERO - AGOSTO 2018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</si>
  <si>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AGOSTO 2017 Y AGOSTO 2018</t>
    </r>
  </si>
  <si>
    <t>AGOSTO 2017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</si>
  <si>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AGOSTO DE 2017-2018</t>
    </r>
  </si>
  <si>
    <t>ENERO-AGOSTO 2017</t>
  </si>
  <si>
    <t>ENERO-AGOSTO 2018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</si>
  <si>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AGOSTO 2017 Y AGOSTO 2018</t>
    </r>
  </si>
  <si>
    <t>2c.- COMPARACION DE DATOS ACUMULADOS DE ENERO - AGOSTO 2017-2018</t>
  </si>
  <si>
    <t>3b.- COMPARACIONES AGOSTO 2017 Y AGOSTO 2018</t>
  </si>
  <si>
    <t>3c.- COMPARACION DE DATOS ACUMULADOS DE ENERO - AGOSTO 2017-2018</t>
  </si>
  <si>
    <t>4b.- COMPARACIONES AGOSTO 2017 Y AGOSTO 2018</t>
  </si>
  <si>
    <t>4c.- COMPARACION DE DATOS ACUMULADOS DE ENERO - AGOSTO 2017-2018</t>
  </si>
  <si>
    <t>5b.- COMPARACIONES AGOSTO 2017 Y AGOSTO 2018</t>
  </si>
  <si>
    <t>5c.- COMPARACION DE DATOS ACUMULADOS DE ENERO - AGOSTO 2017-2018</t>
  </si>
  <si>
    <t>ENERO  - AGOSTO 2018</t>
  </si>
  <si>
    <t>Melilla</t>
  </si>
  <si>
    <t>Ceuta</t>
  </si>
  <si>
    <t>Baleares (Islas)</t>
  </si>
  <si>
    <t>Canarias</t>
  </si>
  <si>
    <t>Rioja (La)</t>
  </si>
  <si>
    <t>Navarra (Comunidad Foral de)</t>
  </si>
  <si>
    <t>Extremadura</t>
  </si>
  <si>
    <t>Aragón</t>
  </si>
  <si>
    <t>Murcia (Región de)</t>
  </si>
  <si>
    <t>Cantabria</t>
  </si>
  <si>
    <t>Castilla - La Mancha</t>
  </si>
  <si>
    <t>Galicia</t>
  </si>
  <si>
    <t>Asturias (Principado de)</t>
  </si>
  <si>
    <t>País Vasco</t>
  </si>
  <si>
    <t>Comunidad Valenciana</t>
  </si>
  <si>
    <t>Cataluña</t>
  </si>
  <si>
    <t>Andalucía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</si>
  <si>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</si>
  <si>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</si>
  <si>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</si>
  <si>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</si>
  <si>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</si>
  <si>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</si>
  <si>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Japón</t>
  </si>
  <si>
    <t>Brasil</t>
  </si>
  <si>
    <t>Méjico</t>
  </si>
  <si>
    <t>China</t>
  </si>
  <si>
    <t>EEUU</t>
  </si>
  <si>
    <t>Alemania</t>
  </si>
  <si>
    <t>Italia</t>
  </si>
  <si>
    <t>Reino Unido</t>
  </si>
  <si>
    <t>Benelux (Bélgica, Holanda y Luxemburgo)</t>
  </si>
  <si>
    <t>Portugal</t>
  </si>
  <si>
    <t>Francia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</si>
  <si>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</si>
  <si>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</si>
  <si>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</si>
  <si>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</si>
  <si>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</si>
  <si>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</si>
  <si>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</si>
  <si>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</si>
  <si>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</si>
  <si>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</si>
  <si>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</si>
  <si>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</si>
  <si>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</si>
  <si>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</si>
  <si>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</si>
  <si>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</si>
  <si>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</si>
  <si>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</si>
  <si>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7.- APARTAMENTOS</t>
  </si>
  <si>
    <t>8.- RESTAURANTES</t>
  </si>
  <si>
    <t>ÁVILA</t>
  </si>
  <si>
    <t xml:space="preserve"> NOTA (*): En Julio de 2018 se modifica el universo del estudio al incorporar al análisis las viviendas de uso turístico y apartamentos.</t>
  </si>
  <si>
    <r>
      <t xml:space="preserve">Tamaño y Error muestral del Estudio de viviendas de uso turístico y apartamentos: </t>
    </r>
    <r>
      <rPr>
        <sz val="12"/>
        <rFont val="Verdana"/>
        <family val="2"/>
      </rPr>
      <t>200 encuestas, fijando un nivel de error máximo para datos globales del 5,35%, en condiciones normales de muestreo (p=q=0,5, sigma=1,64).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</si>
  <si>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(p=q=0,5, sigma=1,64).</t>
    </r>
  </si>
  <si>
    <r>
      <t xml:space="preserve">Universo: </t>
    </r>
    <r>
      <rPr>
        <sz val="12"/>
        <rFont val="Verdana"/>
        <family val="2"/>
      </rPr>
      <t>Alojamientos Turísticos Reglados (Alojamientos Hoteleros, Alojamientos de Turismo Rural, Campamentos y Albergues).</t>
    </r>
  </si>
  <si>
    <t>FICHA TÉCNICA DE VIVIENDAS DE USO TURISTICO Y APARTAMENTOS</t>
  </si>
  <si>
    <r>
      <t xml:space="preserve">Universo: </t>
    </r>
    <r>
      <rPr>
        <sz val="12"/>
        <rFont val="Verdana"/>
        <family val="2"/>
      </rPr>
      <t xml:space="preserve"> Viviendas de uso turístico y Apartamentos turísticos. </t>
    </r>
  </si>
  <si>
    <t>FICHA TÉCNICA GENERAL *</t>
  </si>
  <si>
    <t>* (Excepto viviendas de uso turístico y apartamentos)</t>
  </si>
  <si>
    <r>
      <t xml:space="preserve">Ámbito de la Investigación: </t>
    </r>
    <r>
      <rPr>
        <sz val="12"/>
        <rFont val="Verdana"/>
        <family val="2"/>
      </rPr>
      <t>Comunidad  de Castilla y León</t>
    </r>
  </si>
  <si>
    <t>Plan Estadístico de Castilla y León 2018-2021: Operación Estadística nº 07012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</si>
</sst>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#,##0.0"/>
    <numFmt numFmtId="165" formatCode="0.0"/>
  </numFmts>
  <fonts count="7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  <fill>
      <patternFill patternType="solid">
        <fgColor theme="6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32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8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9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3" fontId="5" fillId="0" borderId="0" xfId="0" applyNumberFormat="1" applyFont="1"/>
    <xf numFmtId="10" fontId="5" fillId="0" borderId="0" xfId="0" applyNumberFormat="1" applyFont="1" applyFill="1" applyAlignment="1"/>
    <xf numFmtId="0" fontId="10" fillId="0" borderId="0" xfId="0" applyFont="1" applyFill="1" applyBorder="1" applyAlignment="1"/>
    <xf numFmtId="0" fontId="0" fillId="0" borderId="0" xfId="0" applyBorder="1"/>
    <xf numFmtId="0" fontId="14" fillId="0" borderId="0" xfId="0" applyFont="1" applyAlignment="1"/>
    <xf numFmtId="0" fontId="16" fillId="0" borderId="0" xfId="0" applyFont="1" applyAlignment="1">
      <alignment horizontal="left"/>
    </xf>
    <xf numFmtId="0" fontId="17" fillId="0" borderId="0" xfId="0" applyFont="1" applyBorder="1"/>
    <xf numFmtId="0" fontId="7" fillId="0" borderId="0" xfId="0" applyFont="1" applyAlignment="1"/>
    <xf numFmtId="0" fontId="23" fillId="0" borderId="0" xfId="0" applyFont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8" fillId="0" borderId="0" xfId="0" applyFont="1"/>
    <xf numFmtId="0" fontId="19" fillId="0" borderId="0" xfId="0" applyFont="1" applyFill="1" applyBorder="1" applyAlignment="1">
      <alignment horizontal="left"/>
    </xf>
    <xf numFmtId="0" fontId="17" fillId="0" borderId="0" xfId="0" applyFont="1" applyFill="1"/>
    <xf numFmtId="0" fontId="19" fillId="0" borderId="0" xfId="0" applyFont="1" applyFill="1" applyBorder="1"/>
    <xf numFmtId="10" fontId="18" fillId="0" borderId="0" xfId="2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10" fontId="18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18" fillId="0" borderId="0" xfId="0" applyNumberFormat="1" applyFont="1" applyFill="1" applyBorder="1" applyAlignment="1"/>
    <xf numFmtId="3" fontId="17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18" fillId="0" borderId="0" xfId="0" applyFont="1" applyBorder="1"/>
    <xf numFmtId="3" fontId="23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7" fillId="0" borderId="0" xfId="0" applyFont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8" fillId="0" borderId="0" xfId="0" applyNumberFormat="1" applyFont="1" applyBorder="1"/>
    <xf numFmtId="2" fontId="17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7" fillId="0" borderId="0" xfId="0" applyFont="1" applyBorder="1" applyAlignment="1">
      <alignment horizontal="left" vertical="center" wrapText="1"/>
    </xf>
    <xf numFmtId="10" fontId="29" fillId="0" borderId="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3" fillId="0" borderId="0" xfId="0" applyFont="1"/>
    <xf numFmtId="2" fontId="8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7" fillId="0" borderId="0" xfId="0" applyFont="1" applyBorder="1" applyAlignment="1">
      <alignment vertical="center"/>
    </xf>
    <xf numFmtId="0" fontId="24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4" fillId="0" borderId="0" xfId="0" applyFont="1"/>
    <xf numFmtId="0" fontId="32" fillId="0" borderId="0" xfId="0" applyFont="1"/>
    <xf numFmtId="10" fontId="29" fillId="0" borderId="0" xfId="2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left" vertical="center"/>
    </xf>
    <xf numFmtId="0" fontId="43" fillId="0" borderId="0" xfId="0" applyFont="1" applyFill="1"/>
    <xf numFmtId="0" fontId="45" fillId="0" borderId="0" xfId="0" applyFont="1"/>
    <xf numFmtId="0" fontId="46" fillId="0" borderId="0" xfId="0" applyFont="1"/>
    <xf numFmtId="0" fontId="41" fillId="0" borderId="0" xfId="0" applyFont="1"/>
    <xf numFmtId="0" fontId="41" fillId="0" borderId="0" xfId="0" applyFont="1" applyBorder="1"/>
    <xf numFmtId="0" fontId="41" fillId="0" borderId="0" xfId="0" applyFont="1" applyFill="1" applyBorder="1"/>
    <xf numFmtId="0" fontId="19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5" fillId="0" borderId="0" xfId="0" applyFont="1" applyFill="1" applyBorder="1" applyAlignment="1"/>
    <xf numFmtId="0" fontId="47" fillId="0" borderId="0" xfId="0" applyFont="1" applyFill="1" applyBorder="1" applyAlignment="1"/>
    <xf numFmtId="3" fontId="19" fillId="0" borderId="0" xfId="0" applyNumberFormat="1" applyFont="1" applyFill="1" applyBorder="1" applyAlignment="1"/>
    <xf numFmtId="0" fontId="34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28" fillId="0" borderId="0" xfId="0" applyFont="1" applyFill="1"/>
    <xf numFmtId="0" fontId="18" fillId="0" borderId="0" xfId="0" applyFont="1"/>
    <xf numFmtId="0" fontId="28" fillId="0" borderId="0" xfId="0" applyFont="1" applyBorder="1"/>
    <xf numFmtId="3" fontId="29" fillId="0" borderId="0" xfId="0" applyNumberFormat="1" applyFont="1" applyFill="1" applyBorder="1" applyAlignment="1">
      <alignment horizontal="center"/>
    </xf>
    <xf numFmtId="10" fontId="29" fillId="3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46" fillId="0" borderId="0" xfId="0" applyFont="1" applyFill="1"/>
    <xf numFmtId="0" fontId="19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left"/>
    </xf>
    <xf numFmtId="0" fontId="20" fillId="0" borderId="0" xfId="0" applyFont="1" applyAlignment="1"/>
    <xf numFmtId="0" fontId="18" fillId="0" borderId="0" xfId="0" applyFont="1" applyFill="1" applyBorder="1" applyAlignment="1">
      <alignment horizontal="center"/>
    </xf>
    <xf numFmtId="3" fontId="22" fillId="0" borderId="0" xfId="0" applyNumberFormat="1" applyFont="1"/>
    <xf numFmtId="10" fontId="22" fillId="0" borderId="0" xfId="0" applyNumberFormat="1" applyFont="1" applyFill="1" applyAlignment="1"/>
    <xf numFmtId="0" fontId="48" fillId="0" borderId="0" xfId="0" applyFont="1"/>
    <xf numFmtId="3" fontId="28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8" fillId="0" borderId="0" xfId="0" applyNumberFormat="1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0" fontId="19" fillId="3" borderId="0" xfId="0" applyFont="1" applyFill="1" applyBorder="1" applyAlignment="1">
      <alignment horizontal="left"/>
    </xf>
    <xf numFmtId="0" fontId="14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14" fillId="0" borderId="0" xfId="0" applyNumberFormat="1" applyFont="1" applyAlignment="1">
      <alignment horizontal="right"/>
    </xf>
    <xf numFmtId="0" fontId="19" fillId="5" borderId="0" xfId="0" applyFont="1" applyFill="1" applyBorder="1" applyAlignment="1">
      <alignment horizontal="left"/>
    </xf>
    <xf numFmtId="10" fontId="29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2" fillId="0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5" fillId="5" borderId="0" xfId="0" applyNumberFormat="1" applyFont="1" applyFill="1" applyAlignment="1"/>
    <xf numFmtId="10" fontId="22" fillId="5" borderId="0" xfId="0" applyNumberFormat="1" applyFont="1" applyFill="1" applyAlignment="1"/>
    <xf numFmtId="3" fontId="28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3" fillId="7" borderId="0" xfId="0" applyFont="1" applyFill="1"/>
    <xf numFmtId="0" fontId="15" fillId="9" borderId="0" xfId="0" applyFont="1" applyFill="1" applyAlignment="1">
      <alignment horizontal="right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/>
    <xf numFmtId="3" fontId="35" fillId="9" borderId="0" xfId="0" applyNumberFormat="1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left"/>
    </xf>
    <xf numFmtId="3" fontId="35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5" fillId="0" borderId="0" xfId="0" applyNumberFormat="1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49" fillId="9" borderId="0" xfId="0" applyFont="1" applyFill="1" applyBorder="1"/>
    <xf numFmtId="3" fontId="49" fillId="9" borderId="0" xfId="0" applyNumberFormat="1" applyFont="1" applyFill="1" applyBorder="1" applyAlignment="1">
      <alignment horizontal="center"/>
    </xf>
    <xf numFmtId="0" fontId="35" fillId="9" borderId="0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35" fillId="9" borderId="0" xfId="0" applyFont="1" applyFill="1" applyBorder="1"/>
    <xf numFmtId="3" fontId="29" fillId="9" borderId="0" xfId="0" applyNumberFormat="1" applyFont="1" applyFill="1" applyBorder="1" applyAlignment="1">
      <alignment horizontal="center"/>
    </xf>
    <xf numFmtId="0" fontId="51" fillId="9" borderId="0" xfId="0" applyFont="1" applyFill="1" applyBorder="1" applyAlignment="1"/>
    <xf numFmtId="10" fontId="57" fillId="0" borderId="0" xfId="2" applyNumberFormat="1" applyFont="1" applyFill="1" applyBorder="1" applyAlignment="1">
      <alignment horizontal="center"/>
    </xf>
    <xf numFmtId="10" fontId="58" fillId="0" borderId="0" xfId="2" applyNumberFormat="1" applyFont="1" applyFill="1" applyBorder="1" applyAlignment="1">
      <alignment horizontal="center"/>
    </xf>
    <xf numFmtId="0" fontId="60" fillId="0" borderId="0" xfId="0" applyFont="1" applyFill="1" applyBorder="1"/>
    <xf numFmtId="2" fontId="61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3" fontId="35" fillId="9" borderId="0" xfId="0" applyNumberFormat="1" applyFont="1" applyFill="1" applyAlignment="1">
      <alignment horizontal="center"/>
    </xf>
    <xf numFmtId="0" fontId="51" fillId="9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40" fillId="7" borderId="0" xfId="0" applyFont="1" applyFill="1" applyBorder="1" applyAlignment="1"/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12" fillId="7" borderId="0" xfId="0" applyFont="1" applyFill="1" applyBorder="1"/>
    <xf numFmtId="0" fontId="0" fillId="7" borderId="0" xfId="0" applyFill="1" applyBorder="1"/>
    <xf numFmtId="0" fontId="62" fillId="0" borderId="0" xfId="0" applyFont="1" applyFill="1" applyAlignment="1">
      <alignment horizontal="center"/>
    </xf>
    <xf numFmtId="0" fontId="63" fillId="0" borderId="0" xfId="0" applyFont="1"/>
    <xf numFmtId="0" fontId="49" fillId="9" borderId="0" xfId="0" applyFont="1" applyFill="1" applyBorder="1" applyAlignment="1">
      <alignment horizontal="center"/>
    </xf>
    <xf numFmtId="0" fontId="64" fillId="0" borderId="0" xfId="0" applyFont="1"/>
    <xf numFmtId="3" fontId="28" fillId="0" borderId="0" xfId="0" applyNumberFormat="1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0" xfId="0" applyFont="1" applyFill="1" applyBorder="1" applyAlignment="1"/>
    <xf numFmtId="0" fontId="29" fillId="9" borderId="0" xfId="0" applyFont="1" applyFill="1" applyBorder="1" applyAlignment="1">
      <alignment horizontal="center"/>
    </xf>
    <xf numFmtId="3" fontId="29" fillId="9" borderId="0" xfId="0" applyNumberFormat="1" applyFont="1" applyFill="1" applyAlignment="1">
      <alignment horizontal="center"/>
    </xf>
    <xf numFmtId="2" fontId="65" fillId="9" borderId="0" xfId="0" applyNumberFormat="1" applyFont="1" applyFill="1" applyBorder="1" applyAlignment="1">
      <alignment horizontal="center"/>
    </xf>
    <xf numFmtId="10" fontId="57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49" fillId="9" borderId="0" xfId="0" applyFont="1" applyFill="1" applyBorder="1" applyAlignment="1">
      <alignment horizontal="center"/>
    </xf>
    <xf numFmtId="0" fontId="66" fillId="9" borderId="0" xfId="0" applyFont="1" applyFill="1" applyAlignment="1">
      <alignment horizontal="right"/>
    </xf>
    <xf numFmtId="0" fontId="67" fillId="9" borderId="0" xfId="0" applyFont="1" applyFill="1" applyAlignment="1"/>
    <xf numFmtId="0" fontId="67" fillId="9" borderId="0" xfId="0" applyFont="1" applyFill="1" applyAlignment="1">
      <alignment horizontal="right"/>
    </xf>
    <xf numFmtId="2" fontId="67" fillId="9" borderId="0" xfId="0" applyNumberFormat="1" applyFont="1" applyFill="1" applyAlignment="1">
      <alignment horizontal="right"/>
    </xf>
    <xf numFmtId="10" fontId="66" fillId="9" borderId="0" xfId="0" applyNumberFormat="1" applyFont="1" applyFill="1" applyAlignment="1">
      <alignment horizontal="right"/>
    </xf>
    <xf numFmtId="0" fontId="52" fillId="0" borderId="0" xfId="0" applyFont="1" applyFill="1" applyBorder="1" applyAlignment="1">
      <alignment horizontal="center"/>
    </xf>
    <xf numFmtId="2" fontId="61" fillId="13" borderId="0" xfId="0" applyNumberFormat="1" applyFont="1" applyFill="1" applyBorder="1" applyAlignment="1">
      <alignment horizontal="center"/>
    </xf>
    <xf numFmtId="10" fontId="68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2" fontId="70" fillId="13" borderId="0" xfId="0" applyNumberFormat="1" applyFont="1" applyFill="1" applyBorder="1" applyAlignment="1">
      <alignment horizontal="center"/>
    </xf>
    <xf numFmtId="3" fontId="49" fillId="13" borderId="0" xfId="0" applyNumberFormat="1" applyFont="1" applyFill="1" applyBorder="1" applyAlignment="1">
      <alignment horizontal="center"/>
    </xf>
    <xf numFmtId="3" fontId="35" fillId="13" borderId="0" xfId="0" applyNumberFormat="1" applyFont="1" applyFill="1" applyBorder="1" applyAlignment="1">
      <alignment horizontal="center"/>
    </xf>
    <xf numFmtId="3" fontId="29" fillId="13" borderId="0" xfId="0" applyNumberFormat="1" applyFont="1" applyFill="1" applyBorder="1" applyAlignment="1">
      <alignment horizontal="center"/>
    </xf>
    <xf numFmtId="10" fontId="49" fillId="3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3" fontId="35" fillId="0" borderId="0" xfId="0" applyNumberFormat="1" applyFont="1" applyBorder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9" fillId="9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28" fillId="0" borderId="0" xfId="0" applyNumberFormat="1" applyFont="1" applyFill="1" applyBorder="1" applyAlignment="1">
      <alignment horizontal="center"/>
    </xf>
    <xf numFmtId="0" fontId="65" fillId="9" borderId="0" xfId="0" applyFont="1" applyFill="1" applyBorder="1" applyAlignment="1"/>
    <xf numFmtId="10" fontId="57" fillId="13" borderId="0" xfId="2" applyNumberFormat="1" applyFont="1" applyFill="1" applyBorder="1" applyAlignment="1">
      <alignment horizontal="center"/>
    </xf>
    <xf numFmtId="0" fontId="0" fillId="0" borderId="0" xfId="0" applyAlignment="1"/>
    <xf numFmtId="0" fontId="71" fillId="13" borderId="0" xfId="0" applyFont="1" applyFill="1" applyBorder="1" applyAlignment="1">
      <alignment horizontal="center"/>
    </xf>
    <xf numFmtId="0" fontId="71" fillId="9" borderId="0" xfId="0" applyFont="1" applyFill="1" applyBorder="1" applyAlignment="1">
      <alignment horizontal="center"/>
    </xf>
    <xf numFmtId="0" fontId="35" fillId="9" borderId="0" xfId="0" applyFont="1" applyFill="1" applyBorder="1" applyAlignment="1">
      <alignment horizontal="left"/>
    </xf>
    <xf numFmtId="0" fontId="49" fillId="9" borderId="0" xfId="0" applyFont="1" applyFill="1" applyBorder="1" applyAlignment="1">
      <alignment horizontal="left"/>
    </xf>
    <xf numFmtId="9" fontId="49" fillId="9" borderId="0" xfId="2" applyFont="1" applyFill="1" applyBorder="1" applyAlignment="1">
      <alignment horizontal="left"/>
    </xf>
    <xf numFmtId="0" fontId="57" fillId="13" borderId="0" xfId="0" applyFont="1" applyFill="1" applyBorder="1"/>
    <xf numFmtId="0" fontId="61" fillId="13" borderId="0" xfId="0" applyFont="1" applyFill="1" applyBorder="1"/>
    <xf numFmtId="0" fontId="35" fillId="5" borderId="0" xfId="0" applyFont="1" applyFill="1" applyBorder="1" applyAlignment="1">
      <alignment wrapText="1"/>
    </xf>
    <xf numFmtId="0" fontId="3" fillId="0" borderId="0" xfId="0" applyFont="1" applyAlignment="1"/>
    <xf numFmtId="0" fontId="18" fillId="0" borderId="0" xfId="0" applyFont="1" applyFill="1" applyBorder="1"/>
    <xf numFmtId="0" fontId="51" fillId="9" borderId="0" xfId="0" applyFont="1" applyFill="1" applyBorder="1"/>
    <xf numFmtId="0" fontId="19" fillId="9" borderId="0" xfId="0" applyFont="1" applyFill="1"/>
    <xf numFmtId="0" fontId="34" fillId="5" borderId="0" xfId="0" applyFont="1" applyFill="1" applyAlignment="1">
      <alignment horizontal="center"/>
    </xf>
    <xf numFmtId="0" fontId="37" fillId="5" borderId="0" xfId="0" applyFont="1" applyFill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/>
    </xf>
    <xf numFmtId="0" fontId="28" fillId="5" borderId="3" xfId="0" applyFont="1" applyFill="1" applyBorder="1" applyAlignment="1">
      <alignment horizontal="left" vertical="center" wrapText="1"/>
    </xf>
    <xf numFmtId="10" fontId="28" fillId="5" borderId="1" xfId="0" applyNumberFormat="1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left" vertical="center" wrapText="1"/>
    </xf>
    <xf numFmtId="10" fontId="28" fillId="5" borderId="2" xfId="0" applyNumberFormat="1" applyFont="1" applyFill="1" applyBorder="1" applyAlignment="1">
      <alignment horizontal="center" vertical="center"/>
    </xf>
    <xf numFmtId="0" fontId="19" fillId="13" borderId="0" xfId="0" applyFont="1" applyFill="1"/>
    <xf numFmtId="3" fontId="29" fillId="13" borderId="0" xfId="0" applyNumberFormat="1" applyFont="1" applyFill="1" applyAlignment="1">
      <alignment horizontal="center"/>
    </xf>
    <xf numFmtId="3" fontId="35" fillId="13" borderId="0" xfId="0" applyNumberFormat="1" applyFont="1" applyFill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center"/>
    </xf>
    <xf numFmtId="4" fontId="65" fillId="9" borderId="0" xfId="0" applyNumberFormat="1" applyFont="1" applyFill="1" applyBorder="1" applyAlignment="1">
      <alignment horizontal="center"/>
    </xf>
    <xf numFmtId="165" fontId="0" fillId="0" borderId="0" xfId="0" applyNumberFormat="1"/>
    <xf numFmtId="0" fontId="33" fillId="7" borderId="0" xfId="0" applyFont="1" applyFill="1" applyAlignment="1">
      <alignment horizontal="center"/>
    </xf>
    <xf numFmtId="0" fontId="12" fillId="7" borderId="0" xfId="0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1" fontId="0" fillId="0" borderId="0" xfId="0" applyNumberFormat="1"/>
    <xf numFmtId="3" fontId="28" fillId="0" borderId="0" xfId="0" applyNumberFormat="1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35" fillId="0" borderId="0" xfId="0" applyNumberFormat="1" applyFont="1" applyFill="1" applyBorder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9" fillId="9" borderId="0" xfId="0" applyNumberFormat="1" applyFont="1" applyFill="1" applyBorder="1" applyAlignment="1">
      <alignment horizontal="center"/>
    </xf>
    <xf numFmtId="0" fontId="35" fillId="9" borderId="0" xfId="0" applyFont="1" applyFill="1" applyBorder="1" applyAlignment="1">
      <alignment horizontal="left"/>
    </xf>
    <xf numFmtId="0" fontId="19" fillId="9" borderId="0" xfId="0" applyFont="1" applyFill="1" applyBorder="1" applyAlignment="1">
      <alignment horizontal="center"/>
    </xf>
    <xf numFmtId="0" fontId="49" fillId="9" borderId="0" xfId="0" applyFont="1" applyFill="1" applyBorder="1" applyAlignment="1"/>
    <xf numFmtId="0" fontId="29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10" fontId="0" fillId="0" borderId="0" xfId="0" applyNumberFormat="1" applyFill="1"/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8" fillId="13" borderId="0" xfId="0" applyFont="1" applyFill="1"/>
    <xf numFmtId="0" fontId="35" fillId="13" borderId="0" xfId="0" applyFont="1" applyFill="1" applyBorder="1" applyAlignment="1">
      <alignment horizontal="left"/>
    </xf>
    <xf numFmtId="0" fontId="19" fillId="5" borderId="0" xfId="0" applyFont="1" applyFill="1"/>
    <xf numFmtId="3" fontId="29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0" fontId="28" fillId="5" borderId="0" xfId="0" applyFont="1" applyFill="1"/>
    <xf numFmtId="0" fontId="4" fillId="7" borderId="0" xfId="0" applyFont="1" applyFill="1" applyBorder="1" applyAlignment="1">
      <alignment wrapText="1"/>
    </xf>
    <xf numFmtId="0" fontId="19" fillId="9" borderId="0" xfId="0" applyFont="1" applyFill="1" applyBorder="1" applyAlignment="1">
      <alignment horizontal="center"/>
    </xf>
    <xf numFmtId="0" fontId="17" fillId="0" borderId="0" xfId="0" applyFont="1" applyBorder="1" applyAlignment="1"/>
    <xf numFmtId="0" fontId="4" fillId="7" borderId="0" xfId="0" applyFont="1" applyFill="1" applyBorder="1" applyAlignment="1">
      <alignment horizontal="justify" vertical="justify" wrapText="1"/>
    </xf>
    <xf numFmtId="0" fontId="4" fillId="7" borderId="0" xfId="0" applyFont="1" applyFill="1" applyBorder="1" applyAlignment="1">
      <alignment wrapText="1"/>
    </xf>
    <xf numFmtId="0" fontId="28" fillId="5" borderId="0" xfId="0" applyFont="1" applyFill="1" applyBorder="1" applyAlignment="1">
      <alignment horizontal="left" vertical="center" wrapText="1"/>
    </xf>
    <xf numFmtId="10" fontId="28" fillId="5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/>
    </xf>
    <xf numFmtId="0" fontId="56" fillId="9" borderId="0" xfId="0" applyFont="1" applyFill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35" fillId="0" borderId="0" xfId="0" applyNumberFormat="1" applyFont="1" applyFill="1" applyBorder="1" applyAlignment="1">
      <alignment horizontal="center"/>
    </xf>
    <xf numFmtId="0" fontId="56" fillId="9" borderId="0" xfId="0" applyFont="1" applyFill="1" applyBorder="1" applyAlignment="1">
      <alignment horizontal="center"/>
    </xf>
    <xf numFmtId="0" fontId="49" fillId="9" borderId="0" xfId="0" applyFont="1" applyFill="1" applyBorder="1" applyAlignment="1">
      <alignment horizontal="left"/>
    </xf>
    <xf numFmtId="0" fontId="35" fillId="9" borderId="0" xfId="0" applyFont="1" applyFill="1" applyBorder="1" applyAlignment="1">
      <alignment horizontal="left"/>
    </xf>
    <xf numFmtId="0" fontId="35" fillId="9" borderId="0" xfId="0" applyFont="1" applyFill="1" applyBorder="1" applyAlignment="1">
      <alignment horizontal="center"/>
    </xf>
    <xf numFmtId="0" fontId="54" fillId="12" borderId="0" xfId="0" applyFont="1" applyFill="1" applyAlignment="1">
      <alignment horizontal="center"/>
    </xf>
    <xf numFmtId="0" fontId="50" fillId="12" borderId="0" xfId="0" applyFont="1" applyFill="1" applyAlignment="1">
      <alignment horizontal="center"/>
    </xf>
    <xf numFmtId="0" fontId="39" fillId="9" borderId="0" xfId="0" applyFont="1" applyFill="1" applyBorder="1" applyAlignment="1">
      <alignment horizontal="center"/>
    </xf>
    <xf numFmtId="3" fontId="35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10" fontId="59" fillId="0" borderId="0" xfId="0" applyNumberFormat="1" applyFont="1" applyFill="1" applyAlignment="1">
      <alignment horizontal="center"/>
    </xf>
    <xf numFmtId="0" fontId="59" fillId="0" borderId="0" xfId="0" applyFont="1" applyFill="1" applyAlignment="1">
      <alignment horizontal="center"/>
    </xf>
    <xf numFmtId="10" fontId="29" fillId="6" borderId="0" xfId="0" applyNumberFormat="1" applyFont="1" applyFill="1" applyBorder="1" applyAlignment="1">
      <alignment horizontal="center"/>
    </xf>
    <xf numFmtId="0" fontId="35" fillId="5" borderId="0" xfId="0" applyFont="1" applyFill="1" applyBorder="1" applyAlignment="1">
      <alignment horizontal="left" wrapText="1"/>
    </xf>
    <xf numFmtId="0" fontId="18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71" fillId="9" borderId="0" xfId="0" applyFont="1" applyFill="1" applyBorder="1" applyAlignment="1">
      <alignment horizontal="center"/>
    </xf>
    <xf numFmtId="0" fontId="33" fillId="7" borderId="0" xfId="0" applyFont="1" applyFill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13" fillId="7" borderId="0" xfId="0" applyFont="1" applyFill="1" applyAlignment="1">
      <alignment horizontal="center"/>
    </xf>
    <xf numFmtId="0" fontId="4" fillId="7" borderId="0" xfId="0" applyFont="1" applyFill="1" applyBorder="1" applyAlignment="1">
      <alignment wrapText="1"/>
    </xf>
    <xf numFmtId="0" fontId="50" fillId="8" borderId="0" xfId="0" applyFont="1" applyFill="1" applyAlignment="1">
      <alignment horizontal="center"/>
    </xf>
    <xf numFmtId="0" fontId="4" fillId="7" borderId="0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54" fillId="8" borderId="0" xfId="0" applyFont="1" applyFill="1" applyAlignment="1">
      <alignment horizontal="center"/>
    </xf>
    <xf numFmtId="0" fontId="4" fillId="7" borderId="0" xfId="0" applyFont="1" applyFill="1" applyBorder="1" applyAlignment="1">
      <alignment horizontal="justify" vertical="justify" wrapText="1"/>
    </xf>
    <xf numFmtId="0" fontId="40" fillId="7" borderId="0" xfId="0" applyFont="1" applyFill="1" applyBorder="1" applyAlignment="1">
      <alignment vertical="top" wrapText="1"/>
    </xf>
    <xf numFmtId="0" fontId="11" fillId="7" borderId="0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left"/>
    </xf>
    <xf numFmtId="0" fontId="49" fillId="9" borderId="0" xfId="0" applyFont="1" applyFill="1" applyBorder="1" applyAlignment="1">
      <alignment horizontal="center"/>
    </xf>
    <xf numFmtId="3" fontId="29" fillId="9" borderId="0" xfId="0" applyNumberFormat="1" applyFont="1" applyFill="1" applyBorder="1" applyAlignment="1">
      <alignment horizontal="center"/>
    </xf>
    <xf numFmtId="3" fontId="49" fillId="9" borderId="0" xfId="0" applyNumberFormat="1" applyFont="1" applyFill="1" applyBorder="1" applyAlignment="1">
      <alignment horizontal="center"/>
    </xf>
    <xf numFmtId="0" fontId="53" fillId="12" borderId="0" xfId="0" applyFont="1" applyFill="1" applyAlignment="1">
      <alignment horizontal="center"/>
    </xf>
    <xf numFmtId="0" fontId="49" fillId="13" borderId="0" xfId="0" applyFont="1" applyFill="1" applyBorder="1" applyAlignment="1">
      <alignment horizontal="left"/>
    </xf>
    <xf numFmtId="0" fontId="19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0" fontId="49" fillId="13" borderId="0" xfId="0" applyFont="1" applyFill="1" applyBorder="1" applyAlignment="1"/>
    <xf numFmtId="0" fontId="50" fillId="9" borderId="0" xfId="0" applyFont="1" applyFill="1" applyBorder="1" applyAlignment="1">
      <alignment horizontal="center" vertical="center"/>
    </xf>
    <xf numFmtId="0" fontId="31" fillId="12" borderId="0" xfId="0" applyFont="1" applyFill="1" applyAlignment="1">
      <alignment horizontal="center"/>
    </xf>
    <xf numFmtId="0" fontId="21" fillId="0" borderId="0" xfId="0" applyFont="1" applyAlignment="1">
      <alignment horizontal="left"/>
    </xf>
    <xf numFmtId="10" fontId="35" fillId="6" borderId="0" xfId="0" applyNumberFormat="1" applyFont="1" applyFill="1" applyBorder="1" applyAlignment="1">
      <alignment horizontal="center"/>
    </xf>
    <xf numFmtId="0" fontId="56" fillId="10" borderId="0" xfId="0" applyFont="1" applyFill="1" applyBorder="1" applyAlignment="1">
      <alignment horizontal="center"/>
    </xf>
    <xf numFmtId="3" fontId="28" fillId="0" borderId="0" xfId="0" applyNumberFormat="1" applyFont="1" applyBorder="1" applyAlignment="1">
      <alignment horizontal="center"/>
    </xf>
    <xf numFmtId="3" fontId="35" fillId="0" borderId="0" xfId="0" applyNumberFormat="1" applyFont="1" applyBorder="1" applyAlignment="1">
      <alignment horizontal="center"/>
    </xf>
    <xf numFmtId="10" fontId="57" fillId="0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0" fontId="11" fillId="10" borderId="0" xfId="0" applyFont="1" applyFill="1" applyBorder="1" applyAlignment="1">
      <alignment horizontal="center"/>
    </xf>
    <xf numFmtId="0" fontId="51" fillId="14" borderId="0" xfId="0" applyFont="1" applyFill="1" applyBorder="1" applyAlignment="1">
      <alignment horizontal="center"/>
    </xf>
    <xf numFmtId="0" fontId="71" fillId="14" borderId="0" xfId="0" applyFont="1" applyFill="1" applyBorder="1" applyAlignment="1">
      <alignment horizontal="center"/>
    </xf>
    <xf numFmtId="0" fontId="31" fillId="8" borderId="0" xfId="0" applyFont="1" applyFill="1" applyAlignment="1">
      <alignment horizontal="center" vertical="center"/>
    </xf>
    <xf numFmtId="9" fontId="56" fillId="10" borderId="0" xfId="2" applyFont="1" applyFill="1" applyBorder="1" applyAlignment="1">
      <alignment horizontal="center"/>
    </xf>
    <xf numFmtId="9" fontId="18" fillId="9" borderId="0" xfId="2" applyFont="1" applyFill="1" applyBorder="1" applyAlignment="1">
      <alignment horizontal="center"/>
    </xf>
    <xf numFmtId="9" fontId="51" fillId="9" borderId="0" xfId="2" applyFont="1" applyFill="1" applyBorder="1" applyAlignment="1">
      <alignment horizontal="center"/>
    </xf>
    <xf numFmtId="0" fontId="27" fillId="7" borderId="0" xfId="0" applyFont="1" applyFill="1" applyAlignment="1">
      <alignment horizontal="center"/>
    </xf>
    <xf numFmtId="49" fontId="25" fillId="7" borderId="0" xfId="0" applyNumberFormat="1" applyFont="1" applyFill="1" applyAlignment="1">
      <alignment horizontal="center"/>
    </xf>
    <xf numFmtId="49" fontId="26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7" fillId="12" borderId="0" xfId="0" applyFont="1" applyFill="1" applyAlignment="1">
      <alignment horizontal="center" vertical="center"/>
    </xf>
    <xf numFmtId="0" fontId="34" fillId="8" borderId="0" xfId="0" applyFont="1" applyFill="1" applyAlignment="1">
      <alignment horizontal="center"/>
    </xf>
    <xf numFmtId="0" fontId="66" fillId="9" borderId="0" xfId="0" applyFont="1" applyFill="1" applyAlignment="1">
      <alignment horizontal="left"/>
    </xf>
    <xf numFmtId="0" fontId="14" fillId="0" borderId="0" xfId="0" applyFont="1" applyAlignment="1">
      <alignment horizontal="right"/>
    </xf>
    <xf numFmtId="3" fontId="14" fillId="0" borderId="0" xfId="0" applyNumberFormat="1" applyFont="1" applyAlignment="1">
      <alignment horizontal="right"/>
    </xf>
    <xf numFmtId="0" fontId="3" fillId="9" borderId="0" xfId="0" applyFont="1" applyFill="1" applyAlignment="1">
      <alignment horizontal="left"/>
    </xf>
    <xf numFmtId="3" fontId="3" fillId="9" borderId="0" xfId="0" applyNumberFormat="1" applyFont="1" applyFill="1" applyAlignment="1">
      <alignment horizontal="right"/>
    </xf>
    <xf numFmtId="0" fontId="3" fillId="9" borderId="5" xfId="0" applyFont="1" applyFill="1" applyBorder="1" applyAlignment="1">
      <alignment horizontal="center"/>
    </xf>
    <xf numFmtId="0" fontId="21" fillId="9" borderId="6" xfId="0" applyFont="1" applyFill="1" applyBorder="1" applyAlignment="1">
      <alignment horizontal="center"/>
    </xf>
    <xf numFmtId="49" fontId="55" fillId="9" borderId="7" xfId="0" applyNumberFormat="1" applyFont="1" applyFill="1" applyBorder="1" applyAlignment="1">
      <alignment horizontal="center" vertical="center"/>
    </xf>
    <xf numFmtId="49" fontId="21" fillId="9" borderId="8" xfId="0" applyNumberFormat="1" applyFont="1" applyFill="1" applyBorder="1" applyAlignment="1">
      <alignment horizontal="center" vertical="center"/>
    </xf>
    <xf numFmtId="0" fontId="3" fillId="13" borderId="5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49" fontId="55" fillId="13" borderId="7" xfId="0" applyNumberFormat="1" applyFont="1" applyFill="1" applyBorder="1" applyAlignment="1">
      <alignment horizontal="center" vertical="center"/>
    </xf>
    <xf numFmtId="49" fontId="21" fillId="13" borderId="8" xfId="0" applyNumberFormat="1" applyFont="1" applyFill="1" applyBorder="1" applyAlignment="1">
      <alignment horizontal="center" vertical="center"/>
    </xf>
    <xf numFmtId="0" fontId="3" fillId="9" borderId="5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40" fillId="0" borderId="0" xfId="0" applyFont="1" applyAlignment="1">
      <alignment horizontal="left"/>
    </xf>
    <xf numFmtId="0" fontId="12" fillId="7" borderId="0" xfId="0" applyFont="1" applyFill="1" applyBorder="1" applyAlignment="1">
      <alignment horizontal="center"/>
    </xf>
    <xf numFmtId="0" fontId="40" fillId="7" borderId="0" xfId="0" applyFont="1" applyFill="1" applyBorder="1" applyAlignment="1">
      <alignment horizontal="left" vertical="justify" wrapText="1"/>
    </xf>
  </cellXfs>
  <cellStyles count="3">
    <cellStyle name="Millares" xfId="1" builtinId="3"/>
    <cellStyle name="Normal" xfId="0" builtinId="0"/>
    <cellStyle name="Porcentaje" xfId="2" builtinId="5"/>
  </cellStyles>
  <dxfs count="54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FFFF99"/>
      <color rgb="FF660066"/>
      <color rgb="FFCCFFFF"/>
      <color rgb="FF993366"/>
      <color rgb="FF9999FF"/>
      <color rgb="FFD1E7A9"/>
      <color rgb="FFFF66FF"/>
      <color rgb="FF33CC33"/>
      <color rgb="FF0000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805DF822-E040-40FD-8F4D-473F9D1209D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F4A3083C-9CB9-4129-8A47-A47ABAC83C2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3690383050922664"/>
          <c:y val="3.58250218722659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5221347331583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740416"/>
        <c:axId val="418101976"/>
        <c:axId val="0"/>
      </c:bar3DChart>
      <c:catAx>
        <c:axId val="417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1019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101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7740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5982454586046"/>
          <c:y val="3.9057217847769027E-2"/>
          <c:w val="0.27712403781069178"/>
          <c:h val="0.129797025371828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8102760"/>
        <c:axId val="418103152"/>
      </c:barChart>
      <c:catAx>
        <c:axId val="418102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10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1031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102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073312154050063"/>
          <c:y val="3.0201342281879196E-2"/>
          <c:w val="0.25194014578623214"/>
          <c:h val="0.11885072505471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09679DC-1F89-4E65-90C0-513DCA6EF8B3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8322240"/>
        <c:axId val="418322632"/>
        <c:axId val="0"/>
      </c:bar3DChart>
      <c:catAx>
        <c:axId val="4183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322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322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32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6895170897461912"/>
          <c:y val="4.1097322834645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9595003649929E-2"/>
          <c:y val="0.20702173228346454"/>
          <c:w val="0.89619381181713997"/>
          <c:h val="0.711544881889763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'[9]Oferta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'[9]Oferta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'[9]Oferta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'[9]Oferta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8323808"/>
        <c:axId val="418324200"/>
      </c:barChart>
      <c:catAx>
        <c:axId val="418323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324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324200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323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1558478344620038"/>
          <c:y val="1.709700787401575E-2"/>
          <c:w val="0.37015073443396179"/>
          <c:h val="0.1365354330708661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1221583259590541"/>
          <c:y val="1.65930478742397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49421542682831"/>
          <c:y val="0.20599320701454479"/>
          <c:w val="0.72300328515283041"/>
          <c:h val="0.71767954597214767"/>
        </c:manualLayout>
      </c:layout>
      <c:pie3DChart>
        <c:varyColors val="1"/>
        <c:ser>
          <c:idx val="0"/>
          <c:order val="0"/>
          <c:tx>
            <c:strRef>
              <c:f>[10]Mes!$G$373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2075006876460828E-3"/>
                  <c:y val="-3.2003591985464513E-2"/>
                </c:manualLayout>
              </c:layout>
              <c:tx>
                <c:rich>
                  <a:bodyPr/>
                  <a:lstStyle/>
                  <a:p>
                    <a:fld id="{8223F4D9-3332-4215-A6D9-8C07E8FA912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1.8386084975793304E-3"/>
                  <c:y val="-8.3236962799437542E-2"/>
                </c:manualLayout>
              </c:layout>
              <c:tx>
                <c:rich>
                  <a:bodyPr/>
                  <a:lstStyle/>
                  <a:p>
                    <a:fld id="{D4F5C495-D524-4F9A-AA91-C7EA7942D27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6391219400963006E-2"/>
                  <c:y val="4.3001211111965087E-2"/>
                </c:manualLayout>
              </c:layout>
              <c:tx>
                <c:rich>
                  <a:bodyPr/>
                  <a:lstStyle/>
                  <a:p>
                    <a:fld id="{CD1C6010-1558-4F54-8C11-B44CBA4E188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2.5658264397622879E-2"/>
                  <c:y val="6.95767880088061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14689997571667E-2"/>
                  <c:y val="5.274263976089591E-2"/>
                </c:manualLayout>
              </c:layout>
              <c:tx>
                <c:rich>
                  <a:bodyPr/>
                  <a:lstStyle/>
                  <a:p>
                    <a:fld id="{A483878A-4EEA-4B26-8239-89A16F0CCE1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4225919700737305E-2"/>
                  <c:y val="2.1357727277376948E-2"/>
                </c:manualLayout>
              </c:layout>
              <c:tx>
                <c:rich>
                  <a:bodyPr/>
                  <a:lstStyle/>
                  <a:p>
                    <a:fld id="{66681DF3-E840-4D53-B1B5-95B5430E56E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9775897416002145E-2"/>
                  <c:y val="-1.045232919727912E-2"/>
                </c:manualLayout>
              </c:layout>
              <c:tx>
                <c:rich>
                  <a:bodyPr/>
                  <a:lstStyle/>
                  <a:p>
                    <a:fld id="{5F198F51-E1F8-4C72-A48B-050B51D91CA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696424678245855E-2"/>
                  <c:y val="-9.6192722845631115E-2"/>
                </c:manualLayout>
              </c:layout>
              <c:tx>
                <c:rich>
                  <a:bodyPr/>
                  <a:lstStyle/>
                  <a:p>
                    <a:fld id="{1D0FA276-B34E-4DFD-A3AB-CAA35D60B139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6399420036052769E-2"/>
                  <c:y val="-3.3329490722907487E-2"/>
                </c:manualLayout>
              </c:layout>
              <c:tx>
                <c:rich>
                  <a:bodyPr/>
                  <a:lstStyle/>
                  <a:p>
                    <a:fld id="{86120C7E-1E2F-424D-98D8-06CC578772F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[10]Mes!$A$374:$A$382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[10]Mes!$G$374:$G$382</c:f>
              <c:numCache>
                <c:formatCode>General</c:formatCode>
                <c:ptCount val="9"/>
                <c:pt idx="0">
                  <c:v>71701</c:v>
                </c:pt>
                <c:pt idx="1">
                  <c:v>129941</c:v>
                </c:pt>
                <c:pt idx="2">
                  <c:v>123287</c:v>
                </c:pt>
                <c:pt idx="3">
                  <c:v>36427</c:v>
                </c:pt>
                <c:pt idx="4">
                  <c:v>169564</c:v>
                </c:pt>
                <c:pt idx="5">
                  <c:v>68441</c:v>
                </c:pt>
                <c:pt idx="6">
                  <c:v>44594</c:v>
                </c:pt>
                <c:pt idx="7">
                  <c:v>116333</c:v>
                </c:pt>
                <c:pt idx="8">
                  <c:v>41694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2173067254982922"/>
          <c:y val="2.092038495188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263261734507893"/>
          <c:y val="0.13523009623797025"/>
          <c:w val="0.7890839577283022"/>
          <c:h val="0.82158985126859141"/>
        </c:manualLayout>
      </c:layout>
      <c:pie3DChart>
        <c:varyColors val="1"/>
        <c:ser>
          <c:idx val="0"/>
          <c:order val="0"/>
          <c:tx>
            <c:strRef>
              <c:f>[10]Mes!$G$559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733618162248824E-3"/>
                  <c:y val="-5.5038670166229223E-2"/>
                </c:manualLayout>
              </c:layout>
              <c:tx>
                <c:rich>
                  <a:bodyPr/>
                  <a:lstStyle/>
                  <a:p>
                    <a:fld id="{DDC85F71-E4DF-4846-AD8A-88C82729CE0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8017037804174851E-2"/>
                  <c:y val="1.8146395825437422E-2"/>
                </c:manualLayout>
              </c:layout>
              <c:tx>
                <c:rich>
                  <a:bodyPr/>
                  <a:lstStyle/>
                  <a:p>
                    <a:fld id="{3B4D05C5-77C1-4B2C-8B27-E217BC6F724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0211516986690001E-2"/>
                  <c:y val="8.7483127042389808E-2"/>
                </c:manualLayout>
              </c:layout>
              <c:tx>
                <c:rich>
                  <a:bodyPr/>
                  <a:lstStyle/>
                  <a:p>
                    <a:fld id="{CF66931B-A05C-47B1-A4B9-C536B32E239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3.4264469349218334E-2"/>
                  <c:y val="2.5057917760279966E-2"/>
                </c:manualLayout>
              </c:layout>
              <c:tx>
                <c:rich>
                  <a:bodyPr/>
                  <a:lstStyle/>
                  <a:p>
                    <a:fld id="{3EBFE092-8B61-4D3C-AA45-0DD158A5328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3.2193729732718064E-2"/>
                  <c:y val="6.3551706036745245E-2"/>
                </c:manualLayout>
              </c:layout>
              <c:tx>
                <c:rich>
                  <a:bodyPr/>
                  <a:lstStyle/>
                  <a:p>
                    <a:fld id="{B0B8EA85-C598-4FB3-9CCC-57C03842A5B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2.2959018843281324E-2"/>
                  <c:y val="-3.6409448818897718E-2"/>
                </c:manualLayout>
              </c:layout>
              <c:tx>
                <c:rich>
                  <a:bodyPr/>
                  <a:lstStyle/>
                  <a:p>
                    <a:fld id="{1A9F6D2C-4457-44DE-9409-5824E6D28FA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1.2406287124374511E-2"/>
                  <c:y val="-0.10124549431321089"/>
                </c:manualLayout>
              </c:layout>
              <c:tx>
                <c:rich>
                  <a:bodyPr/>
                  <a:lstStyle/>
                  <a:p>
                    <a:fld id="{91442058-C144-4090-B71D-FBBFFFC962B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5109626883334702E-2"/>
                  <c:y val="-7.0958180227471593E-2"/>
                </c:manualLayout>
              </c:layout>
              <c:tx>
                <c:rich>
                  <a:bodyPr/>
                  <a:lstStyle/>
                  <a:p>
                    <a:fld id="{2D9344E4-5BFF-4F36-95BF-00502C38E86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8105962576037402E-2"/>
                  <c:y val="-2.8706211723534557E-2"/>
                </c:manualLayout>
              </c:layout>
              <c:tx>
                <c:rich>
                  <a:bodyPr/>
                  <a:lstStyle/>
                  <a:p>
                    <a:fld id="{A0A9716E-6F64-49B1-B205-D969167E31E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[10]Mes!$A$560:$A$568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[10]Mes!$G$560:$G$568</c:f>
              <c:numCache>
                <c:formatCode>General</c:formatCode>
                <c:ptCount val="9"/>
                <c:pt idx="0">
                  <c:v>34756</c:v>
                </c:pt>
                <c:pt idx="1">
                  <c:v>24577</c:v>
                </c:pt>
                <c:pt idx="2">
                  <c:v>23487</c:v>
                </c:pt>
                <c:pt idx="3">
                  <c:v>12806</c:v>
                </c:pt>
                <c:pt idx="4">
                  <c:v>20331</c:v>
                </c:pt>
                <c:pt idx="5">
                  <c:v>23126</c:v>
                </c:pt>
                <c:pt idx="6">
                  <c:v>20194</c:v>
                </c:pt>
                <c:pt idx="7">
                  <c:v>8650</c:v>
                </c:pt>
                <c:pt idx="8">
                  <c:v>14719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73687664041992"/>
          <c:y val="2.5669642857142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21052631578946"/>
          <c:y val="0.25390673428866251"/>
          <c:w val="0.67653510498687652"/>
          <c:h val="0.63783605174353208"/>
        </c:manualLayout>
      </c:layout>
      <c:pie3DChart>
        <c:varyColors val="1"/>
        <c:ser>
          <c:idx val="0"/>
          <c:order val="0"/>
          <c:tx>
            <c:strRef>
              <c:f>[11]Mes!$D$375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5735299479529674E-2"/>
                  <c:y val="-2.5398493115181969E-2"/>
                </c:manualLayout>
              </c:layout>
              <c:tx>
                <c:rich>
                  <a:bodyPr/>
                  <a:lstStyle/>
                  <a:p>
                    <a:fld id="{12ADD6A3-4F98-4EF5-949F-AD113A3352F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9.3154527559055119E-3"/>
                  <c:y val="-6.2696850393700793E-2"/>
                </c:manualLayout>
              </c:layout>
              <c:tx>
                <c:rich>
                  <a:bodyPr/>
                  <a:lstStyle/>
                  <a:p>
                    <a:fld id="{DB47D900-1264-4DBF-A1A2-4F9D760F5BC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1.7928149606299213E-3"/>
                  <c:y val="9.4495922384701753E-2"/>
                </c:manualLayout>
              </c:layout>
              <c:tx>
                <c:rich>
                  <a:bodyPr/>
                  <a:lstStyle/>
                  <a:p>
                    <a:fld id="{C99A2F7A-9173-4409-83FC-058096D954EC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1.3499015748031496E-2"/>
                  <c:y val="2.1084434758155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8142576593804165E-2"/>
                  <c:y val="7.447307286070759E-2"/>
                </c:manualLayout>
              </c:layout>
              <c:tx>
                <c:rich>
                  <a:bodyPr/>
                  <a:lstStyle/>
                  <a:p>
                    <a:fld id="{F4E1FE36-4A20-4052-A080-09F5AAE0DD4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6990425181069496E-2"/>
                  <c:y val="5.0264833837813105E-2"/>
                </c:manualLayout>
              </c:layout>
              <c:tx>
                <c:rich>
                  <a:bodyPr/>
                  <a:lstStyle/>
                  <a:p>
                    <a:fld id="{3CFC9581-5577-4313-9328-16BF15A9690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8332783783934935E-2"/>
                  <c:y val="-1.675487477976173E-2"/>
                </c:manualLayout>
              </c:layout>
              <c:tx>
                <c:rich>
                  <a:bodyPr/>
                  <a:lstStyle/>
                  <a:p>
                    <a:fld id="{DBB2F736-108E-44D4-A763-A77C103EB30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8868110236220474E-2"/>
                  <c:y val="-6.721843363329584E-2"/>
                </c:manualLayout>
              </c:layout>
              <c:tx>
                <c:rich>
                  <a:bodyPr/>
                  <a:lstStyle/>
                  <a:p>
                    <a:fld id="{4CA3B258-B02D-488C-AAE7-E865CDCA044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1.0424986138609038E-2"/>
                  <c:y val="-3.992715017453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[11]Mes!$A$376:$A$384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[11]Mes!$D$376:$D$384</c:f>
              <c:numCache>
                <c:formatCode>General</c:formatCode>
                <c:ptCount val="9"/>
                <c:pt idx="0">
                  <c:v>49783</c:v>
                </c:pt>
                <c:pt idx="1">
                  <c:v>104397</c:v>
                </c:pt>
                <c:pt idx="2">
                  <c:v>111984</c:v>
                </c:pt>
                <c:pt idx="3">
                  <c:v>30258</c:v>
                </c:pt>
                <c:pt idx="4">
                  <c:v>98157</c:v>
                </c:pt>
                <c:pt idx="5">
                  <c:v>46411</c:v>
                </c:pt>
                <c:pt idx="6">
                  <c:v>23943</c:v>
                </c:pt>
                <c:pt idx="7">
                  <c:v>74606</c:v>
                </c:pt>
                <c:pt idx="8">
                  <c:v>25116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6637324997019545"/>
          <c:y val="3.811443569553805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848104"/>
        <c:axId val="311849280"/>
        <c:axId val="0"/>
      </c:bar3DChart>
      <c:catAx>
        <c:axId val="31184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8492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1849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848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988463276106884"/>
          <c:y val="2.092049334541147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44188072802376"/>
          <c:y val="0.16255034492369871"/>
          <c:w val="0.73741399896734239"/>
          <c:h val="0.78296355654658212"/>
        </c:manualLayout>
      </c:layout>
      <c:pie3DChart>
        <c:varyColors val="1"/>
        <c:ser>
          <c:idx val="0"/>
          <c:order val="0"/>
          <c:tx>
            <c:strRef>
              <c:f>[11]Mes!$D$561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7433444312701218E-2"/>
                  <c:y val="-5.3159058693287325E-2"/>
                </c:manualLayout>
              </c:layout>
              <c:tx>
                <c:rich>
                  <a:bodyPr/>
                  <a:lstStyle/>
                  <a:p>
                    <a:fld id="{CB353127-4745-481D-856D-F69DFAC65277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3.5505679617916612E-3"/>
                  <c:y val="-9.1552156644136296E-2"/>
                </c:manualLayout>
              </c:layout>
              <c:tx>
                <c:rich>
                  <a:bodyPr/>
                  <a:lstStyle/>
                  <a:p>
                    <a:fld id="{AE9BDB7A-0493-4203-8B48-41B1F63BF96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2.0491803278688526E-3"/>
                  <c:y val="7.5221238938053103E-2"/>
                </c:manualLayout>
              </c:layout>
              <c:tx>
                <c:rich>
                  <a:bodyPr/>
                  <a:lstStyle/>
                  <a:p>
                    <a:fld id="{FA4AE824-D2CE-4F85-9D14-4E7129C36F7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9731831676777357E-3"/>
                  <c:y val="1.2240610410424199E-2"/>
                </c:manualLayout>
              </c:layout>
              <c:tx>
                <c:rich>
                  <a:bodyPr/>
                  <a:lstStyle/>
                  <a:p>
                    <a:fld id="{00D8D04F-C85E-4FCF-8FE0-E3577B4EAC7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1.9948868538232856E-2"/>
                  <c:y val="3.6548319203337232E-2"/>
                </c:manualLayout>
              </c:layout>
              <c:tx>
                <c:rich>
                  <a:bodyPr/>
                  <a:lstStyle/>
                  <a:p>
                    <a:fld id="{4BCBD429-A070-4DAA-B7EF-AA5F4A0987E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7.1718143375239241E-3"/>
                  <c:y val="1.6529727337664335E-2"/>
                </c:manualLayout>
              </c:layout>
              <c:tx>
                <c:rich>
                  <a:bodyPr/>
                  <a:lstStyle/>
                  <a:p>
                    <a:fld id="{91B7256E-E40E-4E6A-AAB9-366B83E81BD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2.2488059894152583E-2"/>
                  <c:y val="-1.1458086544491713E-2"/>
                </c:manualLayout>
              </c:layout>
              <c:tx>
                <c:rich>
                  <a:bodyPr/>
                  <a:lstStyle/>
                  <a:p>
                    <a:fld id="{DFB9BA4B-2FC7-430A-9499-FEEE2F8A725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2967421570849763E-2"/>
                  <c:y val="-8.2087262079594159E-2"/>
                </c:manualLayout>
              </c:layout>
              <c:tx>
                <c:rich>
                  <a:bodyPr/>
                  <a:lstStyle/>
                  <a:p>
                    <a:fld id="{B57AAA84-FECC-465D-A308-ECF8AB08A24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2395308641314633E-2"/>
                  <c:y val="-4.5151920508318372E-2"/>
                </c:manualLayout>
              </c:layout>
              <c:tx>
                <c:rich>
                  <a:bodyPr/>
                  <a:lstStyle/>
                  <a:p>
                    <a:fld id="{D71CF8CD-1ED7-4A47-B946-EAB686C91D4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[11]Mes!$A$562:$A$570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[11]Mes!$D$562:$D$570</c:f>
              <c:numCache>
                <c:formatCode>General</c:formatCode>
                <c:ptCount val="9"/>
                <c:pt idx="0">
                  <c:v>15163</c:v>
                </c:pt>
                <c:pt idx="1">
                  <c:v>11929</c:v>
                </c:pt>
                <c:pt idx="2">
                  <c:v>11805</c:v>
                </c:pt>
                <c:pt idx="3">
                  <c:v>5273</c:v>
                </c:pt>
                <c:pt idx="4">
                  <c:v>8734</c:v>
                </c:pt>
                <c:pt idx="5">
                  <c:v>9810</c:v>
                </c:pt>
                <c:pt idx="6">
                  <c:v>7583</c:v>
                </c:pt>
                <c:pt idx="7">
                  <c:v>4898</c:v>
                </c:pt>
                <c:pt idx="8">
                  <c:v>8228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4475402389856129"/>
          <c:y val="1.23877515310586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7174530179469"/>
          <c:y val="0.15116570428696416"/>
          <c:w val="0.77418689907332328"/>
          <c:h val="0.8488342957130359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57E-4BDE-88A2-A7B455FEC1B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E-4BDE-88A2-A7B455FEC1B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57E-4BDE-88A2-A7B455FEC1B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E-4BDE-88A2-A7B455FEC1B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57E-4BDE-88A2-A7B455FEC1B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E-4BDE-88A2-A7B455FEC1B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57E-4BDE-88A2-A7B455FEC1B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E-4BDE-88A2-A7B455FEC1B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57E-4BDE-88A2-A7B455FEC1B3}"/>
              </c:ext>
            </c:extLst>
          </c:dPt>
          <c:dLbls>
            <c:dLbl>
              <c:idx val="0"/>
              <c:layout>
                <c:manualLayout>
                  <c:x val="5.9352702300800378E-3"/>
                  <c:y val="-1.063447069116362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3145429082941151E-2"/>
                  <c:y val="-5.0286614173228349E-2"/>
                </c:manualLayout>
              </c:layout>
              <c:tx>
                <c:rich>
                  <a:bodyPr/>
                  <a:lstStyle/>
                  <a:p>
                    <a:fld id="{04027A1D-7B7E-43C2-BD72-A6E720CA6E6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27%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0.11869102741545508"/>
                  <c:y val="-2.6894138232722541E-3"/>
                </c:manualLayout>
              </c:layout>
              <c:tx>
                <c:rich>
                  <a:bodyPr/>
                  <a:lstStyle/>
                  <a:p>
                    <a:fld id="{2E195636-3A90-431F-B617-D520614802E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738636464322236E-4"/>
                  <c:y val="0.10618757655293089"/>
                </c:manualLayout>
              </c:layout>
              <c:tx>
                <c:rich>
                  <a:bodyPr/>
                  <a:lstStyle/>
                  <a:p>
                    <a:fld id="{8D1B2596-D6A3-4064-A7FB-98B7D2C00BC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1.4557235327287447E-2"/>
                  <c:y val="-2.8992475940507436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1E40E960-5EC0-447D-B338-B77FA4DE4E72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2.5364031189132011E-2"/>
                  <c:y val="-3.9409623797025353E-2"/>
                </c:manualLayout>
              </c:layout>
              <c:tx>
                <c:rich>
                  <a:bodyPr/>
                  <a:lstStyle/>
                  <a:p>
                    <a:fld id="{91AFA75E-ECD6-4B14-AD2D-12F9FD02EE9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1.0274839974395234E-2"/>
                  <c:y val="8.5777777777777779E-3"/>
                </c:manualLayout>
              </c:layout>
              <c:tx>
                <c:rich>
                  <a:bodyPr/>
                  <a:lstStyle/>
                  <a:p>
                    <a:fld id="{9A840323-3D7F-44F6-8F86-5C1E6E434C2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2717124348784441E-2"/>
                  <c:y val="-5.6730708661417321E-2"/>
                </c:manualLayout>
              </c:layout>
              <c:tx>
                <c:rich>
                  <a:bodyPr/>
                  <a:lstStyle/>
                  <a:p>
                    <a:fld id="{9FFD0329-A516-4306-A81B-CE76AD12B80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4.2151865225452223E-2"/>
                  <c:y val="-1.7126501502056607E-2"/>
                </c:manualLayout>
              </c:layout>
              <c:tx>
                <c:rich>
                  <a:bodyPr/>
                  <a:lstStyle/>
                  <a:p>
                    <a:fld id="{3BAFDAF7-0F33-4D64-95AF-78FD21A36BC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[12]Mes!$A$795:$A$803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[12]Mes!$D$795:$D$803</c:f>
              <c:numCache>
                <c:formatCode>General</c:formatCode>
                <c:ptCount val="9"/>
                <c:pt idx="0">
                  <c:v>1900</c:v>
                </c:pt>
                <c:pt idx="1">
                  <c:v>12751</c:v>
                </c:pt>
                <c:pt idx="2">
                  <c:v>13125</c:v>
                </c:pt>
                <c:pt idx="3">
                  <c:v>4234</c:v>
                </c:pt>
                <c:pt idx="4">
                  <c:v>1807</c:v>
                </c:pt>
                <c:pt idx="5">
                  <c:v>3311</c:v>
                </c:pt>
                <c:pt idx="6">
                  <c:v>1034</c:v>
                </c:pt>
                <c:pt idx="7">
                  <c:v>344</c:v>
                </c:pt>
                <c:pt idx="8">
                  <c:v>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57E-4BDE-88A2-A7B455FEC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AGOSTO 2018</a:t>
            </a:r>
          </a:p>
        </c:rich>
      </c:tx>
      <c:layout>
        <c:manualLayout>
          <c:xMode val="edge"/>
          <c:yMode val="edge"/>
          <c:x val="0.32041728763040239"/>
          <c:y val="2.8777014575305748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002408827186075"/>
          <c:y val="0.10643847578326134"/>
          <c:w val="0.68736078014919189"/>
          <c:h val="0.8052058836813658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AGOSTO!$B$246:$B$264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Navarra (Comunidad Foral de)</c:v>
                </c:pt>
                <c:pt idx="6">
                  <c:v>Extremadura</c:v>
                </c:pt>
                <c:pt idx="7">
                  <c:v>Aragón</c:v>
                </c:pt>
                <c:pt idx="8">
                  <c:v>Murcia (Región de)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Galicia</c:v>
                </c:pt>
                <c:pt idx="12">
                  <c:v>Asturias (Principado de)</c:v>
                </c:pt>
                <c:pt idx="13">
                  <c:v>País Vasco</c:v>
                </c:pt>
                <c:pt idx="14">
                  <c:v>Comunidad Valenciana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AGOSTO!$C$246:$C$264</c:f>
              <c:numCache>
                <c:formatCode>0.00%</c:formatCode>
                <c:ptCount val="19"/>
                <c:pt idx="0">
                  <c:v>4.0000000000000002E-4</c:v>
                </c:pt>
                <c:pt idx="1">
                  <c:v>8.0000000000000004E-4</c:v>
                </c:pt>
                <c:pt idx="2">
                  <c:v>5.7000000000000002E-3</c:v>
                </c:pt>
                <c:pt idx="3">
                  <c:v>9.9000000000000008E-3</c:v>
                </c:pt>
                <c:pt idx="4">
                  <c:v>1.0999999999999999E-2</c:v>
                </c:pt>
                <c:pt idx="5">
                  <c:v>1.9099999999999999E-2</c:v>
                </c:pt>
                <c:pt idx="6">
                  <c:v>1.9300000000000001E-2</c:v>
                </c:pt>
                <c:pt idx="7">
                  <c:v>2.3E-2</c:v>
                </c:pt>
                <c:pt idx="8">
                  <c:v>2.35E-2</c:v>
                </c:pt>
                <c:pt idx="9">
                  <c:v>2.47E-2</c:v>
                </c:pt>
                <c:pt idx="10">
                  <c:v>3.8800000000000001E-2</c:v>
                </c:pt>
                <c:pt idx="11">
                  <c:v>4.7E-2</c:v>
                </c:pt>
                <c:pt idx="12">
                  <c:v>7.1499999999999994E-2</c:v>
                </c:pt>
                <c:pt idx="13">
                  <c:v>7.8299999999999995E-2</c:v>
                </c:pt>
                <c:pt idx="14">
                  <c:v>8.3699999999999997E-2</c:v>
                </c:pt>
                <c:pt idx="15">
                  <c:v>9.4299999999999995E-2</c:v>
                </c:pt>
                <c:pt idx="16">
                  <c:v>0.1024</c:v>
                </c:pt>
                <c:pt idx="17">
                  <c:v>0.1084</c:v>
                </c:pt>
                <c:pt idx="18">
                  <c:v>0.23830000000000001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8686456"/>
        <c:axId val="418686848"/>
      </c:barChart>
      <c:catAx>
        <c:axId val="418686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686848"/>
        <c:crosses val="autoZero"/>
        <c:auto val="1"/>
        <c:lblAlgn val="ctr"/>
        <c:lblOffset val="100"/>
        <c:noMultiLvlLbl val="0"/>
      </c:catAx>
      <c:valAx>
        <c:axId val="41868684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686456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AGOSTO 2018</a:t>
            </a:r>
          </a:p>
        </c:rich>
      </c:tx>
      <c:layout>
        <c:manualLayout>
          <c:xMode val="edge"/>
          <c:yMode val="edge"/>
          <c:x val="0.32041728763040239"/>
          <c:y val="2.8777014575305748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959765070349812"/>
          <c:y val="0.13129507933259973"/>
          <c:w val="0.68792693946043626"/>
          <c:h val="0.7823747878038477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AGOSTO!$B$269:$B$287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AGOSTO!$C$269:$C$287</c:f>
              <c:numCache>
                <c:formatCode>0.00%</c:formatCode>
                <c:ptCount val="19"/>
                <c:pt idx="0">
                  <c:v>8.9999999999999998E-4</c:v>
                </c:pt>
                <c:pt idx="1">
                  <c:v>1.1999999999999999E-3</c:v>
                </c:pt>
                <c:pt idx="2">
                  <c:v>9.4999999999999998E-3</c:v>
                </c:pt>
                <c:pt idx="3">
                  <c:v>1.0999999999999999E-2</c:v>
                </c:pt>
                <c:pt idx="4">
                  <c:v>1.2E-2</c:v>
                </c:pt>
                <c:pt idx="5">
                  <c:v>1.38E-2</c:v>
                </c:pt>
                <c:pt idx="6">
                  <c:v>1.8700000000000001E-2</c:v>
                </c:pt>
                <c:pt idx="7">
                  <c:v>2.3699999999999999E-2</c:v>
                </c:pt>
                <c:pt idx="8">
                  <c:v>2.46E-2</c:v>
                </c:pt>
                <c:pt idx="9">
                  <c:v>3.0200000000000001E-2</c:v>
                </c:pt>
                <c:pt idx="10">
                  <c:v>4.24E-2</c:v>
                </c:pt>
                <c:pt idx="11">
                  <c:v>5.45E-2</c:v>
                </c:pt>
                <c:pt idx="12">
                  <c:v>5.79E-2</c:v>
                </c:pt>
                <c:pt idx="13">
                  <c:v>6.3200000000000006E-2</c:v>
                </c:pt>
                <c:pt idx="14">
                  <c:v>6.9800000000000001E-2</c:v>
                </c:pt>
                <c:pt idx="15">
                  <c:v>7.1099999999999997E-2</c:v>
                </c:pt>
                <c:pt idx="16">
                  <c:v>7.8299999999999995E-2</c:v>
                </c:pt>
                <c:pt idx="17">
                  <c:v>0.1484</c:v>
                </c:pt>
                <c:pt idx="18">
                  <c:v>0.26850000000000002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8687632"/>
        <c:axId val="418688024"/>
      </c:barChart>
      <c:catAx>
        <c:axId val="41868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688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68802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86876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AGOSTO 2018</a:t>
            </a:r>
          </a:p>
        </c:rich>
      </c:tx>
      <c:layout>
        <c:manualLayout>
          <c:xMode val="edge"/>
          <c:yMode val="edge"/>
          <c:x val="0.29437885353088261"/>
          <c:y val="1.0869641294838145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117206660642822"/>
          <c:y val="0.11304359825449881"/>
          <c:w val="0.5763525235575061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AGOSTO!$B$290:$B$304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Brasil</c:v>
                </c:pt>
                <c:pt idx="6">
                  <c:v>Méjico</c:v>
                </c:pt>
                <c:pt idx="7">
                  <c:v>China</c:v>
                </c:pt>
                <c:pt idx="8">
                  <c:v>EEUU</c:v>
                </c:pt>
                <c:pt idx="9">
                  <c:v>Alemania</c:v>
                </c:pt>
                <c:pt idx="10">
                  <c:v>Italia</c:v>
                </c:pt>
                <c:pt idx="11">
                  <c:v>Reino Unido</c:v>
                </c:pt>
                <c:pt idx="12">
                  <c:v>Benelux (Bélgica, Holanda y Luxemburgo)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AGOSTO!$C$290:$C$304</c:f>
              <c:numCache>
                <c:formatCode>0.00%</c:formatCode>
                <c:ptCount val="15"/>
                <c:pt idx="0">
                  <c:v>3.2199999999999999E-2</c:v>
                </c:pt>
                <c:pt idx="1">
                  <c:v>6.5100000000000005E-2</c:v>
                </c:pt>
                <c:pt idx="2">
                  <c:v>6.8500000000000005E-2</c:v>
                </c:pt>
                <c:pt idx="3">
                  <c:v>8.0999999999999996E-3</c:v>
                </c:pt>
                <c:pt idx="4">
                  <c:v>9.4999999999999998E-3</c:v>
                </c:pt>
                <c:pt idx="5">
                  <c:v>1.09E-2</c:v>
                </c:pt>
                <c:pt idx="6">
                  <c:v>1.0800000000000001E-2</c:v>
                </c:pt>
                <c:pt idx="7">
                  <c:v>2.0500000000000001E-2</c:v>
                </c:pt>
                <c:pt idx="8">
                  <c:v>4.2200000000000001E-2</c:v>
                </c:pt>
                <c:pt idx="9">
                  <c:v>6.7799999999999999E-2</c:v>
                </c:pt>
                <c:pt idx="10">
                  <c:v>8.5599999999999996E-2</c:v>
                </c:pt>
                <c:pt idx="11">
                  <c:v>8.5999999999999993E-2</c:v>
                </c:pt>
                <c:pt idx="12">
                  <c:v>8.8999999999999996E-2</c:v>
                </c:pt>
                <c:pt idx="13">
                  <c:v>0.1051</c:v>
                </c:pt>
                <c:pt idx="14">
                  <c:v>0.29859999999999998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166912"/>
        <c:axId val="419167304"/>
      </c:barChart>
      <c:catAx>
        <c:axId val="41916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6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16730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669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 PERIODO ACUMULADO</a:t>
            </a:r>
            <a:r>
              <a:rPr lang="es-ES" sz="1100" b="1" baseline="0"/>
              <a:t> DE ENERO - </a:t>
            </a:r>
            <a:r>
              <a:rPr lang="es-ES" sz="1100" b="1"/>
              <a:t>AGOSTO 2018</a:t>
            </a:r>
          </a:p>
        </c:rich>
      </c:tx>
      <c:layout>
        <c:manualLayout>
          <c:xMode val="edge"/>
          <c:yMode val="edge"/>
          <c:x val="0.29437885353088261"/>
          <c:y val="1.0869641294838145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8117206660642822"/>
          <c:y val="0.11304359825449881"/>
          <c:w val="0.5763525235575061"/>
          <c:h val="0.80217476453673209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AGOSTO!$B$309:$B$323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Portugal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AGOSTO!$C$309:$C$323</c:f>
              <c:numCache>
                <c:formatCode>0.00%</c:formatCode>
                <c:ptCount val="15"/>
                <c:pt idx="0">
                  <c:v>4.0599999999999997E-2</c:v>
                </c:pt>
                <c:pt idx="1">
                  <c:v>8.1799999999999998E-2</c:v>
                </c:pt>
                <c:pt idx="2">
                  <c:v>8.8700000000000001E-2</c:v>
                </c:pt>
                <c:pt idx="3">
                  <c:v>1.3899999999999999E-2</c:v>
                </c:pt>
                <c:pt idx="4">
                  <c:v>1.4200000000000001E-2</c:v>
                </c:pt>
                <c:pt idx="5">
                  <c:v>1.44E-2</c:v>
                </c:pt>
                <c:pt idx="6">
                  <c:v>2.06E-2</c:v>
                </c:pt>
                <c:pt idx="7">
                  <c:v>2.3E-2</c:v>
                </c:pt>
                <c:pt idx="8">
                  <c:v>5.4699999999999999E-2</c:v>
                </c:pt>
                <c:pt idx="9">
                  <c:v>7.2800000000000004E-2</c:v>
                </c:pt>
                <c:pt idx="10">
                  <c:v>8.4900000000000003E-2</c:v>
                </c:pt>
                <c:pt idx="11">
                  <c:v>9.1700000000000004E-2</c:v>
                </c:pt>
                <c:pt idx="12">
                  <c:v>9.4500000000000001E-2</c:v>
                </c:pt>
                <c:pt idx="13">
                  <c:v>0.1178</c:v>
                </c:pt>
                <c:pt idx="14">
                  <c:v>0.18629999999999999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168088"/>
        <c:axId val="419168480"/>
      </c:barChart>
      <c:catAx>
        <c:axId val="419168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6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16848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680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AGOSTO</a:t>
            </a:r>
          </a:p>
        </c:rich>
      </c:tx>
      <c:layout>
        <c:manualLayout>
          <c:xMode val="edge"/>
          <c:yMode val="edge"/>
          <c:x val="0.27501970604795001"/>
          <c:y val="1.9239313835770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21338912133891214"/>
          <c:w val="0.92131143959192918"/>
          <c:h val="0.6957255343082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AGOSTO!$B$329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AGOSTO!$C$328:$K$328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AGOSTO!$C$329:$K$329</c:f>
              <c:numCache>
                <c:formatCode>#,##0</c:formatCode>
                <c:ptCount val="9"/>
                <c:pt idx="0">
                  <c:v>119543</c:v>
                </c:pt>
                <c:pt idx="1">
                  <c:v>202282</c:v>
                </c:pt>
                <c:pt idx="2">
                  <c:v>236493</c:v>
                </c:pt>
                <c:pt idx="3">
                  <c:v>58644</c:v>
                </c:pt>
                <c:pt idx="4">
                  <c:v>172934</c:v>
                </c:pt>
                <c:pt idx="5">
                  <c:v>112382</c:v>
                </c:pt>
                <c:pt idx="6">
                  <c:v>69701</c:v>
                </c:pt>
                <c:pt idx="7">
                  <c:v>107174</c:v>
                </c:pt>
                <c:pt idx="8">
                  <c:v>69295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55-4910-AA8B-162505A43E2B}"/>
            </c:ext>
          </c:extLst>
        </c:ser>
        <c:ser>
          <c:idx val="1"/>
          <c:order val="1"/>
          <c:tx>
            <c:strRef>
              <c:f>AGOSTO!$B$332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AGOSTO!$C$328:$K$328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AGOSTO!$C$332:$K$332</c:f>
              <c:numCache>
                <c:formatCode>#,##0</c:formatCode>
                <c:ptCount val="9"/>
                <c:pt idx="0">
                  <c:v>242319</c:v>
                </c:pt>
                <c:pt idx="1">
                  <c:v>343754</c:v>
                </c:pt>
                <c:pt idx="2">
                  <c:v>398058</c:v>
                </c:pt>
                <c:pt idx="3">
                  <c:v>116782</c:v>
                </c:pt>
                <c:pt idx="4">
                  <c:v>356095</c:v>
                </c:pt>
                <c:pt idx="5">
                  <c:v>207988</c:v>
                </c:pt>
                <c:pt idx="6">
                  <c:v>179536</c:v>
                </c:pt>
                <c:pt idx="7">
                  <c:v>183557</c:v>
                </c:pt>
                <c:pt idx="8">
                  <c:v>128866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55-4910-AA8B-162505A43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69264"/>
        <c:axId val="419169656"/>
      </c:barChart>
      <c:catAx>
        <c:axId val="419169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69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169656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69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223581710770681"/>
          <c:y val="2.3703599550056242E-2"/>
          <c:w val="0.24708963940873452"/>
          <c:h val="0.1232814257592800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42753290688570128"/>
          <c:y val="3.8793042660712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939024390243899E-2"/>
          <c:y val="0.1853664747130489"/>
          <c:w val="0.90396341463414631"/>
          <c:h val="0.659462921612410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AGOSTO!$B$355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AGOSTO!$C$354:$H$354</c:f>
              <c:strCache>
                <c:ptCount val="5"/>
                <c:pt idx="0">
                  <c:v>V.  ESPAÑOLES</c:v>
                </c:pt>
                <c:pt idx="2">
                  <c:v>V.  EXTRANJEROS</c:v>
                </c:pt>
                <c:pt idx="4">
                  <c:v>TOTAL VIAJEROS</c:v>
                </c:pt>
              </c:strCache>
            </c:strRef>
          </c:cat>
          <c:val>
            <c:numRef>
              <c:f>AGOSTO!$C$355:$H$355</c:f>
              <c:numCache>
                <c:formatCode>#,##0</c:formatCode>
                <c:ptCount val="6"/>
                <c:pt idx="0">
                  <c:v>838969</c:v>
                </c:pt>
                <c:pt idx="2">
                  <c:v>264404</c:v>
                </c:pt>
                <c:pt idx="4">
                  <c:v>1103373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AGOSTO!$B$356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AGOSTO!$C$354:$H$354</c:f>
              <c:strCache>
                <c:ptCount val="5"/>
                <c:pt idx="0">
                  <c:v>V.  ESPAÑOLES</c:v>
                </c:pt>
                <c:pt idx="2">
                  <c:v>V.  EXTRANJEROS</c:v>
                </c:pt>
                <c:pt idx="4">
                  <c:v>TOTAL VIAJEROS</c:v>
                </c:pt>
              </c:strCache>
            </c:strRef>
          </c:cat>
          <c:val>
            <c:numRef>
              <c:f>AGOSTO!$C$356:$H$356</c:f>
              <c:numCache>
                <c:formatCode>#,##0</c:formatCode>
                <c:ptCount val="6"/>
                <c:pt idx="0">
                  <c:v>890716</c:v>
                </c:pt>
                <c:pt idx="2">
                  <c:v>257732</c:v>
                </c:pt>
                <c:pt idx="4">
                  <c:v>1148448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19170440"/>
        <c:axId val="419284664"/>
        <c:axId val="0"/>
      </c:bar3DChart>
      <c:catAx>
        <c:axId val="41917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4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284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170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3707789809575865"/>
          <c:y val="3.6477063501390683E-2"/>
          <c:w val="0.35178236397748591"/>
          <c:h val="0.1190175108708426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
VIAJEJROS
</a:t>
            </a:r>
          </a:p>
        </c:rich>
      </c:tx>
      <c:layout>
        <c:manualLayout>
          <c:xMode val="edge"/>
          <c:yMode val="edge"/>
          <c:x val="0.38551301990042103"/>
          <c:y val="1.8148031496062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0620551181102362"/>
          <c:w val="0.91285346203358531"/>
          <c:h val="0.692002755905511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AGOSTO!$B$370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AGOSTO!$C$369:$K$369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AGOSTO!$C$370:$K$370</c:f>
              <c:numCache>
                <c:formatCode>#,##0</c:formatCode>
                <c:ptCount val="9"/>
                <c:pt idx="0">
                  <c:v>95033</c:v>
                </c:pt>
                <c:pt idx="1">
                  <c:v>216243</c:v>
                </c:pt>
                <c:pt idx="2">
                  <c:v>213436</c:v>
                </c:pt>
                <c:pt idx="3">
                  <c:v>56631</c:v>
                </c:pt>
                <c:pt idx="4">
                  <c:v>176164</c:v>
                </c:pt>
                <c:pt idx="5">
                  <c:v>99786</c:v>
                </c:pt>
                <c:pt idx="6">
                  <c:v>69282</c:v>
                </c:pt>
                <c:pt idx="7">
                  <c:v>109234</c:v>
                </c:pt>
                <c:pt idx="8">
                  <c:v>67564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7D-4F78-949F-BEB0D59212FB}"/>
            </c:ext>
          </c:extLst>
        </c:ser>
        <c:ser>
          <c:idx val="1"/>
          <c:order val="1"/>
          <c:tx>
            <c:strRef>
              <c:f>AGOSTO!$B$371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AGOSTO!$C$369:$K$369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AGOSTO!$C$371:$K$371</c:f>
              <c:numCache>
                <c:formatCode>#,##0</c:formatCode>
                <c:ptCount val="9"/>
                <c:pt idx="0">
                  <c:v>119543</c:v>
                </c:pt>
                <c:pt idx="1">
                  <c:v>202282</c:v>
                </c:pt>
                <c:pt idx="2">
                  <c:v>236493</c:v>
                </c:pt>
                <c:pt idx="3">
                  <c:v>58644</c:v>
                </c:pt>
                <c:pt idx="4">
                  <c:v>172934</c:v>
                </c:pt>
                <c:pt idx="5">
                  <c:v>112382</c:v>
                </c:pt>
                <c:pt idx="6">
                  <c:v>69701</c:v>
                </c:pt>
                <c:pt idx="7">
                  <c:v>107174</c:v>
                </c:pt>
                <c:pt idx="8">
                  <c:v>69295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7D-4F78-949F-BEB0D592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285448"/>
        <c:axId val="419285840"/>
      </c:barChart>
      <c:catAx>
        <c:axId val="419285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285840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5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>
          <a:softEdge rad="0"/>
        </a:effectLst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870971846063586"/>
          <c:y val="3.0120570525962814E-2"/>
          <c:w val="0.20990018486711523"/>
          <c:h val="0.128916141732283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41159186940197495"/>
          <c:y val="3.065039370078739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961003937007873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AGOSTO!$B$386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AGOSTO!$C$385:$H$385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AGOSTO!$C$386:$H$386</c:f>
              <c:numCache>
                <c:formatCode>#,##0</c:formatCode>
                <c:ptCount val="6"/>
                <c:pt idx="0">
                  <c:v>1689295</c:v>
                </c:pt>
                <c:pt idx="2">
                  <c:v>388651</c:v>
                </c:pt>
                <c:pt idx="4">
                  <c:v>2077946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AGOSTO!$B$387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AGOSTO!$C$385:$H$385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AGOSTO!$C$387:$H$387</c:f>
              <c:numCache>
                <c:formatCode>#,##0</c:formatCode>
                <c:ptCount val="6"/>
                <c:pt idx="0">
                  <c:v>1794227</c:v>
                </c:pt>
                <c:pt idx="2">
                  <c:v>362728</c:v>
                </c:pt>
                <c:pt idx="4">
                  <c:v>2156955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19286624"/>
        <c:axId val="419287016"/>
        <c:axId val="0"/>
      </c:bar3DChart>
      <c:catAx>
        <c:axId val="419286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7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28701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6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7234702164471594"/>
          <c:y val="1.5757480314960631E-2"/>
          <c:w val="0.31868436848981319"/>
          <c:h val="0.14033464566929132"/>
        </c:manualLayout>
      </c:layout>
      <c:overlay val="0"/>
      <c:spPr>
        <a:ln w="12700">
          <a:solidFill>
            <a:srgbClr val="0000FF"/>
          </a:solidFill>
        </a:ln>
        <a:effectLst>
          <a:softEdge rad="63500"/>
        </a:effectLst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1850848"/>
        <c:axId val="311851240"/>
        <c:axId val="0"/>
      </c:bar3DChart>
      <c:catAx>
        <c:axId val="31185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11851240"/>
        <c:crosses val="autoZero"/>
        <c:auto val="0"/>
        <c:lblAlgn val="ctr"/>
        <c:lblOffset val="100"/>
        <c:noMultiLvlLbl val="0"/>
      </c:catAx>
      <c:valAx>
        <c:axId val="311851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850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6501421697287835"/>
          <c:h val="0.1245763779527559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9295034936320988"/>
          <c:y val="1.816753722616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3066500350822483"/>
          <c:w val="0.91169854227223757"/>
          <c:h val="0.66855110314181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AGOSTO!$B$402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AGOSTO!$C$401:$K$401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AGOSTO!$C$402:$K$402</c:f>
              <c:numCache>
                <c:formatCode>#,##0</c:formatCode>
                <c:ptCount val="9"/>
                <c:pt idx="0">
                  <c:v>217014</c:v>
                </c:pt>
                <c:pt idx="1">
                  <c:v>364749</c:v>
                </c:pt>
                <c:pt idx="2">
                  <c:v>380483</c:v>
                </c:pt>
                <c:pt idx="3">
                  <c:v>111717</c:v>
                </c:pt>
                <c:pt idx="4">
                  <c:v>333193</c:v>
                </c:pt>
                <c:pt idx="5">
                  <c:v>176563</c:v>
                </c:pt>
                <c:pt idx="6">
                  <c:v>193016</c:v>
                </c:pt>
                <c:pt idx="7">
                  <c:v>180487</c:v>
                </c:pt>
                <c:pt idx="8">
                  <c:v>120724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6E-4F46-A22E-2791C0D6E43B}"/>
            </c:ext>
          </c:extLst>
        </c:ser>
        <c:ser>
          <c:idx val="1"/>
          <c:order val="1"/>
          <c:tx>
            <c:strRef>
              <c:f>AGOSTO!$B$403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AGOSTO!$C$401:$K$401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AGOSTO!$C$403:$K$403</c:f>
              <c:numCache>
                <c:formatCode>#,##0</c:formatCode>
                <c:ptCount val="9"/>
                <c:pt idx="0">
                  <c:v>242319</c:v>
                </c:pt>
                <c:pt idx="1">
                  <c:v>343754</c:v>
                </c:pt>
                <c:pt idx="2">
                  <c:v>398058</c:v>
                </c:pt>
                <c:pt idx="3">
                  <c:v>116782</c:v>
                </c:pt>
                <c:pt idx="4">
                  <c:v>356095</c:v>
                </c:pt>
                <c:pt idx="5">
                  <c:v>207988</c:v>
                </c:pt>
                <c:pt idx="6">
                  <c:v>179536</c:v>
                </c:pt>
                <c:pt idx="7">
                  <c:v>183557</c:v>
                </c:pt>
                <c:pt idx="8">
                  <c:v>128866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6E-4F46-A22E-2791C0D6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287800"/>
        <c:axId val="419288192"/>
      </c:barChart>
      <c:catAx>
        <c:axId val="419287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288192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287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36023566190828"/>
          <c:y val="2.3485616278163247E-2"/>
          <c:w val="0.19765303836505135"/>
          <c:h val="0.1404911514773524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19341993674637686"/>
          <c:y val="7.8759941439480868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22115436531504779"/>
          <c:w val="0.9164683144323319"/>
          <c:h val="0.6765425552961659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AGOSTO!$B$418</c:f>
              <c:strCache>
                <c:ptCount val="1"/>
                <c:pt idx="0">
                  <c:v>ENERO-AGOSTO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AGOSTO!$C$417:$H$417</c:f>
              <c:strCache>
                <c:ptCount val="5"/>
                <c:pt idx="0">
                  <c:v>V. ESPAÑOLES</c:v>
                </c:pt>
                <c:pt idx="2">
                  <c:v>V. EXTRANJEROS</c:v>
                </c:pt>
                <c:pt idx="4">
                  <c:v>TOTAL VIAJEROS</c:v>
                </c:pt>
              </c:strCache>
            </c:strRef>
          </c:cat>
          <c:val>
            <c:numRef>
              <c:f>AGOSTO!$C$418:$H$418</c:f>
              <c:numCache>
                <c:formatCode>#,##0</c:formatCode>
                <c:ptCount val="6"/>
                <c:pt idx="0">
                  <c:v>4246282</c:v>
                </c:pt>
                <c:pt idx="2">
                  <c:v>1324247</c:v>
                </c:pt>
                <c:pt idx="4">
                  <c:v>5570529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6-4D77-91E4-7A5A16FC8257}"/>
            </c:ext>
          </c:extLst>
        </c:ser>
        <c:ser>
          <c:idx val="0"/>
          <c:order val="1"/>
          <c:tx>
            <c:strRef>
              <c:f>AGOSTO!$B$419</c:f>
              <c:strCache>
                <c:ptCount val="1"/>
                <c:pt idx="0">
                  <c:v>ENERO-AGOSTO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AGOSTO!$C$417:$H$417</c:f>
              <c:strCache>
                <c:ptCount val="5"/>
                <c:pt idx="0">
                  <c:v>V. ESPAÑOLES</c:v>
                </c:pt>
                <c:pt idx="2">
                  <c:v>V. EXTRANJEROS</c:v>
                </c:pt>
                <c:pt idx="4">
                  <c:v>TOTAL VIAJEROS</c:v>
                </c:pt>
              </c:strCache>
            </c:strRef>
          </c:cat>
          <c:val>
            <c:numRef>
              <c:f>AGOSTO!$C$419:$H$419</c:f>
              <c:numCache>
                <c:formatCode>#,##0</c:formatCode>
                <c:ptCount val="6"/>
                <c:pt idx="0">
                  <c:v>4254904</c:v>
                </c:pt>
                <c:pt idx="2">
                  <c:v>1314359</c:v>
                </c:pt>
                <c:pt idx="4">
                  <c:v>5569263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C6-4D77-91E4-7A5A16FC8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19594520"/>
        <c:axId val="419594912"/>
        <c:axId val="0"/>
      </c:bar3DChart>
      <c:catAx>
        <c:axId val="41959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594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59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594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8936386316897758"/>
          <c:y val="4.4139199936691333E-2"/>
          <c:w val="0.29685557892460618"/>
          <c:h val="0.1826927365646046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COMPARACION PROVINCIAL ANUAL</a:t>
            </a:r>
          </a:p>
          <a:p>
            <a:pPr>
              <a:defRPr sz="1050" b="1"/>
            </a:pPr>
            <a:r>
              <a:rPr lang="es-ES" sz="1050" b="1"/>
              <a:t>VIAJEROS </a:t>
            </a:r>
          </a:p>
        </c:rich>
      </c:tx>
      <c:layout>
        <c:manualLayout>
          <c:xMode val="edge"/>
          <c:yMode val="edge"/>
          <c:x val="0.38399292296514442"/>
          <c:y val="2.6236777221029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41486068111461E-2"/>
          <c:y val="0.22407818340889207"/>
          <c:w val="0.91554298065891149"/>
          <c:h val="0.67310188499164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AGOSTO!$B$441</c:f>
              <c:strCache>
                <c:ptCount val="1"/>
                <c:pt idx="0">
                  <c:v>ENERO-AGOSTO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AGOSTO!$C$440:$K$440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AGOSTO!$C$441:$K$441</c:f>
              <c:numCache>
                <c:formatCode>#,##0</c:formatCode>
                <c:ptCount val="9"/>
                <c:pt idx="0">
                  <c:v>524364</c:v>
                </c:pt>
                <c:pt idx="1">
                  <c:v>1045489</c:v>
                </c:pt>
                <c:pt idx="2">
                  <c:v>1029971</c:v>
                </c:pt>
                <c:pt idx="3">
                  <c:v>287114</c:v>
                </c:pt>
                <c:pt idx="4">
                  <c:v>906774</c:v>
                </c:pt>
                <c:pt idx="5">
                  <c:v>533348</c:v>
                </c:pt>
                <c:pt idx="6">
                  <c:v>310693</c:v>
                </c:pt>
                <c:pt idx="7">
                  <c:v>642168</c:v>
                </c:pt>
                <c:pt idx="8">
                  <c:v>290608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3B-4B32-9C59-29A71A7478D7}"/>
            </c:ext>
          </c:extLst>
        </c:ser>
        <c:ser>
          <c:idx val="1"/>
          <c:order val="1"/>
          <c:tx>
            <c:strRef>
              <c:f>AGOSTO!$B$442</c:f>
              <c:strCache>
                <c:ptCount val="1"/>
                <c:pt idx="0">
                  <c:v>ENERO-AGOSTO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AGOSTO!$C$440:$K$440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AGOSTO!$C$442:$K$442</c:f>
              <c:numCache>
                <c:formatCode>#,##0</c:formatCode>
                <c:ptCount val="9"/>
                <c:pt idx="0">
                  <c:v>583114</c:v>
                </c:pt>
                <c:pt idx="1">
                  <c:v>996028</c:v>
                </c:pt>
                <c:pt idx="2">
                  <c:v>1017170</c:v>
                </c:pt>
                <c:pt idx="3">
                  <c:v>286035</c:v>
                </c:pt>
                <c:pt idx="4">
                  <c:v>899437</c:v>
                </c:pt>
                <c:pt idx="5">
                  <c:v>528590</c:v>
                </c:pt>
                <c:pt idx="6">
                  <c:v>317214</c:v>
                </c:pt>
                <c:pt idx="7">
                  <c:v>647071</c:v>
                </c:pt>
                <c:pt idx="8">
                  <c:v>294604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3B-4B32-9C59-29A71A74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595696"/>
        <c:axId val="419596088"/>
      </c:barChart>
      <c:catAx>
        <c:axId val="4195956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596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596088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595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499153900381849"/>
          <c:y val="2.0408231054126324E-2"/>
          <c:w val="0.17613359575572868"/>
          <c:h val="0.159554998806967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COMPARATIVA DE DATOS ACUMULADOS</a:t>
            </a:r>
          </a:p>
          <a:p>
            <a:pPr>
              <a:defRPr sz="1050" b="1"/>
            </a:pPr>
            <a:r>
              <a:rPr lang="es-ES" sz="1050" b="1"/>
              <a:t>PERNOCTACIONES </a:t>
            </a:r>
          </a:p>
        </c:rich>
      </c:tx>
      <c:layout>
        <c:manualLayout>
          <c:xMode val="edge"/>
          <c:yMode val="edge"/>
          <c:x val="0.31846037611115702"/>
          <c:y val="3.45165354330708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816590514020472E-2"/>
          <c:y val="0.22580763717887464"/>
          <c:w val="0.8634940797317876"/>
          <c:h val="0.6724007874015748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AGOSTO!$B$457</c:f>
              <c:strCache>
                <c:ptCount val="1"/>
                <c:pt idx="0">
                  <c:v>ENERO-AGOSTO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AGOSTO!$C$456:$H$456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AGOSTO!$C$457:$H$457</c:f>
              <c:numCache>
                <c:formatCode>#,##0</c:formatCode>
                <c:ptCount val="6"/>
                <c:pt idx="0">
                  <c:v>7447842</c:v>
                </c:pt>
                <c:pt idx="2">
                  <c:v>1880863</c:v>
                </c:pt>
                <c:pt idx="4">
                  <c:v>9328705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6F-4D53-A39C-3F3A566E82D7}"/>
            </c:ext>
          </c:extLst>
        </c:ser>
        <c:ser>
          <c:idx val="0"/>
          <c:order val="1"/>
          <c:tx>
            <c:strRef>
              <c:f>AGOSTO!$B$458</c:f>
              <c:strCache>
                <c:ptCount val="1"/>
                <c:pt idx="0">
                  <c:v>ENERO-AGOSTO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AGOSTO!$C$456:$H$456</c:f>
              <c:strCache>
                <c:ptCount val="5"/>
                <c:pt idx="0">
                  <c:v>P. ESPAÑOLES</c:v>
                </c:pt>
                <c:pt idx="2">
                  <c:v>P. EXTRANJEROS</c:v>
                </c:pt>
                <c:pt idx="4">
                  <c:v>T. PERNOCTACIONES</c:v>
                </c:pt>
              </c:strCache>
            </c:strRef>
          </c:cat>
          <c:val>
            <c:numRef>
              <c:f>AGOSTO!$C$458:$H$458</c:f>
              <c:numCache>
                <c:formatCode>#,##0</c:formatCode>
                <c:ptCount val="6"/>
                <c:pt idx="0">
                  <c:v>7609309</c:v>
                </c:pt>
                <c:pt idx="2">
                  <c:v>1885212</c:v>
                </c:pt>
                <c:pt idx="4">
                  <c:v>9494521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6F-4D53-A39C-3F3A566E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gapDepth val="0"/>
        <c:shape val="box"/>
        <c:axId val="419596872"/>
        <c:axId val="419597264"/>
        <c:axId val="0"/>
      </c:bar3DChart>
      <c:catAx>
        <c:axId val="41959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59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59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9596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4554935130859779"/>
          <c:y val="2.6881889763779528E-2"/>
          <c:w val="0.24455205468132074"/>
          <c:h val="0.16430196850393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COMPARACION PROVINCIAL ANUAL</a:t>
            </a:r>
          </a:p>
          <a:p>
            <a:pPr>
              <a:defRPr sz="1050" b="1"/>
            </a:pPr>
            <a:r>
              <a:rPr lang="es-ES" sz="1050" b="1"/>
              <a:t>VIAJEROS </a:t>
            </a:r>
          </a:p>
        </c:rich>
      </c:tx>
      <c:layout>
        <c:manualLayout>
          <c:xMode val="edge"/>
          <c:yMode val="edge"/>
          <c:x val="0.40191413549321114"/>
          <c:y val="9.95014442290190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98454164216816E-2"/>
          <c:y val="0.25220155897598229"/>
          <c:w val="0.91089291430316344"/>
          <c:h val="0.64549519249792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AGOSTO!$B$480</c:f>
              <c:strCache>
                <c:ptCount val="1"/>
                <c:pt idx="0">
                  <c:v>ENERO-AGOSTO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AGOSTO!$C$479:$K$479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AGOSTO!$C$480:$K$480</c:f>
              <c:numCache>
                <c:formatCode>#,##0</c:formatCode>
                <c:ptCount val="9"/>
                <c:pt idx="0">
                  <c:v>923668</c:v>
                </c:pt>
                <c:pt idx="1">
                  <c:v>1599141</c:v>
                </c:pt>
                <c:pt idx="2">
                  <c:v>1663634</c:v>
                </c:pt>
                <c:pt idx="3">
                  <c:v>483930</c:v>
                </c:pt>
                <c:pt idx="4">
                  <c:v>1641796</c:v>
                </c:pt>
                <c:pt idx="5">
                  <c:v>833169</c:v>
                </c:pt>
                <c:pt idx="6">
                  <c:v>641432</c:v>
                </c:pt>
                <c:pt idx="7">
                  <c:v>1081406</c:v>
                </c:pt>
                <c:pt idx="8">
                  <c:v>460529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93-4E83-928C-EBA2007E55C6}"/>
            </c:ext>
          </c:extLst>
        </c:ser>
        <c:ser>
          <c:idx val="1"/>
          <c:order val="1"/>
          <c:tx>
            <c:strRef>
              <c:f>AGOSTO!$B$481</c:f>
              <c:strCache>
                <c:ptCount val="1"/>
                <c:pt idx="0">
                  <c:v>ENERO-AGOSTO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AGOSTO!$C$479:$K$479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AGOSTO!$C$481:$K$481</c:f>
              <c:numCache>
                <c:formatCode>#,##0</c:formatCode>
                <c:ptCount val="9"/>
                <c:pt idx="0">
                  <c:v>999789</c:v>
                </c:pt>
                <c:pt idx="1">
                  <c:v>1520341</c:v>
                </c:pt>
                <c:pt idx="2">
                  <c:v>1660878</c:v>
                </c:pt>
                <c:pt idx="3">
                  <c:v>499360</c:v>
                </c:pt>
                <c:pt idx="4">
                  <c:v>1690469</c:v>
                </c:pt>
                <c:pt idx="5">
                  <c:v>877277</c:v>
                </c:pt>
                <c:pt idx="6">
                  <c:v>644226</c:v>
                </c:pt>
                <c:pt idx="7">
                  <c:v>1103360</c:v>
                </c:pt>
                <c:pt idx="8">
                  <c:v>498821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93-4E83-928C-EBA2007E5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043880"/>
        <c:axId val="420044272"/>
      </c:barChart>
      <c:catAx>
        <c:axId val="420043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044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044272"/>
        <c:scaling>
          <c:orientation val="minMax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0438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456204564304048"/>
          <c:y val="2.4000046875091552E-2"/>
          <c:w val="0.15994940081261533"/>
          <c:h val="0.1721006607842361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115512961714855"/>
          <c:y val="1.77889482564679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076044252297273"/>
          <c:y val="0.22570268560179976"/>
          <c:w val="0.77459553203031251"/>
          <c:h val="0.717183633295837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0B-4A45-B26D-E1F975DD678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0B-4A45-B26D-E1F975DD678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0B-4A45-B26D-E1F975DD678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0B-4A45-B26D-E1F975DD678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0B-4A45-B26D-E1F975DD678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0B-4A45-B26D-E1F975DD678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0B-4A45-B26D-E1F975DD678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0B-4A45-B26D-E1F975DD678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10B-4A45-B26D-E1F975DD6785}"/>
              </c:ext>
            </c:extLst>
          </c:dPt>
          <c:dLbls>
            <c:dLbl>
              <c:idx val="0"/>
              <c:layout>
                <c:manualLayout>
                  <c:x val="3.8752486314993582E-2"/>
                  <c:y val="1.1635615860517435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4F84766B-F1DE-4759-8675-08CF1BDFD033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6412966646392737E-2"/>
                  <c:y val="-5.00288245219347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10001150691236E-2"/>
                  <c:y val="4.9028051181102365E-2"/>
                </c:manualLayout>
              </c:layout>
              <c:tx>
                <c:rich>
                  <a:bodyPr/>
                  <a:lstStyle/>
                  <a:p>
                    <a:fld id="{4AC6B396-DCE3-4B10-A236-9BA7C2032EB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40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3.5398550129041805E-3"/>
                  <c:y val="8.18437148481439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493334210050467E-3"/>
                  <c:y val="5.630975815523141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1555463461803895E-3"/>
                  <c:y val="-4.44500492125985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92896947380537E-2"/>
                  <c:y val="-7.11248593925759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7371656830996261E-2"/>
                  <c:y val="3.726448256467920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0666085841566255E-2"/>
                  <c:y val="-6.9369024184476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[13]Mes!$A$400:$A$408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[13]Mes!$D$400:$D$408</c:f>
              <c:numCache>
                <c:formatCode>General</c:formatCode>
                <c:ptCount val="9"/>
                <c:pt idx="0">
                  <c:v>44</c:v>
                </c:pt>
                <c:pt idx="1">
                  <c:v>6839</c:v>
                </c:pt>
                <c:pt idx="2">
                  <c:v>13145</c:v>
                </c:pt>
                <c:pt idx="3">
                  <c:v>1421</c:v>
                </c:pt>
                <c:pt idx="4">
                  <c:v>4912</c:v>
                </c:pt>
                <c:pt idx="5">
                  <c:v>3610</c:v>
                </c:pt>
                <c:pt idx="6">
                  <c:v>586</c:v>
                </c:pt>
                <c:pt idx="7">
                  <c:v>1216</c:v>
                </c:pt>
                <c:pt idx="8">
                  <c:v>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10B-4A45-B26D-E1F975DD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DISTRIBUCIÓN PROVINCIAL DEL Nº DE PERNOCTACIONES</a:t>
            </a:r>
          </a:p>
        </c:rich>
      </c:tx>
      <c:layout>
        <c:manualLayout>
          <c:xMode val="edge"/>
          <c:yMode val="edge"/>
          <c:x val="0.14561877878472737"/>
          <c:y val="2.998207255343081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8278281252579"/>
          <c:y val="0.1874490298087739"/>
          <c:w val="0.80170537645058515"/>
          <c:h val="0.7692491563554555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44D-46C6-8F78-5FAC29DE866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4D-46C6-8F78-5FAC29DE866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44D-46C6-8F78-5FAC29DE866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4D-46C6-8F78-5FAC29DE866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44D-46C6-8F78-5FAC29DE866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4D-46C6-8F78-5FAC29DE866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44D-46C6-8F78-5FAC29DE866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4D-46C6-8F78-5FAC29DE866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44D-46C6-8F78-5FAC29DE8669}"/>
              </c:ext>
            </c:extLst>
          </c:dPt>
          <c:dLbls>
            <c:dLbl>
              <c:idx val="0"/>
              <c:layout>
                <c:manualLayout>
                  <c:x val="3.3344821010169223E-2"/>
                  <c:y val="-2.7050077844398557E-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fld id="{39C21AEE-56CC-48C6-9B06-AC0B7FF74AED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#.#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4.8405051868207608E-2"/>
                  <c:y val="-0.10719091044644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650175803496262"/>
                  <c:y val="-1.3392857142857142E-2"/>
                </c:manualLayout>
              </c:layout>
              <c:tx>
                <c:rich>
                  <a:bodyPr/>
                  <a:lstStyle/>
                  <a:p>
                    <a:fld id="{DF509003-F3F9-4056-80C0-FD02ED0011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7097615930902588E-2"/>
                  <c:y val="5.8773892495531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0466582815003704E-2"/>
                  <c:y val="-2.12057150443743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585417388864128E-2"/>
                  <c:y val="-5.7743602362204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4744943320996267E-2"/>
                  <c:y val="-3.60555908855802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0707175753974074E-2"/>
                  <c:y val="-1.43191085489313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[13]Mes!$A$400:$A$408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[13]Mes!$G$400:$G$408</c:f>
              <c:numCache>
                <c:formatCode>General</c:formatCode>
                <c:ptCount val="9"/>
                <c:pt idx="0">
                  <c:v>98</c:v>
                </c:pt>
                <c:pt idx="1">
                  <c:v>17190</c:v>
                </c:pt>
                <c:pt idx="2">
                  <c:v>19745</c:v>
                </c:pt>
                <c:pt idx="3">
                  <c:v>1421</c:v>
                </c:pt>
                <c:pt idx="4">
                  <c:v>8055</c:v>
                </c:pt>
                <c:pt idx="5">
                  <c:v>4086</c:v>
                </c:pt>
                <c:pt idx="6">
                  <c:v>1900</c:v>
                </c:pt>
                <c:pt idx="7">
                  <c:v>4689</c:v>
                </c:pt>
                <c:pt idx="8">
                  <c:v>1777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44D-46C6-8F78-5FAC29DE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569299920616189"/>
          <c:y val="1.30704704625489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0000115740908193E-2"/>
          <c:y val="0.23565583824634992"/>
          <c:w val="0.90157566135295775"/>
          <c:h val="0.5672753531436710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[13]Mes!$O$437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[13]Mes!$M$438:$N$441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[13]Mes!$O$438:$O$441</c:f>
              <c:numCache>
                <c:formatCode>General</c:formatCode>
                <c:ptCount val="4"/>
                <c:pt idx="0">
                  <c:v>575088</c:v>
                </c:pt>
                <c:pt idx="1">
                  <c:v>190824</c:v>
                </c:pt>
                <c:pt idx="2">
                  <c:v>18560</c:v>
                </c:pt>
                <c:pt idx="3">
                  <c:v>7587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D6-48D6-9C54-4F9276A78D26}"/>
            </c:ext>
          </c:extLst>
        </c:ser>
        <c:ser>
          <c:idx val="0"/>
          <c:order val="1"/>
          <c:tx>
            <c:strRef>
              <c:f>[13]Mes!$P$437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[13]Mes!$M$438:$N$441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[13]Mes!$P$438:$P$441</c:f>
              <c:numCache>
                <c:formatCode>General</c:formatCode>
                <c:ptCount val="4"/>
                <c:pt idx="0">
                  <c:v>572193</c:v>
                </c:pt>
                <c:pt idx="1">
                  <c:v>189653</c:v>
                </c:pt>
                <c:pt idx="2">
                  <c:v>21998</c:v>
                </c:pt>
                <c:pt idx="3">
                  <c:v>10142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D6-48D6-9C54-4F9276A78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045840"/>
        <c:axId val="420046232"/>
        <c:axId val="0"/>
      </c:bar3DChart>
      <c:catAx>
        <c:axId val="42004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046232"/>
        <c:crosses val="autoZero"/>
        <c:auto val="0"/>
        <c:lblAlgn val="ctr"/>
        <c:lblOffset val="100"/>
        <c:noMultiLvlLbl val="0"/>
      </c:catAx>
      <c:valAx>
        <c:axId val="420046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045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661546053337354"/>
          <c:y val="2.2727323169662576E-2"/>
          <c:w val="0.16449709283614752"/>
          <c:h val="0.1906809638744905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28490874520630349"/>
          <c:y val="1.00728049697305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082728592162553E-2"/>
          <c:y val="0.25212123610176868"/>
          <c:w val="0.90566037735849081"/>
          <c:h val="0.5508099552882522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[13]Mes!$R$462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[13]Mes!$P$463:$Q$466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[13]Mes!$R$463:$R$466</c:f>
              <c:numCache>
                <c:formatCode>General</c:formatCode>
                <c:ptCount val="4"/>
                <c:pt idx="0">
                  <c:v>955906</c:v>
                </c:pt>
                <c:pt idx="1">
                  <c:v>268510</c:v>
                </c:pt>
                <c:pt idx="2">
                  <c:v>34229</c:v>
                </c:pt>
                <c:pt idx="3">
                  <c:v>10558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EA-4D46-B89F-A0F6070268DF}"/>
            </c:ext>
          </c:extLst>
        </c:ser>
        <c:ser>
          <c:idx val="0"/>
          <c:order val="1"/>
          <c:tx>
            <c:strRef>
              <c:f>[13]Mes!$S$462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[13]Mes!$P$463:$Q$466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[13]Mes!$S$463:$S$466</c:f>
              <c:numCache>
                <c:formatCode>General</c:formatCode>
                <c:ptCount val="4"/>
                <c:pt idx="0">
                  <c:v>924433</c:v>
                </c:pt>
                <c:pt idx="1">
                  <c:v>253601</c:v>
                </c:pt>
                <c:pt idx="2">
                  <c:v>42915</c:v>
                </c:pt>
                <c:pt idx="3">
                  <c:v>16046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EA-4D46-B89F-A0F60702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047016"/>
        <c:axId val="420047408"/>
        <c:axId val="0"/>
      </c:bar3DChart>
      <c:catAx>
        <c:axId val="420047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047408"/>
        <c:crosses val="autoZero"/>
        <c:auto val="0"/>
        <c:lblAlgn val="ctr"/>
        <c:lblOffset val="100"/>
        <c:noMultiLvlLbl val="0"/>
      </c:catAx>
      <c:valAx>
        <c:axId val="420047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047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624743530523892"/>
          <c:y val="2.7149321266968326E-2"/>
          <c:w val="0.16632381218377715"/>
          <c:h val="0.1900225537134491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5652688240518227"/>
          <c:y val="5.25382819609860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21889055472263E-2"/>
          <c:y val="0.21694416966723382"/>
          <c:w val="0.91754122938530736"/>
          <c:h val="0.6807525818066712"/>
        </c:manualLayout>
      </c:layout>
      <c:lineChart>
        <c:grouping val="standard"/>
        <c:varyColors val="0"/>
        <c:ser>
          <c:idx val="0"/>
          <c:order val="0"/>
          <c:tx>
            <c:strRef>
              <c:f>[13]Mes!$A$501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([13]Mes!$B$500:$J$500,[13]Mes!$B$503:$D$503)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([13]Mes!$B$501:$J$501,[13]Mes!$B$504:$D$504)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  <c:pt idx="11">
                  <c:v>411752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D6-49E9-81AB-CA568C031877}"/>
            </c:ext>
          </c:extLst>
        </c:ser>
        <c:ser>
          <c:idx val="1"/>
          <c:order val="1"/>
          <c:tx>
            <c:strRef>
              <c:f>[13]Mes!$A$502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([13]Mes!$B$500:$J$500,[13]Mes!$B$503:$D$503)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([13]Mes!$B$502:$J$502,[13]Mes!$B$505:$D$505)</c:f>
              <c:numCache>
                <c:formatCode>General</c:formatCode>
                <c:ptCount val="12"/>
                <c:pt idx="0">
                  <c:v>326554</c:v>
                </c:pt>
                <c:pt idx="1">
                  <c:v>357651</c:v>
                </c:pt>
                <c:pt idx="2">
                  <c:v>495517</c:v>
                </c:pt>
                <c:pt idx="3">
                  <c:v>513660</c:v>
                </c:pt>
                <c:pt idx="4">
                  <c:v>585285</c:v>
                </c:pt>
                <c:pt idx="5">
                  <c:v>572135</c:v>
                </c:pt>
                <c:pt idx="6">
                  <c:v>609625</c:v>
                </c:pt>
                <c:pt idx="7">
                  <c:v>793986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D6-49E9-81AB-CA568C031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12232"/>
        <c:axId val="420212624"/>
      </c:lineChart>
      <c:catAx>
        <c:axId val="4202122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212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212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212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671098128331162"/>
          <c:y val="4.0404384125351168E-2"/>
          <c:w val="0.21388024209908491"/>
          <c:h val="0.1312119653385035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5198517832329779"/>
          <c:y val="2.1514474869745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2844330287589E-2"/>
          <c:y val="0.20024209660359618"/>
          <c:w val="0.92307725968731758"/>
          <c:h val="0.66364672699494653"/>
        </c:manualLayout>
      </c:layout>
      <c:lineChart>
        <c:grouping val="standard"/>
        <c:varyColors val="0"/>
        <c:ser>
          <c:idx val="0"/>
          <c:order val="0"/>
          <c:tx>
            <c:strRef>
              <c:f>[13]Mes!$A$530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([13]Mes!$B$529:$J$529,[13]Mes!$B$532:$D$532,[13]Mes!$C$532:$D$532)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([13]Mes!$B$530:$J$530,[13]Mes!$B$533:$D$533)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  <c:pt idx="11">
                  <c:v>663270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205-4F15-9252-8C788534AA5E}"/>
            </c:ext>
          </c:extLst>
        </c:ser>
        <c:ser>
          <c:idx val="1"/>
          <c:order val="1"/>
          <c:tx>
            <c:strRef>
              <c:f>[13]Mes!$A$531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([13]Mes!$B$529:$J$529,[13]Mes!$B$532:$D$532,[13]Mes!$C$532:$D$532)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([13]Mes!$B$531:$J$531,[13]Mes!$B$534:$D$534)</c:f>
              <c:numCache>
                <c:formatCode>General</c:formatCode>
                <c:ptCount val="12"/>
                <c:pt idx="0">
                  <c:v>539909</c:v>
                </c:pt>
                <c:pt idx="1">
                  <c:v>569605</c:v>
                </c:pt>
                <c:pt idx="2">
                  <c:v>806112</c:v>
                </c:pt>
                <c:pt idx="3">
                  <c:v>833253</c:v>
                </c:pt>
                <c:pt idx="4">
                  <c:v>895879</c:v>
                </c:pt>
                <c:pt idx="5">
                  <c:v>910390</c:v>
                </c:pt>
                <c:pt idx="6">
                  <c:v>936137</c:v>
                </c:pt>
                <c:pt idx="7">
                  <c:v>1236995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205-4F15-9252-8C788534A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213408"/>
        <c:axId val="420213800"/>
      </c:lineChart>
      <c:catAx>
        <c:axId val="4202134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213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213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2134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089511137311041"/>
          <c:y val="3.2002193755631292E-2"/>
          <c:w val="0.20863126868499726"/>
          <c:h val="0.122172993301210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VIAJEROS</a:t>
            </a:r>
          </a:p>
        </c:rich>
      </c:tx>
      <c:layout>
        <c:manualLayout>
          <c:xMode val="edge"/>
          <c:yMode val="edge"/>
          <c:x val="0.12018643541977515"/>
          <c:y val="1.66764602185920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602383710996983E-2"/>
          <c:y val="0.2206769303090845"/>
          <c:w val="0.88048898671906151"/>
          <c:h val="0.6718024052963528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[13]Mes!$B$588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[13]Mes!$C$587:$E$587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[13]Mes!$C$588:$E$588</c:f>
              <c:numCache>
                <c:formatCode>General</c:formatCode>
                <c:ptCount val="3"/>
                <c:pt idx="0">
                  <c:v>135110</c:v>
                </c:pt>
                <c:pt idx="1">
                  <c:v>20075</c:v>
                </c:pt>
                <c:pt idx="2">
                  <c:v>155185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C1-47DA-ACBE-716B59462075}"/>
            </c:ext>
          </c:extLst>
        </c:ser>
        <c:ser>
          <c:idx val="0"/>
          <c:order val="1"/>
          <c:tx>
            <c:strRef>
              <c:f>[13]Mes!$B$589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[13]Mes!$C$587:$E$587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[13]Mes!$C$589:$E$589</c:f>
              <c:numCache>
                <c:formatCode>General</c:formatCode>
                <c:ptCount val="3"/>
                <c:pt idx="0">
                  <c:v>144288</c:v>
                </c:pt>
                <c:pt idx="1">
                  <c:v>14065</c:v>
                </c:pt>
                <c:pt idx="2">
                  <c:v>158353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C1-47DA-ACBE-716B5946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214584"/>
        <c:axId val="420214976"/>
        <c:axId val="0"/>
      </c:bar3DChart>
      <c:catAx>
        <c:axId val="420214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214976"/>
        <c:crosses val="autoZero"/>
        <c:auto val="0"/>
        <c:lblAlgn val="ctr"/>
        <c:lblOffset val="100"/>
        <c:noMultiLvlLbl val="0"/>
      </c:catAx>
      <c:valAx>
        <c:axId val="42021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214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607614010725212"/>
          <c:y val="3.2000062500122071E-2"/>
          <c:w val="0.21245261556189149"/>
          <c:h val="0.16282602734359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COMPARATIVA EN ALOJAMIENTOS DE TURISMO RURAL</a:t>
            </a:r>
          </a:p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PERNOCTACIONES</a:t>
            </a:r>
          </a:p>
        </c:rich>
      </c:tx>
      <c:layout>
        <c:manualLayout>
          <c:xMode val="edge"/>
          <c:yMode val="edge"/>
          <c:x val="0.2103826536608297"/>
          <c:y val="1.22735725873461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412587412587409E-2"/>
          <c:y val="0.23939184109523998"/>
          <c:w val="0.92132867132867136"/>
          <c:h val="0.6547643730463340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[13]Mes!$G$588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[13]Mes!$H$587:$J$587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[13]Mes!$H$588:$J$588</c:f>
              <c:numCache>
                <c:formatCode>General</c:formatCode>
                <c:ptCount val="3"/>
                <c:pt idx="0">
                  <c:v>360833</c:v>
                </c:pt>
                <c:pt idx="1">
                  <c:v>42436</c:v>
                </c:pt>
                <c:pt idx="2">
                  <c:v>403269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59-456C-A955-06E333E2EED2}"/>
            </c:ext>
          </c:extLst>
        </c:ser>
        <c:ser>
          <c:idx val="0"/>
          <c:order val="1"/>
          <c:tx>
            <c:strRef>
              <c:f>[13]Mes!$G$589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[13]Mes!$H$587:$J$587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[13]Mes!$H$589:$J$589</c:f>
              <c:numCache>
                <c:formatCode>General</c:formatCode>
                <c:ptCount val="3"/>
                <c:pt idx="0">
                  <c:v>382530</c:v>
                </c:pt>
                <c:pt idx="1">
                  <c:v>23547</c:v>
                </c:pt>
                <c:pt idx="2">
                  <c:v>406077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59-456C-A955-06E333E2E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453512"/>
        <c:axId val="420453904"/>
        <c:axId val="0"/>
      </c:bar3DChart>
      <c:catAx>
        <c:axId val="420453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53904"/>
        <c:crosses val="autoZero"/>
        <c:auto val="0"/>
        <c:lblAlgn val="ctr"/>
        <c:lblOffset val="100"/>
        <c:noMultiLvlLbl val="0"/>
      </c:catAx>
      <c:valAx>
        <c:axId val="420453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53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010436008931729"/>
          <c:y val="1.9841346731409394E-2"/>
          <c:w val="0.18590962510283229"/>
          <c:h val="0.1671855339690578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635391894049524"/>
          <c:y val="1.8602656011282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22705421126873523"/>
          <c:w val="0.93521965748324642"/>
          <c:h val="0.67166059466447292"/>
        </c:manualLayout>
      </c:layout>
      <c:lineChart>
        <c:grouping val="standard"/>
        <c:varyColors val="0"/>
        <c:ser>
          <c:idx val="0"/>
          <c:order val="0"/>
          <c:tx>
            <c:strRef>
              <c:f>[13]Mes!$A$622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([13]Mes!$B$621:$J$621,[13]Mes!$B$624:$D$624)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([13]Mes!$B$622:$J$622,[13]Mes!$B$625:$D$625)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  <c:pt idx="11">
                  <c:v>86882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59-4524-8E6A-8BB0418711CE}"/>
            </c:ext>
          </c:extLst>
        </c:ser>
        <c:ser>
          <c:idx val="1"/>
          <c:order val="1"/>
          <c:tx>
            <c:strRef>
              <c:f>[13]Mes!$A$623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([13]Mes!$B$621:$J$621,[13]Mes!$B$624:$D$624)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([13]Mes!$B$623:$J$623,[13]Mes!$B$626:$D$626)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  <c:pt idx="3">
                  <c:v>91086</c:v>
                </c:pt>
                <c:pt idx="4">
                  <c:v>83423</c:v>
                </c:pt>
                <c:pt idx="5">
                  <c:v>86394</c:v>
                </c:pt>
                <c:pt idx="6">
                  <c:v>101352</c:v>
                </c:pt>
                <c:pt idx="7">
                  <c:v>158353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59-4524-8E6A-8BB041871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54688"/>
        <c:axId val="420455080"/>
      </c:lineChart>
      <c:catAx>
        <c:axId val="4204546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55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455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54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32353213052209"/>
          <c:y val="3.3816743056371681E-2"/>
          <c:w val="0.20136186018369903"/>
          <c:h val="0.138799702276021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 ALOJAMIENTOS DE TURISMO RURAL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0909516118177538"/>
          <c:y val="4.186038312375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23126219297214715"/>
          <c:w val="0.9233201581027668"/>
          <c:h val="0.6674525012731618"/>
        </c:manualLayout>
      </c:layout>
      <c:lineChart>
        <c:grouping val="standard"/>
        <c:varyColors val="0"/>
        <c:ser>
          <c:idx val="0"/>
          <c:order val="0"/>
          <c:tx>
            <c:strRef>
              <c:f>[13]Mes!$A$644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([13]Mes!$B$643:$J$643,[13]Mes!$B$646:$D$646)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([13]Mes!$B$644:$J$644,[13]Mes!$B$647:$D$647)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  <c:pt idx="11">
                  <c:v>203216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7-4A40-AD5B-F3FBA9B7696A}"/>
            </c:ext>
          </c:extLst>
        </c:ser>
        <c:ser>
          <c:idx val="1"/>
          <c:order val="1"/>
          <c:tx>
            <c:strRef>
              <c:f>[13]Mes!$A$645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([13]Mes!$B$643:$J$643,[13]Mes!$B$646:$D$646)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([13]Mes!$B$645:$J$645,[13]Mes!$B$648:$D$648)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  <c:pt idx="3">
                  <c:v>182646</c:v>
                </c:pt>
                <c:pt idx="4">
                  <c:v>146690</c:v>
                </c:pt>
                <c:pt idx="5">
                  <c:v>152970</c:v>
                </c:pt>
                <c:pt idx="6">
                  <c:v>212740</c:v>
                </c:pt>
                <c:pt idx="7">
                  <c:v>406077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47-4A40-AD5B-F3FBA9B76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55864"/>
        <c:axId val="420456256"/>
      </c:lineChart>
      <c:catAx>
        <c:axId val="420455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56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456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55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092763644928998"/>
          <c:y val="3.3206017158302972E-2"/>
          <c:w val="0.19843167440608386"/>
          <c:h val="0.1220178634387119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9244389844044135"/>
          <c:y val="1.68124296962879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9209588312296"/>
          <c:y val="0.12272110517435321"/>
          <c:w val="0.73105004156993936"/>
          <c:h val="0.854598214285714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9E5-464D-88A7-74B1FC0A420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E5-464D-88A7-74B1FC0A420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E5-464D-88A7-74B1FC0A420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E5-464D-88A7-74B1FC0A420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E5-464D-88A7-74B1FC0A420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E5-464D-88A7-74B1FC0A420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9E5-464D-88A7-74B1FC0A420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E5-464D-88A7-74B1FC0A420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9E5-464D-88A7-74B1FC0A4208}"/>
              </c:ext>
            </c:extLst>
          </c:dPt>
          <c:dLbls>
            <c:dLbl>
              <c:idx val="0"/>
              <c:layout>
                <c:manualLayout>
                  <c:x val="-3.0338668778093811E-2"/>
                  <c:y val="3.44794010123735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780475243899967E-2"/>
                  <c:y val="-8.0037449269990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716539283470943E-2"/>
                  <c:y val="-4.695584926884159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387548078179735E-2"/>
                  <c:y val="-1.45525168728908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4.65421119235095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836433287837208E-2"/>
                  <c:y val="3.64109955005624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1237120096942947E-3"/>
                  <c:y val="8.48214285714285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1588810670011531E-2"/>
                  <c:y val="1.64009780612898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9494683200953551E-3"/>
                  <c:y val="6.16271523634247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[13]Mes!$A$672:$A$680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[13]Mes!$D$672:$D$680</c:f>
              <c:numCache>
                <c:formatCode>General</c:formatCode>
                <c:ptCount val="9"/>
                <c:pt idx="0">
                  <c:v>13923</c:v>
                </c:pt>
                <c:pt idx="1">
                  <c:v>14273</c:v>
                </c:pt>
                <c:pt idx="2">
                  <c:v>23405</c:v>
                </c:pt>
                <c:pt idx="3">
                  <c:v>3367</c:v>
                </c:pt>
                <c:pt idx="4">
                  <c:v>8739</c:v>
                </c:pt>
                <c:pt idx="5">
                  <c:v>3957</c:v>
                </c:pt>
                <c:pt idx="6">
                  <c:v>14399</c:v>
                </c:pt>
                <c:pt idx="7">
                  <c:v>8086</c:v>
                </c:pt>
                <c:pt idx="8">
                  <c:v>4183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9E5-464D-88A7-74B1FC0A420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4464867985488208"/>
          <c:y val="6.7960420876593949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08765615881971"/>
          <c:y val="0.15150790885652571"/>
          <c:w val="0.76546430297858625"/>
          <c:h val="0.7962006131976865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F2D-47E5-AA3F-9FC96CF016B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2D-47E5-AA3F-9FC96CF016B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F2D-47E5-AA3F-9FC96CF016B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2D-47E5-AA3F-9FC96CF016B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F2D-47E5-AA3F-9FC96CF016B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2D-47E5-AA3F-9FC96CF016B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F2D-47E5-AA3F-9FC96CF016B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2D-47E5-AA3F-9FC96CF016B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F2D-47E5-AA3F-9FC96CF016BD}"/>
              </c:ext>
            </c:extLst>
          </c:dPt>
          <c:dLbls>
            <c:dLbl>
              <c:idx val="0"/>
              <c:layout>
                <c:manualLayout>
                  <c:x val="-8.5578902767050064E-3"/>
                  <c:y val="5.26423245766845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483458943631008E-2"/>
                  <c:y val="-2.42475039450370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746711671633027E-2"/>
                  <c:y val="-4.98414744617099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811761147252331E-2"/>
                  <c:y val="-2.61919030032750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823683956282684E-2"/>
                  <c:y val="-2.96954916033725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3125482957815463E-3"/>
                  <c:y val="2.67197407846143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3554599882884573E-2"/>
                  <c:y val="0.1460176991150442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9978581669125898E-2"/>
                  <c:y val="3.53982300884955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9854485852992656E-2"/>
                  <c:y val="3.72625601003414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[13]Mes!$A$672:$A$680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[13]Mes!$G$672:$G$680</c:f>
              <c:numCache>
                <c:formatCode>General</c:formatCode>
                <c:ptCount val="9"/>
                <c:pt idx="0">
                  <c:v>28448</c:v>
                </c:pt>
                <c:pt idx="1">
                  <c:v>34442</c:v>
                </c:pt>
                <c:pt idx="2">
                  <c:v>58420</c:v>
                </c:pt>
                <c:pt idx="3">
                  <c:v>8283</c:v>
                </c:pt>
                <c:pt idx="4">
                  <c:v>32591</c:v>
                </c:pt>
                <c:pt idx="5">
                  <c:v>11192</c:v>
                </c:pt>
                <c:pt idx="6">
                  <c:v>56121</c:v>
                </c:pt>
                <c:pt idx="7">
                  <c:v>17814</c:v>
                </c:pt>
                <c:pt idx="8">
                  <c:v>12877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F2D-47E5-AA3F-9FC96CF016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118351036326838"/>
          <c:y val="1.302021920626755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5102040816326531"/>
          <c:w val="0.88048898671906151"/>
          <c:h val="0.7466762948601274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[13]Mes!$B$708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[13]Mes!$C$707:$E$707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[13]Mes!$C$708:$E$708</c:f>
              <c:numCache>
                <c:formatCode>General</c:formatCode>
                <c:ptCount val="3"/>
                <c:pt idx="0">
                  <c:v>80307</c:v>
                </c:pt>
                <c:pt idx="1">
                  <c:v>21337</c:v>
                </c:pt>
                <c:pt idx="2">
                  <c:v>101644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28-42B6-8DB5-9E294E91ACA9}"/>
            </c:ext>
          </c:extLst>
        </c:ser>
        <c:ser>
          <c:idx val="0"/>
          <c:order val="1"/>
          <c:tx>
            <c:strRef>
              <c:f>[13]Mes!$B$709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[13]Mes!$C$707:$E$707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[13]Mes!$C$709:$E$709</c:f>
              <c:numCache>
                <c:formatCode>General</c:formatCode>
                <c:ptCount val="3"/>
                <c:pt idx="0">
                  <c:v>78306</c:v>
                </c:pt>
                <c:pt idx="1">
                  <c:v>16026</c:v>
                </c:pt>
                <c:pt idx="2">
                  <c:v>94332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28-42B6-8DB5-9E294E91A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494880"/>
        <c:axId val="420495272"/>
        <c:axId val="0"/>
      </c:bar3DChart>
      <c:catAx>
        <c:axId val="4204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95272"/>
        <c:crosses val="autoZero"/>
        <c:auto val="0"/>
        <c:lblAlgn val="ctr"/>
        <c:lblOffset val="100"/>
        <c:noMultiLvlLbl val="0"/>
      </c:catAx>
      <c:valAx>
        <c:axId val="420495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9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438389150699505"/>
          <c:y val="2.4489795918367346E-2"/>
          <c:w val="0.21057939755654373"/>
          <c:h val="0.1507126182091560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2986597670800133"/>
          <c:y val="1.227357258734617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2405290230680964"/>
          <c:w val="0.88127634494789953"/>
          <c:h val="0.657167728405808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[13]Mes!$G$708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[13]Mes!$H$707:$J$707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[13]Mes!$H$708:$J$708</c:f>
              <c:numCache>
                <c:formatCode>General</c:formatCode>
                <c:ptCount val="3"/>
                <c:pt idx="0">
                  <c:v>251032</c:v>
                </c:pt>
                <c:pt idx="1">
                  <c:v>39176</c:v>
                </c:pt>
                <c:pt idx="2">
                  <c:v>290208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E3-436F-9723-B70C2FEF92E3}"/>
            </c:ext>
          </c:extLst>
        </c:ser>
        <c:ser>
          <c:idx val="0"/>
          <c:order val="1"/>
          <c:tx>
            <c:strRef>
              <c:f>[13]Mes!$G$709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[13]Mes!$H$707:$J$707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[13]Mes!$H$709:$J$709</c:f>
              <c:numCache>
                <c:formatCode>General</c:formatCode>
                <c:ptCount val="3"/>
                <c:pt idx="0">
                  <c:v>231290</c:v>
                </c:pt>
                <c:pt idx="1">
                  <c:v>28898</c:v>
                </c:pt>
                <c:pt idx="2">
                  <c:v>260188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E3-436F-9723-B70C2FEF9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496056"/>
        <c:axId val="420496448"/>
        <c:axId val="0"/>
      </c:bar3DChart>
      <c:catAx>
        <c:axId val="42049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96448"/>
        <c:crosses val="autoZero"/>
        <c:auto val="0"/>
        <c:lblAlgn val="ctr"/>
        <c:lblOffset val="100"/>
        <c:noMultiLvlLbl val="0"/>
      </c:catAx>
      <c:valAx>
        <c:axId val="42049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96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023857796217"/>
          <c:y val="2.4489795918367346E-2"/>
          <c:w val="0.162433872412655"/>
          <c:h val="0.1758382463498595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8092581776413437"/>
          <c:y val="3.1316424642899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25490840026906186"/>
          <c:w val="0.9299216173726691"/>
          <c:h val="0.64278835120484312"/>
        </c:manualLayout>
      </c:layout>
      <c:lineChart>
        <c:grouping val="standard"/>
        <c:varyColors val="0"/>
        <c:ser>
          <c:idx val="0"/>
          <c:order val="0"/>
          <c:tx>
            <c:strRef>
              <c:f>[13]Mes!$A$740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([13]Mes!$B$739:$J$739,[13]Mes!$B$742:$D$742)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([13]Mes!$B$740:$J$740,[13]Mes!$B$743:$D$743)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  <c:pt idx="11">
                  <c:v>3190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2B-4769-A236-47CEC48AB9F2}"/>
            </c:ext>
          </c:extLst>
        </c:ser>
        <c:ser>
          <c:idx val="1"/>
          <c:order val="1"/>
          <c:tx>
            <c:strRef>
              <c:f>[13]Mes!$A$741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([13]Mes!$B$739:$J$739,[13]Mes!$B$742:$D$742)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([13]Mes!$B$741:$J$741,[13]Mes!$B$744:$D$744)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  <c:pt idx="3">
                  <c:v>17412</c:v>
                </c:pt>
                <c:pt idx="4">
                  <c:v>23969</c:v>
                </c:pt>
                <c:pt idx="5">
                  <c:v>30548</c:v>
                </c:pt>
                <c:pt idx="6">
                  <c:v>66098</c:v>
                </c:pt>
                <c:pt idx="7">
                  <c:v>94332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2B-4769-A236-47CEC48AB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497232"/>
        <c:axId val="420497624"/>
      </c:lineChart>
      <c:catAx>
        <c:axId val="4204972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97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497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497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160204266791524"/>
          <c:y val="5.1676097020535751E-2"/>
          <c:w val="0.18456492568181956"/>
          <c:h val="0.135574724013769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9153043302884899"/>
          <c:y val="3.4823228346456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3451378101186784"/>
          <c:w val="0.91960931630353115"/>
          <c:h val="0.59292163501113759"/>
        </c:manualLayout>
      </c:layout>
      <c:lineChart>
        <c:grouping val="standard"/>
        <c:varyColors val="0"/>
        <c:ser>
          <c:idx val="0"/>
          <c:order val="0"/>
          <c:tx>
            <c:strRef>
              <c:f>[13]Mes!$A$761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([13]Mes!$B$760:$J$760,[13]Mes!$B$763:$D$763)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([13]Mes!$B$761:$J$761,[13]Mes!$B$764:$D$764)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DA1-4BA1-9C2F-CFE081C0ADFE}"/>
            </c:ext>
          </c:extLst>
        </c:ser>
        <c:ser>
          <c:idx val="1"/>
          <c:order val="1"/>
          <c:tx>
            <c:strRef>
              <c:f>[13]Mes!$A$762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([13]Mes!$B$760:$J$760,[13]Mes!$B$763:$D$763)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([13]Mes!$B$762:$J$762,[13]Mes!$B$765:$D$765)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  <c:pt idx="3">
                  <c:v>33247</c:v>
                </c:pt>
                <c:pt idx="4">
                  <c:v>46832</c:v>
                </c:pt>
                <c:pt idx="5">
                  <c:v>73176</c:v>
                </c:pt>
                <c:pt idx="6">
                  <c:v>173425</c:v>
                </c:pt>
                <c:pt idx="7">
                  <c:v>260188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DA1-4BA1-9C2F-CFE081C0A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846760"/>
        <c:axId val="420847152"/>
      </c:lineChart>
      <c:catAx>
        <c:axId val="420846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84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847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846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12061445894499"/>
          <c:y val="4.7124015748031496E-2"/>
          <c:w val="0.19747073504819368"/>
          <c:h val="0.1381421259842519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828942484475925"/>
          <c:y val="1.54081130483689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806104665371791"/>
          <c:y val="0.17846491844769405"/>
          <c:w val="0.7875440056626194"/>
          <c:h val="0.7818619938132733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237-4F26-B6BE-2D7F01B1603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37-4F26-B6BE-2D7F01B1603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237-4F26-B6BE-2D7F01B1603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37-4F26-B6BE-2D7F01B1603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237-4F26-B6BE-2D7F01B1603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37-4F26-B6BE-2D7F01B1603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237-4F26-B6BE-2D7F01B1603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37-4F26-B6BE-2D7F01B1603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237-4F26-B6BE-2D7F01B1603B}"/>
              </c:ext>
            </c:extLst>
          </c:dPt>
          <c:dLbls>
            <c:dLbl>
              <c:idx val="0"/>
              <c:layout>
                <c:manualLayout>
                  <c:x val="3.7259632508845897E-3"/>
                  <c:y val="-8.59908326915095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898310739742213E-2"/>
                  <c:y val="-9.48745078740157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982559355437809E-2"/>
                  <c:y val="3.41594741953413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3097571583072797E-3"/>
                  <c:y val="6.53262092238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699155161343119E-2"/>
                  <c:y val="-1.87229330708661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3916325890218481E-2"/>
                  <c:y val="-4.36958661417322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859507683756159E-2"/>
                  <c:y val="7.918307086614152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75530691233592E-2"/>
                  <c:y val="2.55272778402699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9113679286280408E-2"/>
                  <c:y val="-6.08260686164229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[13]Mes!$A$797:$A$805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[13]Mes!$G$797:$G$805</c:f>
              <c:numCache>
                <c:formatCode>General</c:formatCode>
                <c:ptCount val="9"/>
                <c:pt idx="0">
                  <c:v>3904</c:v>
                </c:pt>
                <c:pt idx="1">
                  <c:v>32577</c:v>
                </c:pt>
                <c:pt idx="2">
                  <c:v>29974</c:v>
                </c:pt>
                <c:pt idx="3">
                  <c:v>13851</c:v>
                </c:pt>
                <c:pt idx="4">
                  <c:v>959</c:v>
                </c:pt>
                <c:pt idx="5">
                  <c:v>10869</c:v>
                </c:pt>
                <c:pt idx="6">
                  <c:v>4689</c:v>
                </c:pt>
                <c:pt idx="7">
                  <c:v>859</c:v>
                </c:pt>
                <c:pt idx="8">
                  <c:v>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237-4F26-B6BE-2D7F01B1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2310268782191698"/>
          <c:y val="8.7870912687638188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4586543800795749E-2"/>
          <c:y val="0.19549629572165547"/>
          <c:w val="0.91541437402194514"/>
          <c:h val="0.7040110934409061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[13]Mes!$B$832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[13]Mes!$C$831:$E$831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[13]Mes!$C$832:$E$832</c:f>
              <c:numCache>
                <c:formatCode>General</c:formatCode>
                <c:ptCount val="3"/>
                <c:pt idx="0">
                  <c:v>29904</c:v>
                </c:pt>
                <c:pt idx="1">
                  <c:v>24581</c:v>
                </c:pt>
                <c:pt idx="2">
                  <c:v>54485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8-495C-949F-98AEEA31DFE8}"/>
            </c:ext>
          </c:extLst>
        </c:ser>
        <c:ser>
          <c:idx val="0"/>
          <c:order val="1"/>
          <c:tx>
            <c:strRef>
              <c:f>[13]Mes!$B$833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[13]Mes!$C$831:$E$831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[13]Mes!$C$833:$E$833</c:f>
              <c:numCache>
                <c:formatCode>General</c:formatCode>
                <c:ptCount val="3"/>
                <c:pt idx="0">
                  <c:v>25560</c:v>
                </c:pt>
                <c:pt idx="1">
                  <c:v>19746</c:v>
                </c:pt>
                <c:pt idx="2">
                  <c:v>45306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68-495C-949F-98AEEA31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848328"/>
        <c:axId val="420848720"/>
        <c:axId val="0"/>
      </c:bar3DChart>
      <c:catAx>
        <c:axId val="420848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848720"/>
        <c:crosses val="autoZero"/>
        <c:auto val="0"/>
        <c:lblAlgn val="ctr"/>
        <c:lblOffset val="100"/>
        <c:noMultiLvlLbl val="0"/>
      </c:catAx>
      <c:valAx>
        <c:axId val="420848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848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69180332721568"/>
          <c:y val="2.4489795918367346E-2"/>
          <c:w val="0.22180465928601031"/>
          <c:h val="0.1601687289088864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463981395129207"/>
          <c:y val="2.23238238436275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95826491046157E-2"/>
          <c:y val="0.2612653820282515"/>
          <c:w val="0.89733923603407573"/>
          <c:h val="0.6364313694456535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[13]Mes!$G$832</c:f>
              <c:strCache>
                <c:ptCount val="1"/>
                <c:pt idx="0">
                  <c:v>AGOSTO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[13]Mes!$H$831:$J$831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[13]Mes!$H$832:$J$832</c:f>
              <c:numCache>
                <c:formatCode>General</c:formatCode>
                <c:ptCount val="3"/>
                <c:pt idx="0">
                  <c:v>87295</c:v>
                </c:pt>
                <c:pt idx="1">
                  <c:v>27971</c:v>
                </c:pt>
                <c:pt idx="2">
                  <c:v>115266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E0-427E-A86B-C560D8E76930}"/>
            </c:ext>
          </c:extLst>
        </c:ser>
        <c:ser>
          <c:idx val="0"/>
          <c:order val="1"/>
          <c:tx>
            <c:strRef>
              <c:f>[13]Mes!$G$833</c:f>
              <c:strCache>
                <c:ptCount val="1"/>
                <c:pt idx="0">
                  <c:v>AGOSTO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[13]Mes!$H$831:$J$831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[13]Mes!$H$833:$J$833</c:f>
              <c:numCache>
                <c:formatCode>General</c:formatCode>
                <c:ptCount val="3"/>
                <c:pt idx="0">
                  <c:v>77237</c:v>
                </c:pt>
                <c:pt idx="1">
                  <c:v>21159</c:v>
                </c:pt>
                <c:pt idx="2">
                  <c:v>98396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E0-427E-A86B-C560D8E7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20849504"/>
        <c:axId val="420849896"/>
        <c:axId val="0"/>
      </c:bar3DChart>
      <c:catAx>
        <c:axId val="4208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849896"/>
        <c:crosses val="autoZero"/>
        <c:auto val="0"/>
        <c:lblAlgn val="ctr"/>
        <c:lblOffset val="100"/>
        <c:noMultiLvlLbl val="0"/>
      </c:catAx>
      <c:valAx>
        <c:axId val="420849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849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1055082694873026"/>
          <c:y val="2.4489771693111229E-2"/>
          <c:w val="0.17884711187713229"/>
          <c:h val="0.1858884976061409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7867283031857141"/>
          <c:y val="1.1215922130336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70093876912322E-2"/>
          <c:y val="0.20929371265777708"/>
          <c:w val="0.93464602863789858"/>
          <c:h val="0.68840303881612785"/>
        </c:manualLayout>
      </c:layout>
      <c:lineChart>
        <c:grouping val="standard"/>
        <c:varyColors val="0"/>
        <c:ser>
          <c:idx val="0"/>
          <c:order val="0"/>
          <c:tx>
            <c:strRef>
              <c:f>[13]Mes!$A$868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([13]Mes!$B$867:$J$867,[13]Mes!$B$870:$D$870)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([13]Mes!$B$868:$J$868,[13]Mes!$B$871:$D$871)</c:f>
              <c:numCache>
                <c:formatCode>General</c:formatCode>
                <c:ptCount val="12"/>
                <c:pt idx="0">
                  <c:v>3277</c:v>
                </c:pt>
                <c:pt idx="1">
                  <c:v>8489</c:v>
                </c:pt>
                <c:pt idx="2">
                  <c:v>16398</c:v>
                </c:pt>
                <c:pt idx="3">
                  <c:v>56719</c:v>
                </c:pt>
                <c:pt idx="4">
                  <c:v>71153</c:v>
                </c:pt>
                <c:pt idx="5">
                  <c:v>53612</c:v>
                </c:pt>
                <c:pt idx="6">
                  <c:v>48805</c:v>
                </c:pt>
                <c:pt idx="7">
                  <c:v>54485</c:v>
                </c:pt>
                <c:pt idx="8">
                  <c:v>49953</c:v>
                </c:pt>
                <c:pt idx="9">
                  <c:v>32162</c:v>
                </c:pt>
                <c:pt idx="10">
                  <c:v>10117</c:v>
                </c:pt>
                <c:pt idx="11">
                  <c:v>5141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18-4218-8BD0-0040E614C490}"/>
            </c:ext>
          </c:extLst>
        </c:ser>
        <c:ser>
          <c:idx val="1"/>
          <c:order val="1"/>
          <c:tx>
            <c:strRef>
              <c:f>[13]Mes!$A$869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([13]Mes!$B$867:$J$867,[13]Mes!$B$870:$D$870)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[13]Mes!$B$869:$I$869</c:f>
              <c:numCache>
                <c:formatCode>General</c:formatCode>
                <c:ptCount val="8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  <c:pt idx="3">
                  <c:v>29980</c:v>
                </c:pt>
                <c:pt idx="4">
                  <c:v>56559</c:v>
                </c:pt>
                <c:pt idx="5">
                  <c:v>42335</c:v>
                </c:pt>
                <c:pt idx="6">
                  <c:v>39090</c:v>
                </c:pt>
                <c:pt idx="7">
                  <c:v>45306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18-4218-8BD0-0040E614C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14120"/>
        <c:axId val="421314512"/>
      </c:lineChart>
      <c:catAx>
        <c:axId val="4213141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1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131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14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813382438869518"/>
          <c:y val="3.673010722905868E-2"/>
          <c:w val="0.19336358675442064"/>
          <c:h val="0.1305495983856289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9653400601044275"/>
          <c:y val="9.97218631253182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2123941604893194"/>
          <c:w val="0.91960931630353115"/>
          <c:h val="0.67747522231362867"/>
        </c:manualLayout>
      </c:layout>
      <c:lineChart>
        <c:grouping val="standard"/>
        <c:varyColors val="0"/>
        <c:ser>
          <c:idx val="0"/>
          <c:order val="0"/>
          <c:tx>
            <c:strRef>
              <c:f>[13]Mes!$A$888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([13]Mes!$B$887:$J$887,[13]Mes!$B$890:$D$890)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([13]Mes!$B$888:$J$888,[13]Mes!$B$891:$D$891)</c:f>
              <c:numCache>
                <c:formatCode>General</c:formatCode>
                <c:ptCount val="12"/>
                <c:pt idx="0">
                  <c:v>5302</c:v>
                </c:pt>
                <c:pt idx="1">
                  <c:v>14253</c:v>
                </c:pt>
                <c:pt idx="2">
                  <c:v>24563</c:v>
                </c:pt>
                <c:pt idx="3">
                  <c:v>75546</c:v>
                </c:pt>
                <c:pt idx="4">
                  <c:v>81998</c:v>
                </c:pt>
                <c:pt idx="5">
                  <c:v>68337</c:v>
                </c:pt>
                <c:pt idx="6">
                  <c:v>103203</c:v>
                </c:pt>
                <c:pt idx="7">
                  <c:v>115266</c:v>
                </c:pt>
                <c:pt idx="8">
                  <c:v>58113</c:v>
                </c:pt>
                <c:pt idx="9">
                  <c:v>39072</c:v>
                </c:pt>
                <c:pt idx="10">
                  <c:v>14009</c:v>
                </c:pt>
                <c:pt idx="11">
                  <c:v>9616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C0-41BE-81D5-DAAEB0DBE4ED}"/>
            </c:ext>
          </c:extLst>
        </c:ser>
        <c:ser>
          <c:idx val="1"/>
          <c:order val="1"/>
          <c:tx>
            <c:strRef>
              <c:f>[13]Mes!$A$889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([13]Mes!$B$887:$J$887,[13]Mes!$B$890:$D$890)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[13]Mes!$B$889:$I$889</c:f>
              <c:numCache>
                <c:formatCode>General</c:formatCode>
                <c:ptCount val="8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  <c:pt idx="3">
                  <c:v>38447</c:v>
                </c:pt>
                <c:pt idx="4">
                  <c:v>67640</c:v>
                </c:pt>
                <c:pt idx="5">
                  <c:v>57880</c:v>
                </c:pt>
                <c:pt idx="6">
                  <c:v>106556</c:v>
                </c:pt>
                <c:pt idx="7">
                  <c:v>98396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BC0-41BE-81D5-DAAEB0DBE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314904"/>
        <c:axId val="421315296"/>
      </c:lineChart>
      <c:catAx>
        <c:axId val="421314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15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1315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1314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858192166277719"/>
          <c:y val="3.7049398675911775E-2"/>
          <c:w val="0.19308228262511962"/>
          <c:h val="0.1233658479257257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076952171371593"/>
          <c:y val="4.454339859818066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2393426311907094E-2"/>
          <c:y val="0.15856261438703756"/>
          <c:w val="0.90134270879895473"/>
          <c:h val="0.7756689225969012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6.8216032467307064E-2"/>
                  <c:y val="1.39197185887114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8990114121197404"/>
                  <c:y val="-3.117550459154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0654896111554337E-2"/>
                  <c:y val="5.144715978589652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4018002705608936E-2"/>
                  <c:y val="1.19298627008280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0396943029180176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84016094904444E-2"/>
                  <c:y val="4.273371764103649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419889694404938E-2"/>
                  <c:y val="6.27616450716186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9228554580456172E-4"/>
                  <c:y val="-4.561026394180423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8512857461444727E-2"/>
                  <c:y val="-8.371166608364132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AGOSTO!$B$1125:$B$1133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AGOSTO!$E$1125:$E$1133</c:f>
              <c:numCache>
                <c:formatCode>#,##0</c:formatCode>
                <c:ptCount val="9"/>
                <c:pt idx="0">
                  <c:v>5286</c:v>
                </c:pt>
                <c:pt idx="1">
                  <c:v>1751</c:v>
                </c:pt>
                <c:pt idx="2">
                  <c:v>2917</c:v>
                </c:pt>
                <c:pt idx="3">
                  <c:v>129</c:v>
                </c:pt>
                <c:pt idx="4">
                  <c:v>4994</c:v>
                </c:pt>
                <c:pt idx="5">
                  <c:v>3781</c:v>
                </c:pt>
                <c:pt idx="6">
                  <c:v>756</c:v>
                </c:pt>
                <c:pt idx="7">
                  <c:v>2146</c:v>
                </c:pt>
                <c:pt idx="8">
                  <c:v>3375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4000000000000001"/>
          <c:y val="8.113587671946568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8376166896663702E-2"/>
          <c:y val="0.16578327585143957"/>
          <c:w val="0.90592807857780666"/>
          <c:h val="0.758048024133770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6.7716454257650785E-2"/>
                  <c:y val="3.5137584406067815E-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779284032794869E-2"/>
                  <c:y val="-0.125845258550331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0574397272505884E-2"/>
                  <c:y val="5.43354827952012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3576101956327621"/>
                  <c:y val="-1.2202324766470822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687718158941472E-2"/>
                  <c:y val="6.19092293976363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15464729279974E-2"/>
                  <c:y val="-1.73678691067483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0172984820196443E-2"/>
                  <c:y val="-4.19290406065897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1710366101144573E-3"/>
                  <c:y val="1.25131326721717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AGOSTO!$B$1125:$B$1133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AGOSTO!$H$1125:$H$1133</c:f>
              <c:numCache>
                <c:formatCode>#,##0</c:formatCode>
                <c:ptCount val="9"/>
                <c:pt idx="0">
                  <c:v>19612</c:v>
                </c:pt>
                <c:pt idx="1">
                  <c:v>3157</c:v>
                </c:pt>
                <c:pt idx="2">
                  <c:v>7491</c:v>
                </c:pt>
                <c:pt idx="3">
                  <c:v>458</c:v>
                </c:pt>
                <c:pt idx="4">
                  <c:v>12567</c:v>
                </c:pt>
                <c:pt idx="5">
                  <c:v>11423</c:v>
                </c:pt>
                <c:pt idx="6">
                  <c:v>3075</c:v>
                </c:pt>
                <c:pt idx="7">
                  <c:v>7386</c:v>
                </c:pt>
                <c:pt idx="8">
                  <c:v>8414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5952945433243165"/>
          <c:y val="4.024142319021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440789813745924E-2"/>
          <c:y val="0.18769486988395262"/>
          <c:w val="0.87062389083202663"/>
          <c:h val="0.7396405268521194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6.9176846603146158E-2"/>
                  <c:y val="-1.05508575542340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5514998535467532E-2"/>
                  <c:y val="-2.948175384163003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2539843898068542E-2"/>
                  <c:y val="1.4980265859556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971243474215613E-2"/>
                  <c:y val="-3.783327503079894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784713726976688E-2"/>
                  <c:y val="-3.080211612850892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9574596392081104E-2"/>
                  <c:y val="-1.65870710327660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AGOSTO!$B$1190:$B$1198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AGOSTO!$E$1190:$E$1198</c:f>
              <c:numCache>
                <c:formatCode>#,##0</c:formatCode>
                <c:ptCount val="9"/>
                <c:pt idx="0">
                  <c:v>3073</c:v>
                </c:pt>
                <c:pt idx="1">
                  <c:v>4048</c:v>
                </c:pt>
                <c:pt idx="2">
                  <c:v>6073</c:v>
                </c:pt>
                <c:pt idx="3">
                  <c:v>360</c:v>
                </c:pt>
                <c:pt idx="4">
                  <c:v>5581</c:v>
                </c:pt>
                <c:pt idx="5">
                  <c:v>6455</c:v>
                </c:pt>
                <c:pt idx="6">
                  <c:v>1481</c:v>
                </c:pt>
                <c:pt idx="7">
                  <c:v>1401</c:v>
                </c:pt>
                <c:pt idx="8">
                  <c:v>2864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 sz="1100" b="1"/>
              <a:t>DISTRIBUCIÓN DEL Nº PROVINCIAL DE PERNOCTACIONES</a:t>
            </a:r>
          </a:p>
        </c:rich>
      </c:tx>
      <c:layout>
        <c:manualLayout>
          <c:xMode val="edge"/>
          <c:yMode val="edge"/>
          <c:x val="0.13445067826480622"/>
          <c:y val="8.08080293912164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169913822373846E-2"/>
          <c:y val="0.17748720115345504"/>
          <c:w val="0.91401445455868324"/>
          <c:h val="0.76660127791217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99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9405487558408457E-2"/>
                  <c:y val="3.197325572368998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1098400944235154E-2"/>
                  <c:y val="-9.9390058449020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373457937880968E-3"/>
                  <c:y val="5.837712025634597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201450306391372"/>
                  <c:y val="-3.152149429953436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855680770909795E-2"/>
                  <c:y val="-5.62738844992383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3481462917751299E-2"/>
                  <c:y val="2.33986966364771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9871299455124576E-2"/>
                  <c:y val="1.945119258653140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F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AGOSTO!$B$1190:$B$1198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AGOSTO!$H$1190:$H$1198</c:f>
              <c:numCache>
                <c:formatCode>#,##0</c:formatCode>
                <c:ptCount val="9"/>
                <c:pt idx="0">
                  <c:v>10065</c:v>
                </c:pt>
                <c:pt idx="1">
                  <c:v>5167</c:v>
                </c:pt>
                <c:pt idx="2">
                  <c:v>13689</c:v>
                </c:pt>
                <c:pt idx="3">
                  <c:v>2262</c:v>
                </c:pt>
                <c:pt idx="4">
                  <c:v>22924</c:v>
                </c:pt>
                <c:pt idx="5">
                  <c:v>13705</c:v>
                </c:pt>
                <c:pt idx="6">
                  <c:v>5592</c:v>
                </c:pt>
                <c:pt idx="7">
                  <c:v>2295</c:v>
                </c:pt>
                <c:pt idx="8">
                  <c:v>6017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17742768"/>
        <c:axId val="417743160"/>
      </c:barChart>
      <c:catAx>
        <c:axId val="41774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7743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774316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7742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525189015552163E-2"/>
          <c:y val="0.15032570102602813"/>
          <c:w val="0.77238933286324296"/>
          <c:h val="0.735704242872071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AGOSTO!$B$1507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AGOSTO!$C$1506:$K$1506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AGOSTO!$C$1507:$K$1507</c:f>
              <c:numCache>
                <c:formatCode>#,##0</c:formatCode>
                <c:ptCount val="9"/>
                <c:pt idx="0">
                  <c:v>94</c:v>
                </c:pt>
                <c:pt idx="1">
                  <c:v>14</c:v>
                </c:pt>
                <c:pt idx="2">
                  <c:v>29</c:v>
                </c:pt>
                <c:pt idx="3">
                  <c:v>6</c:v>
                </c:pt>
                <c:pt idx="4">
                  <c:v>13</c:v>
                </c:pt>
                <c:pt idx="5">
                  <c:v>74</c:v>
                </c:pt>
                <c:pt idx="6">
                  <c:v>10</c:v>
                </c:pt>
                <c:pt idx="7">
                  <c:v>25</c:v>
                </c:pt>
                <c:pt idx="8">
                  <c:v>31</c:v>
                </c:pt>
              </c:numCache>
            </c:numRef>
          </c:val>
        </c:ser>
        <c:ser>
          <c:idx val="1"/>
          <c:order val="1"/>
          <c:tx>
            <c:strRef>
              <c:f>AGOSTO!$B$1508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AGOSTO!$C$1506:$K$1506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AGOSTO!$C$1508:$K$1508</c:f>
              <c:numCache>
                <c:formatCode>#,##0</c:formatCode>
                <c:ptCount val="9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32</c:v>
                </c:pt>
              </c:numCache>
            </c:numRef>
          </c:val>
        </c:ser>
        <c:ser>
          <c:idx val="2"/>
          <c:order val="2"/>
          <c:tx>
            <c:strRef>
              <c:f>AGOSTO!$B$1509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AGOSTO!$C$1506:$K$1506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AGOSTO!$C$1509:$K$1509</c:f>
              <c:numCache>
                <c:formatCode>General</c:formatCode>
                <c:ptCount val="9"/>
                <c:pt idx="0">
                  <c:v>53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46</c:v>
                </c:pt>
                <c:pt idx="6">
                  <c:v>3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</c:ser>
        <c:ser>
          <c:idx val="3"/>
          <c:order val="3"/>
          <c:tx>
            <c:strRef>
              <c:f>AGOSTO!$B$1510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AGOSTO!$C$1506:$K$1506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AGOSTO!$C$1510:$K$1510</c:f>
              <c:numCache>
                <c:formatCode>General</c:formatCode>
                <c:ptCount val="9"/>
                <c:pt idx="0">
                  <c:v>100</c:v>
                </c:pt>
                <c:pt idx="1">
                  <c:v>49</c:v>
                </c:pt>
                <c:pt idx="2">
                  <c:v>119</c:v>
                </c:pt>
                <c:pt idx="3">
                  <c:v>2</c:v>
                </c:pt>
                <c:pt idx="4">
                  <c:v>219</c:v>
                </c:pt>
                <c:pt idx="5">
                  <c:v>28</c:v>
                </c:pt>
                <c:pt idx="6">
                  <c:v>19</c:v>
                </c:pt>
                <c:pt idx="7">
                  <c:v>71</c:v>
                </c:pt>
                <c:pt idx="8">
                  <c:v>80</c:v>
                </c:pt>
              </c:numCache>
            </c:numRef>
          </c:val>
        </c:ser>
        <c:ser>
          <c:idx val="4"/>
          <c:order val="4"/>
          <c:tx>
            <c:strRef>
              <c:f>AGOSTO!$B$1511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strRef>
              <c:f>AGOSTO!$C$1506:$K$1506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AGOSTO!$C$1511:$K$1511</c:f>
              <c:numCache>
                <c:formatCode>General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2161640"/>
        <c:axId val="422162032"/>
      </c:barChart>
      <c:catAx>
        <c:axId val="422161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62032"/>
        <c:crosses val="autoZero"/>
        <c:auto val="1"/>
        <c:lblAlgn val="ctr"/>
        <c:lblOffset val="100"/>
        <c:noMultiLvlLbl val="0"/>
      </c:catAx>
      <c:valAx>
        <c:axId val="42216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6164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CC33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66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AGOSTO!$B$1527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AGOSTO!$C$1526:$K$1526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AGOSTO!$C$1527:$K$1527</c:f>
              <c:numCache>
                <c:formatCode>#,##0</c:formatCode>
                <c:ptCount val="9"/>
                <c:pt idx="0">
                  <c:v>1075</c:v>
                </c:pt>
                <c:pt idx="1">
                  <c:v>135</c:v>
                </c:pt>
                <c:pt idx="2">
                  <c:v>195</c:v>
                </c:pt>
                <c:pt idx="3">
                  <c:v>36</c:v>
                </c:pt>
                <c:pt idx="4">
                  <c:v>113</c:v>
                </c:pt>
                <c:pt idx="5">
                  <c:v>1013</c:v>
                </c:pt>
                <c:pt idx="6">
                  <c:v>74</c:v>
                </c:pt>
                <c:pt idx="7">
                  <c:v>184</c:v>
                </c:pt>
                <c:pt idx="8">
                  <c:v>211</c:v>
                </c:pt>
              </c:numCache>
            </c:numRef>
          </c:val>
        </c:ser>
        <c:ser>
          <c:idx val="1"/>
          <c:order val="1"/>
          <c:tx>
            <c:strRef>
              <c:f>AGOSTO!$B$1528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AGOSTO!$C$1526:$K$1526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AGOSTO!$C$1528:$K$1528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0</c:v>
                </c:pt>
                <c:pt idx="8">
                  <c:v>118</c:v>
                </c:pt>
              </c:numCache>
            </c:numRef>
          </c:val>
        </c:ser>
        <c:ser>
          <c:idx val="2"/>
          <c:order val="2"/>
          <c:tx>
            <c:strRef>
              <c:f>AGOSTO!$B$1529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AGOSTO!$C$1526:$K$1526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AGOSTO!$C$1529:$K$1529</c:f>
              <c:numCache>
                <c:formatCode>General</c:formatCode>
                <c:ptCount val="9"/>
                <c:pt idx="0">
                  <c:v>556</c:v>
                </c:pt>
                <c:pt idx="1">
                  <c:v>38</c:v>
                </c:pt>
                <c:pt idx="2">
                  <c:v>19</c:v>
                </c:pt>
                <c:pt idx="3">
                  <c:v>0</c:v>
                </c:pt>
                <c:pt idx="4">
                  <c:v>55</c:v>
                </c:pt>
                <c:pt idx="5">
                  <c:v>530</c:v>
                </c:pt>
                <c:pt idx="6">
                  <c:v>30</c:v>
                </c:pt>
                <c:pt idx="7">
                  <c:v>65</c:v>
                </c:pt>
                <c:pt idx="8">
                  <c:v>34</c:v>
                </c:pt>
              </c:numCache>
            </c:numRef>
          </c:val>
        </c:ser>
        <c:ser>
          <c:idx val="3"/>
          <c:order val="3"/>
          <c:tx>
            <c:strRef>
              <c:f>AGOSTO!$B$1530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AGOSTO!$C$1526:$K$1526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AGOSTO!$C$1530:$K$1530</c:f>
              <c:numCache>
                <c:formatCode>General</c:formatCode>
                <c:ptCount val="9"/>
                <c:pt idx="0">
                  <c:v>488</c:v>
                </c:pt>
                <c:pt idx="1">
                  <c:v>265</c:v>
                </c:pt>
                <c:pt idx="2">
                  <c:v>617</c:v>
                </c:pt>
                <c:pt idx="3">
                  <c:v>7</c:v>
                </c:pt>
                <c:pt idx="4">
                  <c:v>1038</c:v>
                </c:pt>
                <c:pt idx="5">
                  <c:v>148</c:v>
                </c:pt>
                <c:pt idx="6">
                  <c:v>103</c:v>
                </c:pt>
                <c:pt idx="7">
                  <c:v>370</c:v>
                </c:pt>
                <c:pt idx="8">
                  <c:v>414</c:v>
                </c:pt>
              </c:numCache>
            </c:numRef>
          </c:val>
        </c:ser>
        <c:ser>
          <c:idx val="4"/>
          <c:order val="4"/>
          <c:tx>
            <c:strRef>
              <c:f>AGOSTO!$B$1531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strRef>
              <c:f>AGOSTO!$C$1526:$K$1526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AGOSTO!$C$1531:$K$1531</c:f>
              <c:numCache>
                <c:formatCode>General</c:formatCode>
                <c:ptCount val="9"/>
                <c:pt idx="0">
                  <c:v>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329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22164384"/>
        <c:axId val="422164776"/>
      </c:barChart>
      <c:catAx>
        <c:axId val="4221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64776"/>
        <c:crosses val="autoZero"/>
        <c:auto val="1"/>
        <c:lblAlgn val="ctr"/>
        <c:lblOffset val="100"/>
        <c:noMultiLvlLbl val="0"/>
      </c:catAx>
      <c:valAx>
        <c:axId val="42216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64384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66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CC33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AGOSTO!$B$1591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AGOSTO!$C$1590:$K$1590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AGOSTO!$C$1591:$K$1591</c:f>
              <c:numCache>
                <c:formatCode>#,##0</c:formatCode>
                <c:ptCount val="9"/>
                <c:pt idx="0">
                  <c:v>325</c:v>
                </c:pt>
                <c:pt idx="1">
                  <c:v>326</c:v>
                </c:pt>
                <c:pt idx="2">
                  <c:v>598</c:v>
                </c:pt>
                <c:pt idx="3">
                  <c:v>7</c:v>
                </c:pt>
                <c:pt idx="4">
                  <c:v>918</c:v>
                </c:pt>
                <c:pt idx="5">
                  <c:v>594</c:v>
                </c:pt>
                <c:pt idx="6">
                  <c:v>120</c:v>
                </c:pt>
                <c:pt idx="7">
                  <c:v>158</c:v>
                </c:pt>
                <c:pt idx="8">
                  <c:v>263</c:v>
                </c:pt>
              </c:numCache>
            </c:numRef>
          </c:val>
        </c:ser>
        <c:ser>
          <c:idx val="1"/>
          <c:order val="1"/>
          <c:tx>
            <c:strRef>
              <c:f>AGOSTO!$B$1592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AGOSTO!$C$1590:$K$1590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AGOSTO!$C$1592:$K$1592</c:f>
              <c:numCache>
                <c:formatCode>#,##0</c:formatCode>
                <c:ptCount val="9"/>
                <c:pt idx="0">
                  <c:v>278</c:v>
                </c:pt>
                <c:pt idx="1">
                  <c:v>147</c:v>
                </c:pt>
                <c:pt idx="2">
                  <c:v>173</c:v>
                </c:pt>
                <c:pt idx="3">
                  <c:v>126</c:v>
                </c:pt>
                <c:pt idx="4">
                  <c:v>345</c:v>
                </c:pt>
                <c:pt idx="5">
                  <c:v>393</c:v>
                </c:pt>
                <c:pt idx="6">
                  <c:v>284</c:v>
                </c:pt>
                <c:pt idx="7">
                  <c:v>80</c:v>
                </c:pt>
                <c:pt idx="8">
                  <c:v>53</c:v>
                </c:pt>
              </c:numCache>
            </c:numRef>
          </c:val>
        </c:ser>
        <c:ser>
          <c:idx val="2"/>
          <c:order val="2"/>
          <c:tx>
            <c:strRef>
              <c:f>AGOSTO!$B$1593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33CC33"/>
            </a:solidFill>
            <a:ln>
              <a:noFill/>
            </a:ln>
            <a:effectLst/>
          </c:spPr>
          <c:invertIfNegative val="0"/>
          <c:cat>
            <c:strRef>
              <c:f>AGOSTO!$C$1590:$K$1590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AGOSTO!$C$1593:$K$1593</c:f>
              <c:numCache>
                <c:formatCode>General</c:formatCode>
                <c:ptCount val="9"/>
                <c:pt idx="0">
                  <c:v>258</c:v>
                </c:pt>
                <c:pt idx="1">
                  <c:v>22</c:v>
                </c:pt>
                <c:pt idx="2">
                  <c:v>150</c:v>
                </c:pt>
                <c:pt idx="3">
                  <c:v>76</c:v>
                </c:pt>
                <c:pt idx="4">
                  <c:v>21</c:v>
                </c:pt>
                <c:pt idx="5">
                  <c:v>43</c:v>
                </c:pt>
                <c:pt idx="6">
                  <c:v>3</c:v>
                </c:pt>
                <c:pt idx="7">
                  <c:v>50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AGOSTO!$B$1594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strRef>
              <c:f>AGOSTO!$C$1590:$K$1590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AGOSTO!$C$1594:$K$1594</c:f>
              <c:numCache>
                <c:formatCode>General</c:formatCode>
                <c:ptCount val="9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AGOSTO!$B$1595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AGOSTO!$C$1590:$K$1590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AGOSTO!$C$1595:$K$1595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0</c:v>
                </c:pt>
                <c:pt idx="4">
                  <c:v>216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22165168"/>
        <c:axId val="422104296"/>
      </c:barChart>
      <c:catAx>
        <c:axId val="42216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04296"/>
        <c:crosses val="autoZero"/>
        <c:auto val="1"/>
        <c:lblAlgn val="ctr"/>
        <c:lblOffset val="100"/>
        <c:noMultiLvlLbl val="0"/>
      </c:catAx>
      <c:valAx>
        <c:axId val="42210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65168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66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CC33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0000FF"/>
                </a:solidFill>
              </a:rPr>
              <a:t>EVOLUCIÓN</a:t>
            </a:r>
            <a:r>
              <a:rPr lang="es-ES" b="1" baseline="0">
                <a:solidFill>
                  <a:srgbClr val="0000FF"/>
                </a:solidFill>
              </a:rPr>
              <a:t> ANUAL</a:t>
            </a:r>
            <a:endParaRPr lang="es-ES" b="1">
              <a:solidFill>
                <a:srgbClr val="0000FF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700264715304594E-2"/>
          <c:y val="0.17171296296296298"/>
          <c:w val="0.90507755989816052"/>
          <c:h val="0.72309591982820332"/>
        </c:manualLayout>
      </c:layout>
      <c:lineChart>
        <c:grouping val="standard"/>
        <c:varyColors val="0"/>
        <c:ser>
          <c:idx val="0"/>
          <c:order val="0"/>
          <c:tx>
            <c:strRef>
              <c:f>[14]Hoja1!$B$4</c:f>
              <c:strCache>
                <c:ptCount val="1"/>
                <c:pt idx="0">
                  <c:v>AÑO 2017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[14]Hoja1!$C$3:$N$3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[14]Hoja1!$C$4:$N$4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[14]Hoja1!$B$5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FF"/>
                </a:solidFill>
              </a:ln>
              <a:effectLst/>
            </c:spPr>
          </c:marker>
          <c:cat>
            <c:strRef>
              <c:f>[14]Hoja1!$C$3:$N$3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[14]Hoja1!$C$5:$N$5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  <c:pt idx="3">
                  <c:v>652138</c:v>
                </c:pt>
                <c:pt idx="4">
                  <c:v>749236</c:v>
                </c:pt>
                <c:pt idx="5">
                  <c:v>731412</c:v>
                </c:pt>
                <c:pt idx="6">
                  <c:v>860889</c:v>
                </c:pt>
                <c:pt idx="7">
                  <c:v>1148448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106256"/>
        <c:axId val="422106648"/>
      </c:lineChart>
      <c:catAx>
        <c:axId val="42210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06648"/>
        <c:crosses val="autoZero"/>
        <c:auto val="1"/>
        <c:lblAlgn val="ctr"/>
        <c:lblOffset val="100"/>
        <c:noMultiLvlLbl val="0"/>
      </c:catAx>
      <c:valAx>
        <c:axId val="422106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0625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851784720700057"/>
          <c:y val="7.8630796150478571E-4"/>
          <c:w val="0.1868668330270279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0000FF"/>
                </a:solidFill>
              </a:rPr>
              <a:t>EVOLUCIÓN ANUAL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400437913175297E-2"/>
          <c:y val="0.18963000160694199"/>
          <c:w val="0.91984016169101857"/>
          <c:h val="0.68099067973646155"/>
        </c:manualLayout>
      </c:layout>
      <c:lineChart>
        <c:grouping val="standard"/>
        <c:varyColors val="0"/>
        <c:ser>
          <c:idx val="0"/>
          <c:order val="0"/>
          <c:tx>
            <c:strRef>
              <c:f>[14]Hoja1!$B$26</c:f>
              <c:strCache>
                <c:ptCount val="1"/>
                <c:pt idx="0">
                  <c:v>AÑO 2017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rgbClr val="0000FF"/>
                </a:solidFill>
              </a:ln>
              <a:effectLst/>
            </c:spPr>
          </c:marker>
          <c:cat>
            <c:strRef>
              <c:f>[14]Hoja1!$C$25:$N$25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[14]Hoja1!$C$26:$N$26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[14]Hoja1!$B$27</c:f>
              <c:strCache>
                <c:ptCount val="1"/>
                <c:pt idx="0">
                  <c:v>AÑO 2018</c:v>
                </c:pt>
              </c:strCache>
            </c:strRef>
          </c:tx>
          <c:spPr>
            <a:ln w="28575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FF"/>
                </a:solidFill>
              </a:ln>
              <a:effectLst/>
            </c:spPr>
          </c:marker>
          <c:cat>
            <c:strRef>
              <c:f>[14]Hoja1!$C$25:$N$25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[14]Hoja1!$C$27:$N$27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  <c:pt idx="3">
                  <c:v>1087593</c:v>
                </c:pt>
                <c:pt idx="4">
                  <c:v>1157041</c:v>
                </c:pt>
                <c:pt idx="5">
                  <c:v>1194416</c:v>
                </c:pt>
                <c:pt idx="6">
                  <c:v>1534230</c:v>
                </c:pt>
                <c:pt idx="7">
                  <c:v>2156955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107432"/>
        <c:axId val="422107824"/>
      </c:lineChart>
      <c:catAx>
        <c:axId val="422107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07824"/>
        <c:crosses val="autoZero"/>
        <c:auto val="1"/>
        <c:lblAlgn val="ctr"/>
        <c:lblOffset val="100"/>
        <c:noMultiLvlLbl val="0"/>
      </c:catAx>
      <c:valAx>
        <c:axId val="422107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210743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FF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37963703734893"/>
          <c:y val="3.6580829182066531E-2"/>
          <c:w val="0.16818720788243718"/>
          <c:h val="0.121174674594247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s-ES"/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02048680085202E-2"/>
          <c:y val="0.13861734851834423"/>
          <c:w val="0.90318012110188373"/>
          <c:h val="0.6634195435218330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AGOSTO!$C$1252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val>
            <c:numRef>
              <c:f>AGOSTO!$C$1255</c:f>
              <c:numCache>
                <c:formatCode>#,##0</c:formatCode>
                <c:ptCount val="1"/>
                <c:pt idx="0">
                  <c:v>1897</c:v>
                </c:pt>
              </c:numCache>
            </c:numRef>
          </c:val>
        </c:ser>
        <c:ser>
          <c:idx val="2"/>
          <c:order val="1"/>
          <c:tx>
            <c:strRef>
              <c:f>AGOSTO!$E$1252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AGOSTO!$E$1255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</c:ser>
        <c:ser>
          <c:idx val="3"/>
          <c:order val="2"/>
          <c:tx>
            <c:strRef>
              <c:f>AGOSTO!$G$1252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val>
            <c:numRef>
              <c:f>AGOSTO!$G$1255</c:f>
              <c:numCache>
                <c:formatCode>#,##0</c:formatCode>
                <c:ptCount val="1"/>
                <c:pt idx="0">
                  <c:v>4008</c:v>
                </c:pt>
              </c:numCache>
            </c:numRef>
          </c:val>
        </c:ser>
        <c:ser>
          <c:idx val="4"/>
          <c:order val="3"/>
          <c:tx>
            <c:strRef>
              <c:f>AGOSTO!$C$1257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AGOSTO!$C$1260</c:f>
              <c:numCache>
                <c:formatCode>#,##0</c:formatCode>
                <c:ptCount val="1"/>
                <c:pt idx="0">
                  <c:v>305</c:v>
                </c:pt>
              </c:numCache>
            </c:numRef>
          </c:val>
        </c:ser>
        <c:ser>
          <c:idx val="5"/>
          <c:order val="4"/>
          <c:tx>
            <c:strRef>
              <c:f>AGOSTO!$E$1257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AGOSTO!$E$1260</c:f>
              <c:numCache>
                <c:formatCode>#,##0</c:formatCode>
                <c:ptCount val="1"/>
                <c:pt idx="0">
                  <c:v>1184</c:v>
                </c:pt>
              </c:numCache>
            </c:numRef>
          </c:val>
        </c:ser>
        <c:ser>
          <c:idx val="6"/>
          <c:order val="5"/>
          <c:tx>
            <c:strRef>
              <c:f>AGOSTO!$G$1257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AGOSTO!$G$1260</c:f>
              <c:numCache>
                <c:formatCode>#,##0</c:formatCode>
                <c:ptCount val="1"/>
                <c:pt idx="0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21882440"/>
        <c:axId val="421882832"/>
      </c:barChart>
      <c:catAx>
        <c:axId val="421882440"/>
        <c:scaling>
          <c:orientation val="minMax"/>
        </c:scaling>
        <c:delete val="1"/>
        <c:axPos val="l"/>
        <c:majorTickMark val="none"/>
        <c:minorTickMark val="none"/>
        <c:tickLblPos val="nextTo"/>
        <c:crossAx val="421882832"/>
        <c:crosses val="autoZero"/>
        <c:auto val="1"/>
        <c:lblAlgn val="ctr"/>
        <c:lblOffset val="100"/>
        <c:noMultiLvlLbl val="0"/>
      </c:catAx>
      <c:valAx>
        <c:axId val="42188283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1882440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10059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/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409744834527265E-2"/>
          <c:y val="0.12463073714102656"/>
          <c:w val="0.89942111183470486"/>
          <c:h val="0.6973808051696658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AGOSTO!$C$1252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AGOSTO!$D$1255</c:f>
              <c:numCache>
                <c:formatCode>#,##0</c:formatCode>
                <c:ptCount val="1"/>
                <c:pt idx="0">
                  <c:v>71711</c:v>
                </c:pt>
              </c:numCache>
            </c:numRef>
          </c:val>
        </c:ser>
        <c:ser>
          <c:idx val="2"/>
          <c:order val="1"/>
          <c:tx>
            <c:strRef>
              <c:f>AGOSTO!$E$1252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AGOSTO!$F$1255</c:f>
              <c:numCache>
                <c:formatCode>#,##0</c:formatCode>
                <c:ptCount val="1"/>
                <c:pt idx="0">
                  <c:v>42578</c:v>
                </c:pt>
              </c:numCache>
            </c:numRef>
          </c:val>
        </c:ser>
        <c:ser>
          <c:idx val="3"/>
          <c:order val="2"/>
          <c:tx>
            <c:strRef>
              <c:f>AGOSTO!$G$1252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AGOSTO!$H$1255</c:f>
              <c:numCache>
                <c:formatCode>#,##0</c:formatCode>
                <c:ptCount val="1"/>
                <c:pt idx="0">
                  <c:v>35477</c:v>
                </c:pt>
              </c:numCache>
            </c:numRef>
          </c:val>
        </c:ser>
        <c:ser>
          <c:idx val="4"/>
          <c:order val="3"/>
          <c:tx>
            <c:strRef>
              <c:f>AGOSTO!$C$1257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AGOSTO!$D$1260</c:f>
              <c:numCache>
                <c:formatCode>#,##0</c:formatCode>
                <c:ptCount val="1"/>
                <c:pt idx="0">
                  <c:v>12814</c:v>
                </c:pt>
              </c:numCache>
            </c:numRef>
          </c:val>
        </c:ser>
        <c:ser>
          <c:idx val="5"/>
          <c:order val="4"/>
          <c:tx>
            <c:strRef>
              <c:f>AGOSTO!$E$1257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AGOSTO!$F$1260</c:f>
              <c:numCache>
                <c:formatCode>#,##0</c:formatCode>
                <c:ptCount val="1"/>
                <c:pt idx="0">
                  <c:v>8377</c:v>
                </c:pt>
              </c:numCache>
            </c:numRef>
          </c:val>
        </c:ser>
        <c:ser>
          <c:idx val="6"/>
          <c:order val="5"/>
          <c:tx>
            <c:strRef>
              <c:f>AGOSTO!$G$1257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val>
            <c:numRef>
              <c:f>AGOSTO!$H$1260</c:f>
              <c:numCache>
                <c:formatCode>#,##0</c:formatCode>
                <c:ptCount val="1"/>
                <c:pt idx="0">
                  <c:v>6113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421883616"/>
        <c:axId val="421884008"/>
      </c:barChart>
      <c:catAx>
        <c:axId val="421883616"/>
        <c:scaling>
          <c:orientation val="minMax"/>
        </c:scaling>
        <c:delete val="1"/>
        <c:axPos val="l"/>
        <c:majorTickMark val="none"/>
        <c:minorTickMark val="none"/>
        <c:tickLblPos val="nextTo"/>
        <c:crossAx val="421884008"/>
        <c:crosses val="autoZero"/>
        <c:auto val="1"/>
        <c:lblAlgn val="ctr"/>
        <c:lblOffset val="100"/>
        <c:noMultiLvlLbl val="0"/>
      </c:catAx>
      <c:valAx>
        <c:axId val="42188400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1883616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10059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en-US" sz="1100" b="1"/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AGOSTO!$B$1571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AGOSTO!$C$1570:$K$1570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AGOSTO!$C$1571:$K$1571</c:f>
              <c:numCache>
                <c:formatCode>#,##0</c:formatCode>
                <c:ptCount val="9"/>
                <c:pt idx="0">
                  <c:v>33</c:v>
                </c:pt>
                <c:pt idx="1">
                  <c:v>16</c:v>
                </c:pt>
                <c:pt idx="2">
                  <c:v>31</c:v>
                </c:pt>
                <c:pt idx="3">
                  <c:v>1</c:v>
                </c:pt>
                <c:pt idx="4">
                  <c:v>65</c:v>
                </c:pt>
                <c:pt idx="5">
                  <c:v>33</c:v>
                </c:pt>
                <c:pt idx="6">
                  <c:v>8</c:v>
                </c:pt>
                <c:pt idx="7">
                  <c:v>11</c:v>
                </c:pt>
                <c:pt idx="8">
                  <c:v>15</c:v>
                </c:pt>
              </c:numCache>
            </c:numRef>
          </c:val>
        </c:ser>
        <c:ser>
          <c:idx val="1"/>
          <c:order val="1"/>
          <c:tx>
            <c:strRef>
              <c:f>AGOSTO!$B$1572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  <a:effectLst/>
          </c:spPr>
          <c:invertIfNegative val="0"/>
          <c:cat>
            <c:strRef>
              <c:f>AGOSTO!$C$1570:$K$1570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AGOSTO!$C$1572:$K$1572</c:f>
              <c:numCache>
                <c:formatCode>#,##0</c:formatCode>
                <c:ptCount val="9"/>
                <c:pt idx="0">
                  <c:v>21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</c:ser>
        <c:ser>
          <c:idx val="2"/>
          <c:order val="2"/>
          <c:tx>
            <c:strRef>
              <c:f>AGOSTO!$B$1573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rgbClr val="33CC33"/>
            </a:solidFill>
            <a:ln>
              <a:noFill/>
            </a:ln>
            <a:effectLst/>
          </c:spPr>
          <c:invertIfNegative val="0"/>
          <c:cat>
            <c:strRef>
              <c:f>AGOSTO!$C$1570:$K$1570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AGOSTO!$C$1573:$K$1573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AGOSTO!$B$1574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strRef>
              <c:f>AGOSTO!$C$1570:$K$1570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AGOSTO!$C$1574:$K$1574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strRef>
              <c:f>AGOSTO!$B$1575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AGOSTO!$C$1570:$K$1570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AGOSTO!$C$1575:$K$1575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884792"/>
        <c:axId val="421885184"/>
      </c:barChart>
      <c:catAx>
        <c:axId val="42188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1885184"/>
        <c:crosses val="autoZero"/>
        <c:auto val="1"/>
        <c:lblAlgn val="ctr"/>
        <c:lblOffset val="100"/>
        <c:noMultiLvlLbl val="0"/>
      </c:catAx>
      <c:valAx>
        <c:axId val="42188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  <c:crossAx val="421884792"/>
        <c:crosses val="autoZero"/>
        <c:crossBetween val="between"/>
      </c:valAx>
      <c:spPr>
        <a:solidFill>
          <a:srgbClr val="C0C0C0"/>
        </a:solidFill>
        <a:ln>
          <a:noFill/>
        </a:ln>
        <a:effectLst/>
      </c:spPr>
    </c:plotArea>
    <c:legend>
      <c:legendPos val="r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660066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33CC33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FF66F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FF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18099624"/>
        <c:axId val="418100016"/>
      </c:barChart>
      <c:catAx>
        <c:axId val="418099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10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100016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0996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8100800"/>
        <c:axId val="418101192"/>
        <c:axId val="0"/>
      </c:bar3DChart>
      <c:catAx>
        <c:axId val="4181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101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101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8100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17741984"/>
        <c:axId val="417741592"/>
        <c:axId val="0"/>
      </c:bar3DChart>
      <c:catAx>
        <c:axId val="4177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7741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741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7741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7" Type="http://schemas.openxmlformats.org/officeDocument/2006/relationships/chart" Target="../charts/chart3.xml"/><Relationship Id="rId71" Type="http://schemas.openxmlformats.org/officeDocument/2006/relationships/chart" Target="../charts/chart67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9" Type="http://schemas.openxmlformats.org/officeDocument/2006/relationships/chart" Target="../charts/chart25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61" Type="http://schemas.openxmlformats.org/officeDocument/2006/relationships/chart" Target="../charts/chart57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6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103</xdr:row>
      <xdr:rowOff>12700</xdr:rowOff>
    </xdr:from>
    <xdr:to>
      <xdr:col>14</xdr:col>
      <xdr:colOff>749299</xdr:colOff>
      <xdr:row>225</xdr:row>
      <xdr:rowOff>63500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218400"/>
          <a:ext cx="12636499" cy="2019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1630</xdr:row>
      <xdr:rowOff>0</xdr:rowOff>
    </xdr:from>
    <xdr:to>
      <xdr:col>11</xdr:col>
      <xdr:colOff>628650</xdr:colOff>
      <xdr:row>1630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1727</xdr:row>
      <xdr:rowOff>66675</xdr:rowOff>
    </xdr:from>
    <xdr:to>
      <xdr:col>11</xdr:col>
      <xdr:colOff>723900</xdr:colOff>
      <xdr:row>1746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1347</xdr:row>
      <xdr:rowOff>0</xdr:rowOff>
    </xdr:from>
    <xdr:to>
      <xdr:col>11</xdr:col>
      <xdr:colOff>28575</xdr:colOff>
      <xdr:row>1356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</xdr:colOff>
      <xdr:row>1390</xdr:row>
      <xdr:rowOff>0</xdr:rowOff>
    </xdr:from>
    <xdr:to>
      <xdr:col>7</xdr:col>
      <xdr:colOff>584201</xdr:colOff>
      <xdr:row>1399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1401</xdr:row>
      <xdr:rowOff>0</xdr:rowOff>
    </xdr:from>
    <xdr:to>
      <xdr:col>7</xdr:col>
      <xdr:colOff>584200</xdr:colOff>
      <xdr:row>1410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25400</xdr:colOff>
      <xdr:row>1390</xdr:row>
      <xdr:rowOff>0</xdr:rowOff>
    </xdr:from>
    <xdr:to>
      <xdr:col>14</xdr:col>
      <xdr:colOff>546101</xdr:colOff>
      <xdr:row>1398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1617</xdr:row>
      <xdr:rowOff>0</xdr:rowOff>
    </xdr:from>
    <xdr:to>
      <xdr:col>14</xdr:col>
      <xdr:colOff>609600</xdr:colOff>
      <xdr:row>1626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287</xdr:row>
      <xdr:rowOff>0</xdr:rowOff>
    </xdr:from>
    <xdr:to>
      <xdr:col>13</xdr:col>
      <xdr:colOff>733425</xdr:colOff>
      <xdr:row>287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324</xdr:row>
      <xdr:rowOff>0</xdr:rowOff>
    </xdr:from>
    <xdr:to>
      <xdr:col>14</xdr:col>
      <xdr:colOff>0</xdr:colOff>
      <xdr:row>324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541</xdr:row>
      <xdr:rowOff>0</xdr:rowOff>
    </xdr:from>
    <xdr:to>
      <xdr:col>12</xdr:col>
      <xdr:colOff>0</xdr:colOff>
      <xdr:row>541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541</xdr:row>
      <xdr:rowOff>0</xdr:rowOff>
    </xdr:from>
    <xdr:to>
      <xdr:col>12</xdr:col>
      <xdr:colOff>0</xdr:colOff>
      <xdr:row>541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464039</xdr:colOff>
      <xdr:row>1324</xdr:row>
      <xdr:rowOff>295275</xdr:rowOff>
    </xdr:from>
    <xdr:to>
      <xdr:col>14</xdr:col>
      <xdr:colOff>561976</xdr:colOff>
      <xdr:row>1333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1325</xdr:row>
      <xdr:rowOff>0</xdr:rowOff>
    </xdr:from>
    <xdr:to>
      <xdr:col>8</xdr:col>
      <xdr:colOff>24423</xdr:colOff>
      <xdr:row>1334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1365</xdr:row>
      <xdr:rowOff>0</xdr:rowOff>
    </xdr:from>
    <xdr:to>
      <xdr:col>12</xdr:col>
      <xdr:colOff>0</xdr:colOff>
      <xdr:row>1374</xdr:row>
      <xdr:rowOff>0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1448</xdr:row>
      <xdr:rowOff>0</xdr:rowOff>
    </xdr:from>
    <xdr:to>
      <xdr:col>12</xdr:col>
      <xdr:colOff>0</xdr:colOff>
      <xdr:row>1457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581025</xdr:colOff>
      <xdr:row>1617</xdr:row>
      <xdr:rowOff>0</xdr:rowOff>
    </xdr:from>
    <xdr:to>
      <xdr:col>8</xdr:col>
      <xdr:colOff>57150</xdr:colOff>
      <xdr:row>1626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927100</xdr:colOff>
      <xdr:row>1401</xdr:row>
      <xdr:rowOff>9525</xdr:rowOff>
    </xdr:from>
    <xdr:to>
      <xdr:col>14</xdr:col>
      <xdr:colOff>596899</xdr:colOff>
      <xdr:row>1409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:a16="http://schemas.microsoft.com/office/drawing/2014/main" xmlns="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576628</xdr:colOff>
      <xdr:row>1467</xdr:row>
      <xdr:rowOff>0</xdr:rowOff>
    </xdr:from>
    <xdr:to>
      <xdr:col>11</xdr:col>
      <xdr:colOff>915865</xdr:colOff>
      <xdr:row>1475</xdr:row>
      <xdr:rowOff>292100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696058</xdr:colOff>
      <xdr:row>559</xdr:row>
      <xdr:rowOff>0</xdr:rowOff>
    </xdr:from>
    <xdr:to>
      <xdr:col>14</xdr:col>
      <xdr:colOff>537309</xdr:colOff>
      <xdr:row>567</xdr:row>
      <xdr:rowOff>305288</xdr:rowOff>
    </xdr:to>
    <xdr:graphicFrame macro="">
      <xdr:nvGraphicFramePr>
        <xdr:cNvPr id="4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696057</xdr:colOff>
      <xdr:row>751</xdr:row>
      <xdr:rowOff>0</xdr:rowOff>
    </xdr:from>
    <xdr:to>
      <xdr:col>14</xdr:col>
      <xdr:colOff>561731</xdr:colOff>
      <xdr:row>760</xdr:row>
      <xdr:rowOff>0</xdr:rowOff>
    </xdr:to>
    <xdr:graphicFrame macro="">
      <xdr:nvGraphicFramePr>
        <xdr:cNvPr id="50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559</xdr:row>
      <xdr:rowOff>0</xdr:rowOff>
    </xdr:from>
    <xdr:to>
      <xdr:col>7</xdr:col>
      <xdr:colOff>266700</xdr:colOff>
      <xdr:row>567</xdr:row>
      <xdr:rowOff>304800</xdr:rowOff>
    </xdr:to>
    <xdr:graphicFrame macro="">
      <xdr:nvGraphicFramePr>
        <xdr:cNvPr id="1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751</xdr:row>
      <xdr:rowOff>0</xdr:rowOff>
    </xdr:from>
    <xdr:to>
      <xdr:col>7</xdr:col>
      <xdr:colOff>368300</xdr:colOff>
      <xdr:row>760</xdr:row>
      <xdr:rowOff>12700</xdr:rowOff>
    </xdr:to>
    <xdr:graphicFrame macro="">
      <xdr:nvGraphicFramePr>
        <xdr:cNvPr id="1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</xdr:colOff>
      <xdr:row>1007</xdr:row>
      <xdr:rowOff>0</xdr:rowOff>
    </xdr:from>
    <xdr:to>
      <xdr:col>7</xdr:col>
      <xdr:colOff>152400</xdr:colOff>
      <xdr:row>1016</xdr:row>
      <xdr:rowOff>0</xdr:rowOff>
    </xdr:to>
    <xdr:graphicFrame macro="">
      <xdr:nvGraphicFramePr>
        <xdr:cNvPr id="81" name="Gráfico 26">
          <a:extLst>
            <a:ext uri="{FF2B5EF4-FFF2-40B4-BE49-F238E27FC236}">
              <a16:creationId xmlns="" xmlns:a16="http://schemas.microsoft.com/office/drawing/2014/main" id="{01E918C4-DC5C-4957-8942-009C869B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</xdr:col>
      <xdr:colOff>0</xdr:colOff>
      <xdr:row>243</xdr:row>
      <xdr:rowOff>0</xdr:rowOff>
    </xdr:from>
    <xdr:to>
      <xdr:col>13</xdr:col>
      <xdr:colOff>736600</xdr:colOff>
      <xdr:row>263</xdr:row>
      <xdr:rowOff>292100</xdr:rowOff>
    </xdr:to>
    <xdr:graphicFrame macro="">
      <xdr:nvGraphicFramePr>
        <xdr:cNvPr id="33" name="Gráfico 22">
          <a:extLst>
            <a:ext uri="{FF2B5EF4-FFF2-40B4-BE49-F238E27FC236}">
              <a16:creationId xmlns:a16="http://schemas.microsoft.com/office/drawing/2014/main" xmlns="" id="{3CB8FBA4-B8E4-4BBA-AD82-5371A9E43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</xdr:col>
      <xdr:colOff>0</xdr:colOff>
      <xdr:row>266</xdr:row>
      <xdr:rowOff>0</xdr:rowOff>
    </xdr:from>
    <xdr:to>
      <xdr:col>14</xdr:col>
      <xdr:colOff>12700</xdr:colOff>
      <xdr:row>287</xdr:row>
      <xdr:rowOff>12700</xdr:rowOff>
    </xdr:to>
    <xdr:graphicFrame macro="">
      <xdr:nvGraphicFramePr>
        <xdr:cNvPr id="34" name="Gráfico 24">
          <a:extLst>
            <a:ext uri="{FF2B5EF4-FFF2-40B4-BE49-F238E27FC236}">
              <a16:creationId xmlns:a16="http://schemas.microsoft.com/office/drawing/2014/main" xmlns="" id="{5053D335-FFDE-4F83-8336-B3D5EAE0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0</xdr:colOff>
      <xdr:row>287</xdr:row>
      <xdr:rowOff>0</xdr:rowOff>
    </xdr:from>
    <xdr:to>
      <xdr:col>14</xdr:col>
      <xdr:colOff>12700</xdr:colOff>
      <xdr:row>304</xdr:row>
      <xdr:rowOff>12700</xdr:rowOff>
    </xdr:to>
    <xdr:graphicFrame macro="">
      <xdr:nvGraphicFramePr>
        <xdr:cNvPr id="36" name="Gráfico 23">
          <a:extLst>
            <a:ext uri="{FF2B5EF4-FFF2-40B4-BE49-F238E27FC236}">
              <a16:creationId xmlns:a16="http://schemas.microsoft.com/office/drawing/2014/main" xmlns="" id="{40023342-8AA6-4CB4-AFC0-D7D2EB4CD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</xdr:col>
      <xdr:colOff>0</xdr:colOff>
      <xdr:row>306</xdr:row>
      <xdr:rowOff>0</xdr:rowOff>
    </xdr:from>
    <xdr:to>
      <xdr:col>14</xdr:col>
      <xdr:colOff>12700</xdr:colOff>
      <xdr:row>322</xdr:row>
      <xdr:rowOff>304800</xdr:rowOff>
    </xdr:to>
    <xdr:graphicFrame macro="">
      <xdr:nvGraphicFramePr>
        <xdr:cNvPr id="37" name="Gráfico 25">
          <a:extLst>
            <a:ext uri="{FF2B5EF4-FFF2-40B4-BE49-F238E27FC236}">
              <a16:creationId xmlns:a16="http://schemas.microsoft.com/office/drawing/2014/main" xmlns="" id="{F1F82353-A906-4CAF-9A1E-13E2583FB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339</xdr:row>
      <xdr:rowOff>0</xdr:rowOff>
    </xdr:from>
    <xdr:to>
      <xdr:col>14</xdr:col>
      <xdr:colOff>25400</xdr:colOff>
      <xdr:row>348</xdr:row>
      <xdr:rowOff>304800</xdr:rowOff>
    </xdr:to>
    <xdr:graphicFrame macro="">
      <xdr:nvGraphicFramePr>
        <xdr:cNvPr id="38" name="Chart 2">
          <a:extLst>
            <a:ext uri="{FF2B5EF4-FFF2-40B4-BE49-F238E27FC236}">
              <a16:creationId xmlns:a16="http://schemas.microsoft.com/office/drawing/2014/main" xmlns="" id="{F5F32C7F-A799-461F-8B46-F7FA406F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358</xdr:row>
      <xdr:rowOff>0</xdr:rowOff>
    </xdr:from>
    <xdr:to>
      <xdr:col>7</xdr:col>
      <xdr:colOff>939800</xdr:colOff>
      <xdr:row>366</xdr:row>
      <xdr:rowOff>12700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811FC16C-B0DC-492B-9E4F-8FB88C47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373</xdr:row>
      <xdr:rowOff>0</xdr:rowOff>
    </xdr:from>
    <xdr:to>
      <xdr:col>14</xdr:col>
      <xdr:colOff>25399</xdr:colOff>
      <xdr:row>381</xdr:row>
      <xdr:rowOff>0</xdr:rowOff>
    </xdr:to>
    <xdr:graphicFrame macro="">
      <xdr:nvGraphicFramePr>
        <xdr:cNvPr id="43" name="Gráfico 46">
          <a:extLst>
            <a:ext uri="{FF2B5EF4-FFF2-40B4-BE49-F238E27FC236}">
              <a16:creationId xmlns:a16="http://schemas.microsoft.com/office/drawing/2014/main" xmlns="" id="{DB6962AA-0E8D-46A4-8E31-EC4C8F2D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389</xdr:row>
      <xdr:rowOff>0</xdr:rowOff>
    </xdr:from>
    <xdr:to>
      <xdr:col>10</xdr:col>
      <xdr:colOff>12700</xdr:colOff>
      <xdr:row>397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90C38361-A5F6-481B-B042-67D7DB61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14</xdr:col>
      <xdr:colOff>12699</xdr:colOff>
      <xdr:row>413</xdr:row>
      <xdr:rowOff>0</xdr:rowOff>
    </xdr:to>
    <xdr:graphicFrame macro="">
      <xdr:nvGraphicFramePr>
        <xdr:cNvPr id="45" name="Gráfico 49">
          <a:extLst>
            <a:ext uri="{FF2B5EF4-FFF2-40B4-BE49-F238E27FC236}">
              <a16:creationId xmlns:a16="http://schemas.microsoft.com/office/drawing/2014/main" xmlns="" id="{FBA850C0-E075-4D9B-AC16-6DF27F0D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</xdr:colOff>
      <xdr:row>421</xdr:row>
      <xdr:rowOff>0</xdr:rowOff>
    </xdr:from>
    <xdr:to>
      <xdr:col>8</xdr:col>
      <xdr:colOff>25400</xdr:colOff>
      <xdr:row>428</xdr:row>
      <xdr:rowOff>304800</xdr:rowOff>
    </xdr:to>
    <xdr:graphicFrame macro="">
      <xdr:nvGraphicFramePr>
        <xdr:cNvPr id="42" name="Chart 19">
          <a:extLst>
            <a:ext uri="{FF2B5EF4-FFF2-40B4-BE49-F238E27FC236}">
              <a16:creationId xmlns="" xmlns:a16="http://schemas.microsoft.com/office/drawing/2014/main" id="{B2BFCC5F-344B-42C7-A7CA-8DA9DE74D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444</xdr:row>
      <xdr:rowOff>1</xdr:rowOff>
    </xdr:from>
    <xdr:to>
      <xdr:col>14</xdr:col>
      <xdr:colOff>25399</xdr:colOff>
      <xdr:row>451</xdr:row>
      <xdr:rowOff>292101</xdr:rowOff>
    </xdr:to>
    <xdr:graphicFrame macro="">
      <xdr:nvGraphicFramePr>
        <xdr:cNvPr id="48" name="Gráfico 50">
          <a:extLst>
            <a:ext uri="{FF2B5EF4-FFF2-40B4-BE49-F238E27FC236}">
              <a16:creationId xmlns="" xmlns:a16="http://schemas.microsoft.com/office/drawing/2014/main" id="{91E4A060-52C1-4356-BB05-29B3AE7D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460</xdr:row>
      <xdr:rowOff>0</xdr:rowOff>
    </xdr:from>
    <xdr:to>
      <xdr:col>9</xdr:col>
      <xdr:colOff>939800</xdr:colOff>
      <xdr:row>468</xdr:row>
      <xdr:rowOff>0</xdr:rowOff>
    </xdr:to>
    <xdr:graphicFrame macro="">
      <xdr:nvGraphicFramePr>
        <xdr:cNvPr id="51" name="Chart 20">
          <a:extLst>
            <a:ext uri="{FF2B5EF4-FFF2-40B4-BE49-F238E27FC236}">
              <a16:creationId xmlns="" xmlns:a16="http://schemas.microsoft.com/office/drawing/2014/main" id="{7AD9BE5B-AEC2-45E4-87D3-9C8D19AE8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</xdr:colOff>
      <xdr:row>483</xdr:row>
      <xdr:rowOff>0</xdr:rowOff>
    </xdr:from>
    <xdr:to>
      <xdr:col>14</xdr:col>
      <xdr:colOff>0</xdr:colOff>
      <xdr:row>490</xdr:row>
      <xdr:rowOff>304800</xdr:rowOff>
    </xdr:to>
    <xdr:graphicFrame macro="">
      <xdr:nvGraphicFramePr>
        <xdr:cNvPr id="54" name="Gráfico 51">
          <a:extLst>
            <a:ext uri="{FF2B5EF4-FFF2-40B4-BE49-F238E27FC236}">
              <a16:creationId xmlns="" xmlns:a16="http://schemas.microsoft.com/office/drawing/2014/main" id="{BBE5621E-7B71-44CA-B7BD-B36516B7B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584</xdr:row>
      <xdr:rowOff>0</xdr:rowOff>
    </xdr:from>
    <xdr:to>
      <xdr:col>7</xdr:col>
      <xdr:colOff>254000</xdr:colOff>
      <xdr:row>592</xdr:row>
      <xdr:rowOff>304800</xdr:rowOff>
    </xdr:to>
    <xdr:graphicFrame macro="">
      <xdr:nvGraphicFramePr>
        <xdr:cNvPr id="56" name="Gráfico 52">
          <a:extLst>
            <a:ext uri="{FF2B5EF4-FFF2-40B4-BE49-F238E27FC236}">
              <a16:creationId xmlns="" xmlns:a16="http://schemas.microsoft.com/office/drawing/2014/main" id="{2883EB8E-A05F-48FA-B55A-A267FDD70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508000</xdr:colOff>
      <xdr:row>584</xdr:row>
      <xdr:rowOff>0</xdr:rowOff>
    </xdr:from>
    <xdr:to>
      <xdr:col>14</xdr:col>
      <xdr:colOff>520700</xdr:colOff>
      <xdr:row>592</xdr:row>
      <xdr:rowOff>304800</xdr:rowOff>
    </xdr:to>
    <xdr:graphicFrame macro="">
      <xdr:nvGraphicFramePr>
        <xdr:cNvPr id="57" name="Gráfico 53">
          <a:extLst>
            <a:ext uri="{FF2B5EF4-FFF2-40B4-BE49-F238E27FC236}">
              <a16:creationId xmlns="" xmlns:a16="http://schemas.microsoft.com/office/drawing/2014/main" id="{2C8B728C-9394-4A0C-A5B6-C7951BBC3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614</xdr:row>
      <xdr:rowOff>0</xdr:rowOff>
    </xdr:from>
    <xdr:to>
      <xdr:col>11</xdr:col>
      <xdr:colOff>0</xdr:colOff>
      <xdr:row>621</xdr:row>
      <xdr:rowOff>304800</xdr:rowOff>
    </xdr:to>
    <xdr:graphicFrame macro="">
      <xdr:nvGraphicFramePr>
        <xdr:cNvPr id="58" name="Gráfico 54">
          <a:extLst>
            <a:ext uri="{FF2B5EF4-FFF2-40B4-BE49-F238E27FC236}">
              <a16:creationId xmlns="" xmlns:a16="http://schemas.microsoft.com/office/drawing/2014/main" id="{B509FC72-6841-4F5E-9362-99A7851D1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10</xdr:col>
      <xdr:colOff>825500</xdr:colOff>
      <xdr:row>639</xdr:row>
      <xdr:rowOff>304800</xdr:rowOff>
    </xdr:to>
    <xdr:graphicFrame macro="">
      <xdr:nvGraphicFramePr>
        <xdr:cNvPr id="59" name="Gráfico 56">
          <a:extLst>
            <a:ext uri="{FF2B5EF4-FFF2-40B4-BE49-F238E27FC236}">
              <a16:creationId xmlns="" xmlns:a16="http://schemas.microsoft.com/office/drawing/2014/main" id="{892E2062-F18C-4835-9546-7F4FD831B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</xdr:colOff>
      <xdr:row>678</xdr:row>
      <xdr:rowOff>0</xdr:rowOff>
    </xdr:from>
    <xdr:to>
      <xdr:col>14</xdr:col>
      <xdr:colOff>12700</xdr:colOff>
      <xdr:row>685</xdr:row>
      <xdr:rowOff>304800</xdr:rowOff>
    </xdr:to>
    <xdr:graphicFrame macro="">
      <xdr:nvGraphicFramePr>
        <xdr:cNvPr id="62" name="Chart 8">
          <a:extLst>
            <a:ext uri="{FF2B5EF4-FFF2-40B4-BE49-F238E27FC236}">
              <a16:creationId xmlns="" xmlns:a16="http://schemas.microsoft.com/office/drawing/2014/main" id="{34E02673-42B2-41BD-84A4-7F7FC7ED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695</xdr:row>
      <xdr:rowOff>0</xdr:rowOff>
    </xdr:from>
    <xdr:to>
      <xdr:col>14</xdr:col>
      <xdr:colOff>0</xdr:colOff>
      <xdr:row>703</xdr:row>
      <xdr:rowOff>12700</xdr:rowOff>
    </xdr:to>
    <xdr:graphicFrame macro="">
      <xdr:nvGraphicFramePr>
        <xdr:cNvPr id="63" name="Chart 3">
          <a:extLst>
            <a:ext uri="{FF2B5EF4-FFF2-40B4-BE49-F238E27FC236}">
              <a16:creationId xmlns="" xmlns:a16="http://schemas.microsoft.com/office/drawing/2014/main" id="{F2DF97A1-DE85-4B1D-9C31-5646371EC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770</xdr:row>
      <xdr:rowOff>0</xdr:rowOff>
    </xdr:from>
    <xdr:to>
      <xdr:col>7</xdr:col>
      <xdr:colOff>939800</xdr:colOff>
      <xdr:row>778</xdr:row>
      <xdr:rowOff>12700</xdr:rowOff>
    </xdr:to>
    <xdr:graphicFrame macro="">
      <xdr:nvGraphicFramePr>
        <xdr:cNvPr id="64" name="Gráfico 57">
          <a:extLst>
            <a:ext uri="{FF2B5EF4-FFF2-40B4-BE49-F238E27FC236}">
              <a16:creationId xmlns="" xmlns:a16="http://schemas.microsoft.com/office/drawing/2014/main" id="{67954D70-7520-4E0C-837D-99FDC7B8F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786</xdr:row>
      <xdr:rowOff>0</xdr:rowOff>
    </xdr:from>
    <xdr:to>
      <xdr:col>10</xdr:col>
      <xdr:colOff>25400</xdr:colOff>
      <xdr:row>793</xdr:row>
      <xdr:rowOff>304800</xdr:rowOff>
    </xdr:to>
    <xdr:graphicFrame macro="">
      <xdr:nvGraphicFramePr>
        <xdr:cNvPr id="65" name="Gráfico 58">
          <a:extLst>
            <a:ext uri="{FF2B5EF4-FFF2-40B4-BE49-F238E27FC236}">
              <a16:creationId xmlns="" xmlns:a16="http://schemas.microsoft.com/office/drawing/2014/main" id="{6E774E0D-D6C7-4EEA-9447-D249F03C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805</xdr:row>
      <xdr:rowOff>0</xdr:rowOff>
    </xdr:from>
    <xdr:to>
      <xdr:col>14</xdr:col>
      <xdr:colOff>25400</xdr:colOff>
      <xdr:row>813</xdr:row>
      <xdr:rowOff>12700</xdr:rowOff>
    </xdr:to>
    <xdr:graphicFrame macro="">
      <xdr:nvGraphicFramePr>
        <xdr:cNvPr id="66" name="Chart 4">
          <a:extLst>
            <a:ext uri="{FF2B5EF4-FFF2-40B4-BE49-F238E27FC236}">
              <a16:creationId xmlns="" xmlns:a16="http://schemas.microsoft.com/office/drawing/2014/main" id="{EBD4C8AC-07D9-4055-9F57-0092107B8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822</xdr:row>
      <xdr:rowOff>0</xdr:rowOff>
    </xdr:from>
    <xdr:to>
      <xdr:col>14</xdr:col>
      <xdr:colOff>12700</xdr:colOff>
      <xdr:row>830</xdr:row>
      <xdr:rowOff>12700</xdr:rowOff>
    </xdr:to>
    <xdr:graphicFrame macro="">
      <xdr:nvGraphicFramePr>
        <xdr:cNvPr id="67" name="Chart 5">
          <a:extLst>
            <a:ext uri="{FF2B5EF4-FFF2-40B4-BE49-F238E27FC236}">
              <a16:creationId xmlns="" xmlns:a16="http://schemas.microsoft.com/office/drawing/2014/main" id="{8D2FAFC3-F3A7-42AF-9610-552EE35FC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</xdr:colOff>
      <xdr:row>879</xdr:row>
      <xdr:rowOff>0</xdr:rowOff>
    </xdr:from>
    <xdr:to>
      <xdr:col>7</xdr:col>
      <xdr:colOff>330200</xdr:colOff>
      <xdr:row>887</xdr:row>
      <xdr:rowOff>304800</xdr:rowOff>
    </xdr:to>
    <xdr:graphicFrame macro="">
      <xdr:nvGraphicFramePr>
        <xdr:cNvPr id="68" name="Chart 17">
          <a:extLst>
            <a:ext uri="{FF2B5EF4-FFF2-40B4-BE49-F238E27FC236}">
              <a16:creationId xmlns="" xmlns:a16="http://schemas.microsoft.com/office/drawing/2014/main" id="{40274F7A-988B-48C2-851B-B45D1CCCD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673100</xdr:colOff>
      <xdr:row>879</xdr:row>
      <xdr:rowOff>0</xdr:rowOff>
    </xdr:from>
    <xdr:to>
      <xdr:col>14</xdr:col>
      <xdr:colOff>558801</xdr:colOff>
      <xdr:row>888</xdr:row>
      <xdr:rowOff>12700</xdr:rowOff>
    </xdr:to>
    <xdr:graphicFrame macro="">
      <xdr:nvGraphicFramePr>
        <xdr:cNvPr id="69" name="Chart 18">
          <a:extLst>
            <a:ext uri="{FF2B5EF4-FFF2-40B4-BE49-F238E27FC236}">
              <a16:creationId xmlns="" xmlns:a16="http://schemas.microsoft.com/office/drawing/2014/main" id="{E3B36115-96F9-49D4-ABD2-EC3CEDF64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899</xdr:row>
      <xdr:rowOff>0</xdr:rowOff>
    </xdr:from>
    <xdr:to>
      <xdr:col>7</xdr:col>
      <xdr:colOff>939800</xdr:colOff>
      <xdr:row>906</xdr:row>
      <xdr:rowOff>304800</xdr:rowOff>
    </xdr:to>
    <xdr:graphicFrame macro="">
      <xdr:nvGraphicFramePr>
        <xdr:cNvPr id="70" name="Gráfico 59">
          <a:extLst>
            <a:ext uri="{FF2B5EF4-FFF2-40B4-BE49-F238E27FC236}">
              <a16:creationId xmlns="" xmlns:a16="http://schemas.microsoft.com/office/drawing/2014/main" id="{AEB3C071-792B-4B2A-8F90-AF00B2CAD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915</xdr:row>
      <xdr:rowOff>0</xdr:rowOff>
    </xdr:from>
    <xdr:to>
      <xdr:col>10</xdr:col>
      <xdr:colOff>0</xdr:colOff>
      <xdr:row>922</xdr:row>
      <xdr:rowOff>304800</xdr:rowOff>
    </xdr:to>
    <xdr:graphicFrame macro="">
      <xdr:nvGraphicFramePr>
        <xdr:cNvPr id="74" name="Gráfico 60">
          <a:extLst>
            <a:ext uri="{FF2B5EF4-FFF2-40B4-BE49-F238E27FC236}">
              <a16:creationId xmlns="" xmlns:a16="http://schemas.microsoft.com/office/drawing/2014/main" id="{4248D69A-74D9-4D84-B118-D351D3D28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933</xdr:row>
      <xdr:rowOff>0</xdr:rowOff>
    </xdr:from>
    <xdr:to>
      <xdr:col>14</xdr:col>
      <xdr:colOff>12699</xdr:colOff>
      <xdr:row>940</xdr:row>
      <xdr:rowOff>304800</xdr:rowOff>
    </xdr:to>
    <xdr:graphicFrame macro="">
      <xdr:nvGraphicFramePr>
        <xdr:cNvPr id="75" name="Chart 1">
          <a:extLst>
            <a:ext uri="{FF2B5EF4-FFF2-40B4-BE49-F238E27FC236}">
              <a16:creationId xmlns="" xmlns:a16="http://schemas.microsoft.com/office/drawing/2014/main" id="{32D68337-B726-473C-A944-32149F700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949</xdr:row>
      <xdr:rowOff>0</xdr:rowOff>
    </xdr:from>
    <xdr:to>
      <xdr:col>14</xdr:col>
      <xdr:colOff>25400</xdr:colOff>
      <xdr:row>957</xdr:row>
      <xdr:rowOff>0</xdr:rowOff>
    </xdr:to>
    <xdr:graphicFrame macro="">
      <xdr:nvGraphicFramePr>
        <xdr:cNvPr id="76" name="Chart 12">
          <a:extLst>
            <a:ext uri="{FF2B5EF4-FFF2-40B4-BE49-F238E27FC236}">
              <a16:creationId xmlns="" xmlns:a16="http://schemas.microsoft.com/office/drawing/2014/main" id="{611253C3-21F9-47E4-A6DC-DCD63BFA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</xdr:col>
      <xdr:colOff>495300</xdr:colOff>
      <xdr:row>1007</xdr:row>
      <xdr:rowOff>0</xdr:rowOff>
    </xdr:from>
    <xdr:to>
      <xdr:col>14</xdr:col>
      <xdr:colOff>444499</xdr:colOff>
      <xdr:row>1015</xdr:row>
      <xdr:rowOff>304800</xdr:rowOff>
    </xdr:to>
    <xdr:graphicFrame macro="">
      <xdr:nvGraphicFramePr>
        <xdr:cNvPr id="77" name="Gráfico 27">
          <a:extLst>
            <a:ext uri="{FF2B5EF4-FFF2-40B4-BE49-F238E27FC236}">
              <a16:creationId xmlns="" xmlns:a16="http://schemas.microsoft.com/office/drawing/2014/main" id="{82F4ACF7-6B6D-4FCA-A076-3C510071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1027</xdr:row>
      <xdr:rowOff>0</xdr:rowOff>
    </xdr:from>
    <xdr:to>
      <xdr:col>7</xdr:col>
      <xdr:colOff>927100</xdr:colOff>
      <xdr:row>1035</xdr:row>
      <xdr:rowOff>38100</xdr:rowOff>
    </xdr:to>
    <xdr:graphicFrame macro="">
      <xdr:nvGraphicFramePr>
        <xdr:cNvPr id="78" name="Gráfico 59">
          <a:extLst>
            <a:ext uri="{FF2B5EF4-FFF2-40B4-BE49-F238E27FC236}">
              <a16:creationId xmlns="" xmlns:a16="http://schemas.microsoft.com/office/drawing/2014/main" id="{0CF49638-714A-434D-AB76-5D378DA83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1044</xdr:row>
      <xdr:rowOff>0</xdr:rowOff>
    </xdr:from>
    <xdr:to>
      <xdr:col>9</xdr:col>
      <xdr:colOff>939800</xdr:colOff>
      <xdr:row>1051</xdr:row>
      <xdr:rowOff>304800</xdr:rowOff>
    </xdr:to>
    <xdr:graphicFrame macro="">
      <xdr:nvGraphicFramePr>
        <xdr:cNvPr id="79" name="Gráfico 60">
          <a:extLst>
            <a:ext uri="{FF2B5EF4-FFF2-40B4-BE49-F238E27FC236}">
              <a16:creationId xmlns="" xmlns:a16="http://schemas.microsoft.com/office/drawing/2014/main" id="{296F9522-37F3-49B9-9E97-DD28CBBB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</xdr:colOff>
      <xdr:row>1061</xdr:row>
      <xdr:rowOff>0</xdr:rowOff>
    </xdr:from>
    <xdr:to>
      <xdr:col>13</xdr:col>
      <xdr:colOff>736600</xdr:colOff>
      <xdr:row>1068</xdr:row>
      <xdr:rowOff>304800</xdr:rowOff>
    </xdr:to>
    <xdr:graphicFrame macro="">
      <xdr:nvGraphicFramePr>
        <xdr:cNvPr id="80" name="Chart 45">
          <a:extLst>
            <a:ext uri="{FF2B5EF4-FFF2-40B4-BE49-F238E27FC236}">
              <a16:creationId xmlns="" xmlns:a16="http://schemas.microsoft.com/office/drawing/2014/main" id="{4EDCD4F3-1BB9-482A-92BE-C0D541DAC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1078</xdr:row>
      <xdr:rowOff>0</xdr:rowOff>
    </xdr:from>
    <xdr:to>
      <xdr:col>14</xdr:col>
      <xdr:colOff>38100</xdr:colOff>
      <xdr:row>1086</xdr:row>
      <xdr:rowOff>12700</xdr:rowOff>
    </xdr:to>
    <xdr:graphicFrame macro="">
      <xdr:nvGraphicFramePr>
        <xdr:cNvPr id="83" name="Chart 46">
          <a:extLst>
            <a:ext uri="{FF2B5EF4-FFF2-40B4-BE49-F238E27FC236}">
              <a16:creationId xmlns="" xmlns:a16="http://schemas.microsoft.com/office/drawing/2014/main" id="{0838C2E5-D156-4FB6-90CF-0A0DDCE3B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38100</xdr:colOff>
      <xdr:row>1134</xdr:row>
      <xdr:rowOff>311148</xdr:rowOff>
    </xdr:from>
    <xdr:to>
      <xdr:col>7</xdr:col>
      <xdr:colOff>38100</xdr:colOff>
      <xdr:row>1144</xdr:row>
      <xdr:rowOff>292100</xdr:rowOff>
    </xdr:to>
    <xdr:graphicFrame macro="">
      <xdr:nvGraphicFramePr>
        <xdr:cNvPr id="85" name="Gráfico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</xdr:col>
      <xdr:colOff>304800</xdr:colOff>
      <xdr:row>1135</xdr:row>
      <xdr:rowOff>6348</xdr:rowOff>
    </xdr:from>
    <xdr:to>
      <xdr:col>14</xdr:col>
      <xdr:colOff>419100</xdr:colOff>
      <xdr:row>1144</xdr:row>
      <xdr:rowOff>279399</xdr:rowOff>
    </xdr:to>
    <xdr:graphicFrame macro="">
      <xdr:nvGraphicFramePr>
        <xdr:cNvPr id="87" name="Gráfico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25400</xdr:colOff>
      <xdr:row>1200</xdr:row>
      <xdr:rowOff>31748</xdr:rowOff>
    </xdr:from>
    <xdr:to>
      <xdr:col>7</xdr:col>
      <xdr:colOff>0</xdr:colOff>
      <xdr:row>1210</xdr:row>
      <xdr:rowOff>0</xdr:rowOff>
    </xdr:to>
    <xdr:graphicFrame macro="">
      <xdr:nvGraphicFramePr>
        <xdr:cNvPr id="89" name="Gráfico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</xdr:col>
      <xdr:colOff>254000</xdr:colOff>
      <xdr:row>1200</xdr:row>
      <xdr:rowOff>44448</xdr:rowOff>
    </xdr:from>
    <xdr:to>
      <xdr:col>14</xdr:col>
      <xdr:colOff>393700</xdr:colOff>
      <xdr:row>1210</xdr:row>
      <xdr:rowOff>0</xdr:rowOff>
    </xdr:to>
    <xdr:graphicFrame macro="">
      <xdr:nvGraphicFramePr>
        <xdr:cNvPr id="91" name="Gráfico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12700</xdr:colOff>
      <xdr:row>1513</xdr:row>
      <xdr:rowOff>19048</xdr:rowOff>
    </xdr:from>
    <xdr:to>
      <xdr:col>11</xdr:col>
      <xdr:colOff>901700</xdr:colOff>
      <xdr:row>1521</xdr:row>
      <xdr:rowOff>304799</xdr:rowOff>
    </xdr:to>
    <xdr:graphicFrame macro="">
      <xdr:nvGraphicFramePr>
        <xdr:cNvPr id="92" name="Gráfico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1533</xdr:row>
      <xdr:rowOff>12700</xdr:rowOff>
    </xdr:from>
    <xdr:to>
      <xdr:col>11</xdr:col>
      <xdr:colOff>927100</xdr:colOff>
      <xdr:row>1541</xdr:row>
      <xdr:rowOff>304799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50800</xdr:colOff>
      <xdr:row>1597</xdr:row>
      <xdr:rowOff>0</xdr:rowOff>
    </xdr:from>
    <xdr:to>
      <xdr:col>12</xdr:col>
      <xdr:colOff>0</xdr:colOff>
      <xdr:row>1605</xdr:row>
      <xdr:rowOff>304799</xdr:rowOff>
    </xdr:to>
    <xdr:graphicFrame macro="">
      <xdr:nvGraphicFramePr>
        <xdr:cNvPr id="21" name="Gráfico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430</xdr:row>
      <xdr:rowOff>0</xdr:rowOff>
    </xdr:from>
    <xdr:to>
      <xdr:col>13</xdr:col>
      <xdr:colOff>736600</xdr:colOff>
      <xdr:row>436</xdr:row>
      <xdr:rowOff>304800</xdr:rowOff>
    </xdr:to>
    <xdr:graphicFrame macro="">
      <xdr:nvGraphicFramePr>
        <xdr:cNvPr id="93" name="Gráfico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469</xdr:row>
      <xdr:rowOff>0</xdr:rowOff>
    </xdr:from>
    <xdr:to>
      <xdr:col>14</xdr:col>
      <xdr:colOff>0</xdr:colOff>
      <xdr:row>476</xdr:row>
      <xdr:rowOff>266700</xdr:rowOff>
    </xdr:to>
    <xdr:graphicFrame macro="">
      <xdr:nvGraphicFramePr>
        <xdr:cNvPr id="97" name="Gráfico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12700</xdr:colOff>
      <xdr:row>1262</xdr:row>
      <xdr:rowOff>6348</xdr:rowOff>
    </xdr:from>
    <xdr:to>
      <xdr:col>10</xdr:col>
      <xdr:colOff>0</xdr:colOff>
      <xdr:row>1271</xdr:row>
      <xdr:rowOff>317499</xdr:rowOff>
    </xdr:to>
    <xdr:graphicFrame macro="">
      <xdr:nvGraphicFramePr>
        <xdr:cNvPr id="24" name="Gráfico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12700</xdr:colOff>
      <xdr:row>1274</xdr:row>
      <xdr:rowOff>19048</xdr:rowOff>
    </xdr:from>
    <xdr:to>
      <xdr:col>9</xdr:col>
      <xdr:colOff>927100</xdr:colOff>
      <xdr:row>1285</xdr:row>
      <xdr:rowOff>50799</xdr:rowOff>
    </xdr:to>
    <xdr:graphicFrame macro="">
      <xdr:nvGraphicFramePr>
        <xdr:cNvPr id="26" name="Gráfico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25400</xdr:colOff>
      <xdr:row>1576</xdr:row>
      <xdr:rowOff>311148</xdr:rowOff>
    </xdr:from>
    <xdr:to>
      <xdr:col>12</xdr:col>
      <xdr:colOff>0</xdr:colOff>
      <xdr:row>1585</xdr:row>
      <xdr:rowOff>317499</xdr:rowOff>
    </xdr:to>
    <xdr:graphicFrame macro="">
      <xdr:nvGraphicFramePr>
        <xdr:cNvPr id="23" name="Gráfico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4.-%20ABRI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5.-%20MAY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7.-%20JULI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8.-%20AGOSTO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voluci&#243;n%20viajeros%20y%20pernoctaciones%202017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373">
          <cell r="G373" t="str">
            <v>Total pernoct.</v>
          </cell>
        </row>
        <row r="374">
          <cell r="A374" t="str">
            <v>Ávila</v>
          </cell>
          <cell r="G374">
            <v>71701</v>
          </cell>
        </row>
        <row r="375">
          <cell r="A375" t="str">
            <v>Burgos</v>
          </cell>
          <cell r="G375">
            <v>129941</v>
          </cell>
        </row>
        <row r="376">
          <cell r="A376" t="str">
            <v>León</v>
          </cell>
          <cell r="G376">
            <v>123287</v>
          </cell>
        </row>
        <row r="377">
          <cell r="A377" t="str">
            <v>Palencia</v>
          </cell>
          <cell r="G377">
            <v>36427</v>
          </cell>
        </row>
        <row r="378">
          <cell r="A378" t="str">
            <v>Salamanca</v>
          </cell>
          <cell r="G378">
            <v>169564</v>
          </cell>
        </row>
        <row r="379">
          <cell r="A379" t="str">
            <v>Segovia</v>
          </cell>
          <cell r="G379">
            <v>68441</v>
          </cell>
        </row>
        <row r="380">
          <cell r="A380" t="str">
            <v>Soria</v>
          </cell>
          <cell r="G380">
            <v>44594</v>
          </cell>
        </row>
        <row r="381">
          <cell r="A381" t="str">
            <v>Valladolid</v>
          </cell>
          <cell r="G381">
            <v>116333</v>
          </cell>
        </row>
        <row r="382">
          <cell r="A382" t="str">
            <v>Zamora</v>
          </cell>
          <cell r="G382">
            <v>41694</v>
          </cell>
        </row>
        <row r="559">
          <cell r="G559" t="str">
            <v>Total pernoct.</v>
          </cell>
        </row>
        <row r="560">
          <cell r="A560" t="str">
            <v>Ávila</v>
          </cell>
          <cell r="G560">
            <v>34756</v>
          </cell>
        </row>
        <row r="561">
          <cell r="A561" t="str">
            <v>Burgos</v>
          </cell>
          <cell r="G561">
            <v>24577</v>
          </cell>
        </row>
        <row r="562">
          <cell r="A562" t="str">
            <v>León</v>
          </cell>
          <cell r="G562">
            <v>23487</v>
          </cell>
        </row>
        <row r="563">
          <cell r="A563" t="str">
            <v>Palencia</v>
          </cell>
          <cell r="G563">
            <v>12806</v>
          </cell>
        </row>
        <row r="564">
          <cell r="A564" t="str">
            <v>Salamanca</v>
          </cell>
          <cell r="G564">
            <v>20331</v>
          </cell>
        </row>
        <row r="565">
          <cell r="A565" t="str">
            <v>Segovia</v>
          </cell>
          <cell r="G565">
            <v>23126</v>
          </cell>
        </row>
        <row r="566">
          <cell r="A566" t="str">
            <v>Soria</v>
          </cell>
          <cell r="G566">
            <v>20194</v>
          </cell>
        </row>
        <row r="567">
          <cell r="A567" t="str">
            <v>Valladolid</v>
          </cell>
          <cell r="G567">
            <v>8650</v>
          </cell>
        </row>
        <row r="568">
          <cell r="A568" t="str">
            <v>Zamora</v>
          </cell>
          <cell r="G568">
            <v>14719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375">
          <cell r="D375" t="str">
            <v>Total viajeros</v>
          </cell>
        </row>
        <row r="376">
          <cell r="A376" t="str">
            <v>Ávila</v>
          </cell>
          <cell r="D376">
            <v>49783</v>
          </cell>
        </row>
        <row r="377">
          <cell r="A377" t="str">
            <v>Burgos</v>
          </cell>
          <cell r="D377">
            <v>104397</v>
          </cell>
        </row>
        <row r="378">
          <cell r="A378" t="str">
            <v>León</v>
          </cell>
          <cell r="D378">
            <v>111984</v>
          </cell>
        </row>
        <row r="379">
          <cell r="A379" t="str">
            <v>Palencia</v>
          </cell>
          <cell r="D379">
            <v>30258</v>
          </cell>
        </row>
        <row r="380">
          <cell r="A380" t="str">
            <v>Salamanca</v>
          </cell>
          <cell r="D380">
            <v>98157</v>
          </cell>
        </row>
        <row r="381">
          <cell r="A381" t="str">
            <v>Segovia</v>
          </cell>
          <cell r="D381">
            <v>46411</v>
          </cell>
        </row>
        <row r="382">
          <cell r="A382" t="str">
            <v>Soria</v>
          </cell>
          <cell r="D382">
            <v>23943</v>
          </cell>
        </row>
        <row r="383">
          <cell r="A383" t="str">
            <v>Valladolid</v>
          </cell>
          <cell r="D383">
            <v>74606</v>
          </cell>
        </row>
        <row r="384">
          <cell r="A384" t="str">
            <v>Zamora</v>
          </cell>
          <cell r="D384">
            <v>25116</v>
          </cell>
        </row>
        <row r="561">
          <cell r="D561" t="str">
            <v>Total viajeros</v>
          </cell>
        </row>
        <row r="562">
          <cell r="A562" t="str">
            <v>Ávila</v>
          </cell>
          <cell r="D562">
            <v>15163</v>
          </cell>
        </row>
        <row r="563">
          <cell r="A563" t="str">
            <v>Burgos</v>
          </cell>
          <cell r="D563">
            <v>11929</v>
          </cell>
        </row>
        <row r="564">
          <cell r="A564" t="str">
            <v>León</v>
          </cell>
          <cell r="D564">
            <v>11805</v>
          </cell>
        </row>
        <row r="565">
          <cell r="A565" t="str">
            <v>Palencia</v>
          </cell>
          <cell r="D565">
            <v>5273</v>
          </cell>
        </row>
        <row r="566">
          <cell r="A566" t="str">
            <v>Salamanca</v>
          </cell>
          <cell r="D566">
            <v>8734</v>
          </cell>
        </row>
        <row r="567">
          <cell r="A567" t="str">
            <v>Segovia</v>
          </cell>
          <cell r="D567">
            <v>9810</v>
          </cell>
        </row>
        <row r="568">
          <cell r="A568" t="str">
            <v>Soria</v>
          </cell>
          <cell r="D568">
            <v>7583</v>
          </cell>
        </row>
        <row r="569">
          <cell r="A569" t="str">
            <v>Valladolid</v>
          </cell>
          <cell r="D569">
            <v>4898</v>
          </cell>
        </row>
        <row r="570">
          <cell r="A570" t="str">
            <v>Zamora</v>
          </cell>
          <cell r="D570">
            <v>8228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795">
          <cell r="A795" t="str">
            <v>Ávila</v>
          </cell>
          <cell r="D795">
            <v>1900</v>
          </cell>
        </row>
        <row r="796">
          <cell r="A796" t="str">
            <v>Burgos</v>
          </cell>
          <cell r="D796">
            <v>12751</v>
          </cell>
        </row>
        <row r="797">
          <cell r="A797" t="str">
            <v>León</v>
          </cell>
          <cell r="D797">
            <v>13125</v>
          </cell>
        </row>
        <row r="798">
          <cell r="A798" t="str">
            <v>Palencia</v>
          </cell>
          <cell r="D798">
            <v>4234</v>
          </cell>
        </row>
        <row r="799">
          <cell r="A799" t="str">
            <v>Salamanca</v>
          </cell>
          <cell r="D799">
            <v>1807</v>
          </cell>
        </row>
        <row r="800">
          <cell r="A800" t="str">
            <v>Segovia</v>
          </cell>
          <cell r="D800">
            <v>3311</v>
          </cell>
        </row>
        <row r="801">
          <cell r="A801" t="str">
            <v>Soria</v>
          </cell>
          <cell r="D801">
            <v>1034</v>
          </cell>
        </row>
        <row r="802">
          <cell r="A802" t="str">
            <v>Valladolid</v>
          </cell>
          <cell r="D802">
            <v>344</v>
          </cell>
        </row>
        <row r="803">
          <cell r="A803" t="str">
            <v>Zamora</v>
          </cell>
          <cell r="D803">
            <v>584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400">
          <cell r="A400" t="str">
            <v>Ávila</v>
          </cell>
          <cell r="D400">
            <v>44</v>
          </cell>
          <cell r="G400">
            <v>98</v>
          </cell>
        </row>
        <row r="401">
          <cell r="A401" t="str">
            <v>Burgos</v>
          </cell>
          <cell r="D401">
            <v>6839</v>
          </cell>
          <cell r="G401">
            <v>17190</v>
          </cell>
        </row>
        <row r="402">
          <cell r="A402" t="str">
            <v>León</v>
          </cell>
          <cell r="D402">
            <v>13145</v>
          </cell>
          <cell r="G402">
            <v>19745</v>
          </cell>
        </row>
        <row r="403">
          <cell r="A403" t="str">
            <v>Palencia</v>
          </cell>
          <cell r="D403">
            <v>1421</v>
          </cell>
          <cell r="G403">
            <v>1421</v>
          </cell>
        </row>
        <row r="404">
          <cell r="A404" t="str">
            <v>Salamanca</v>
          </cell>
          <cell r="D404">
            <v>4912</v>
          </cell>
          <cell r="G404">
            <v>8055</v>
          </cell>
        </row>
        <row r="405">
          <cell r="A405" t="str">
            <v>Segovia</v>
          </cell>
          <cell r="D405">
            <v>3610</v>
          </cell>
          <cell r="G405">
            <v>4086</v>
          </cell>
        </row>
        <row r="406">
          <cell r="A406" t="str">
            <v>Soria</v>
          </cell>
          <cell r="D406">
            <v>586</v>
          </cell>
          <cell r="G406">
            <v>1900</v>
          </cell>
        </row>
        <row r="407">
          <cell r="A407" t="str">
            <v>Valladolid</v>
          </cell>
          <cell r="D407">
            <v>1216</v>
          </cell>
          <cell r="G407">
            <v>4689</v>
          </cell>
        </row>
        <row r="408">
          <cell r="A408" t="str">
            <v>Zamora</v>
          </cell>
          <cell r="D408">
            <v>367</v>
          </cell>
          <cell r="G408">
            <v>1777</v>
          </cell>
        </row>
        <row r="437">
          <cell r="O437" t="str">
            <v>AGOSTO 2017</v>
          </cell>
          <cell r="P437" t="str">
            <v>AGOSTO 2018</v>
          </cell>
        </row>
        <row r="438">
          <cell r="M438" t="str">
            <v>HOTELES Y HOSTALES</v>
          </cell>
          <cell r="N438" t="str">
            <v>V. españoles</v>
          </cell>
          <cell r="O438">
            <v>575088</v>
          </cell>
          <cell r="P438">
            <v>572193</v>
          </cell>
        </row>
        <row r="439">
          <cell r="M439"/>
          <cell r="N439" t="str">
            <v>V. extranjeros</v>
          </cell>
          <cell r="O439">
            <v>190824</v>
          </cell>
          <cell r="P439">
            <v>189653</v>
          </cell>
        </row>
        <row r="440">
          <cell r="M440" t="str">
            <v>PENSIONES</v>
          </cell>
          <cell r="N440" t="str">
            <v>V. españoles</v>
          </cell>
          <cell r="O440">
            <v>18560</v>
          </cell>
          <cell r="P440">
            <v>21998</v>
          </cell>
        </row>
        <row r="441">
          <cell r="M441"/>
          <cell r="N441" t="str">
            <v>V. extranjeros</v>
          </cell>
          <cell r="O441">
            <v>7587</v>
          </cell>
          <cell r="P441">
            <v>10142</v>
          </cell>
        </row>
        <row r="462">
          <cell r="R462" t="str">
            <v>AGOSTO 2017</v>
          </cell>
          <cell r="S462" t="str">
            <v>AGOSTO 2018</v>
          </cell>
        </row>
        <row r="463">
          <cell r="P463" t="str">
            <v>HOTELES Y HOSTALES</v>
          </cell>
          <cell r="Q463" t="str">
            <v>P. españoles</v>
          </cell>
          <cell r="R463">
            <v>955906</v>
          </cell>
          <cell r="S463">
            <v>924433</v>
          </cell>
        </row>
        <row r="464">
          <cell r="P464"/>
          <cell r="Q464" t="str">
            <v>P. extranjeros</v>
          </cell>
          <cell r="R464">
            <v>268510</v>
          </cell>
          <cell r="S464">
            <v>253601</v>
          </cell>
        </row>
        <row r="465">
          <cell r="P465" t="str">
            <v>PENSIONES</v>
          </cell>
          <cell r="Q465" t="str">
            <v>P. españoles</v>
          </cell>
          <cell r="R465">
            <v>34229</v>
          </cell>
          <cell r="S465">
            <v>42915</v>
          </cell>
        </row>
        <row r="466">
          <cell r="P466"/>
          <cell r="Q466" t="str">
            <v>P. extranjeros</v>
          </cell>
          <cell r="R466">
            <v>10558</v>
          </cell>
          <cell r="S466">
            <v>16046</v>
          </cell>
        </row>
        <row r="500">
          <cell r="B500" t="str">
            <v>Enero</v>
          </cell>
          <cell r="C500" t="str">
            <v>Febrero</v>
          </cell>
          <cell r="D500" t="str">
            <v>Marzo</v>
          </cell>
          <cell r="E500" t="str">
            <v>Abril</v>
          </cell>
          <cell r="F500" t="str">
            <v>Mayo</v>
          </cell>
          <cell r="G500" t="str">
            <v>Junio</v>
          </cell>
          <cell r="H500" t="str">
            <v>Julio</v>
          </cell>
          <cell r="I500" t="str">
            <v>Agosto</v>
          </cell>
          <cell r="J500" t="str">
            <v>Septiembre</v>
          </cell>
        </row>
        <row r="501">
          <cell r="A501" t="str">
            <v>AÑO 2017</v>
          </cell>
          <cell r="B501">
            <v>311656</v>
          </cell>
          <cell r="C501">
            <v>354212</v>
          </cell>
          <cell r="D501">
            <v>430623</v>
          </cell>
          <cell r="E501">
            <v>606580</v>
          </cell>
          <cell r="F501">
            <v>584353</v>
          </cell>
          <cell r="G501">
            <v>562955</v>
          </cell>
          <cell r="H501">
            <v>630967</v>
          </cell>
          <cell r="I501">
            <v>792059</v>
          </cell>
          <cell r="J501">
            <v>639358</v>
          </cell>
        </row>
        <row r="502">
          <cell r="A502" t="str">
            <v>AÑO 2018</v>
          </cell>
          <cell r="B502">
            <v>326554</v>
          </cell>
          <cell r="C502">
            <v>357651</v>
          </cell>
          <cell r="D502">
            <v>495517</v>
          </cell>
          <cell r="E502">
            <v>513660</v>
          </cell>
          <cell r="F502">
            <v>585285</v>
          </cell>
          <cell r="G502">
            <v>572135</v>
          </cell>
          <cell r="H502">
            <v>609625</v>
          </cell>
          <cell r="I502">
            <v>793986</v>
          </cell>
          <cell r="J502"/>
        </row>
        <row r="503">
          <cell r="B503" t="str">
            <v>Octubre</v>
          </cell>
          <cell r="C503" t="str">
            <v>Noviembre</v>
          </cell>
          <cell r="D503" t="str">
            <v>Diciembre</v>
          </cell>
        </row>
        <row r="504">
          <cell r="B504">
            <v>617100</v>
          </cell>
          <cell r="C504">
            <v>422935</v>
          </cell>
          <cell r="D504">
            <v>411752</v>
          </cell>
        </row>
        <row r="505">
          <cell r="B505"/>
          <cell r="C505"/>
          <cell r="D505"/>
        </row>
        <row r="529">
          <cell r="B529" t="str">
            <v>Enero</v>
          </cell>
          <cell r="C529" t="str">
            <v>Febrero</v>
          </cell>
          <cell r="D529" t="str">
            <v>Marzo</v>
          </cell>
          <cell r="E529" t="str">
            <v>Abril</v>
          </cell>
          <cell r="F529" t="str">
            <v>Mayo</v>
          </cell>
          <cell r="G529" t="str">
            <v>Junio</v>
          </cell>
          <cell r="H529" t="str">
            <v>Julio</v>
          </cell>
          <cell r="I529" t="str">
            <v>Agosto</v>
          </cell>
          <cell r="J529" t="str">
            <v>Septiembre</v>
          </cell>
        </row>
        <row r="530">
          <cell r="A530" t="str">
            <v>AÑO 2017</v>
          </cell>
          <cell r="B530">
            <v>500074</v>
          </cell>
          <cell r="C530">
            <v>558037</v>
          </cell>
          <cell r="D530">
            <v>685448</v>
          </cell>
          <cell r="E530">
            <v>982864</v>
          </cell>
          <cell r="F530">
            <v>889549</v>
          </cell>
          <cell r="G530">
            <v>859342</v>
          </cell>
          <cell r="H530">
            <v>970037</v>
          </cell>
          <cell r="I530">
            <v>1269203</v>
          </cell>
          <cell r="J530">
            <v>1003153</v>
          </cell>
        </row>
        <row r="531">
          <cell r="A531" t="str">
            <v>AÑO 2018</v>
          </cell>
          <cell r="B531">
            <v>539909</v>
          </cell>
          <cell r="C531">
            <v>569605</v>
          </cell>
          <cell r="D531">
            <v>806112</v>
          </cell>
          <cell r="E531">
            <v>833253</v>
          </cell>
          <cell r="F531">
            <v>895879</v>
          </cell>
          <cell r="G531">
            <v>910390</v>
          </cell>
          <cell r="H531">
            <v>936137</v>
          </cell>
          <cell r="I531">
            <v>1236995</v>
          </cell>
          <cell r="J531"/>
        </row>
        <row r="532">
          <cell r="B532" t="str">
            <v>Octubre</v>
          </cell>
          <cell r="C532" t="str">
            <v>Noviembre</v>
          </cell>
          <cell r="D532" t="str">
            <v>Diciembre</v>
          </cell>
        </row>
        <row r="533">
          <cell r="B533">
            <v>963439</v>
          </cell>
          <cell r="C533">
            <v>721814</v>
          </cell>
          <cell r="D533">
            <v>663270</v>
          </cell>
        </row>
        <row r="534">
          <cell r="B534"/>
          <cell r="C534"/>
          <cell r="D534"/>
        </row>
        <row r="587">
          <cell r="C587" t="str">
            <v>V. españoles</v>
          </cell>
          <cell r="D587" t="str">
            <v>V. extranjeros</v>
          </cell>
          <cell r="E587" t="str">
            <v>Total viajeros</v>
          </cell>
          <cell r="H587" t="str">
            <v>P. españoles</v>
          </cell>
          <cell r="I587" t="str">
            <v>P. extranjeros</v>
          </cell>
          <cell r="J587" t="str">
            <v>Total pernoct.</v>
          </cell>
        </row>
        <row r="588">
          <cell r="B588" t="str">
            <v>AGOSTO 2017</v>
          </cell>
          <cell r="C588">
            <v>135110</v>
          </cell>
          <cell r="D588">
            <v>20075</v>
          </cell>
          <cell r="E588">
            <v>155185</v>
          </cell>
          <cell r="G588" t="str">
            <v>AGOSTO 2017</v>
          </cell>
          <cell r="H588">
            <v>360833</v>
          </cell>
          <cell r="I588">
            <v>42436</v>
          </cell>
          <cell r="J588">
            <v>403269</v>
          </cell>
        </row>
        <row r="589">
          <cell r="B589" t="str">
            <v>AGOSTO 2018</v>
          </cell>
          <cell r="C589">
            <v>144288</v>
          </cell>
          <cell r="D589">
            <v>14065</v>
          </cell>
          <cell r="E589">
            <v>158353</v>
          </cell>
          <cell r="G589" t="str">
            <v>AGOSTO 2018</v>
          </cell>
          <cell r="H589">
            <v>382530</v>
          </cell>
          <cell r="I589">
            <v>23547</v>
          </cell>
          <cell r="J589">
            <v>406077</v>
          </cell>
        </row>
        <row r="621">
          <cell r="B621" t="str">
            <v>Enero</v>
          </cell>
          <cell r="C621" t="str">
            <v>Febrero</v>
          </cell>
          <cell r="D621" t="str">
            <v>Marzo</v>
          </cell>
          <cell r="E621" t="str">
            <v>Abril</v>
          </cell>
          <cell r="F621" t="str">
            <v>Mayo</v>
          </cell>
          <cell r="G621" t="str">
            <v>Junio</v>
          </cell>
          <cell r="H621" t="str">
            <v>Julio</v>
          </cell>
          <cell r="I621" t="str">
            <v>Agosto</v>
          </cell>
          <cell r="J621" t="str">
            <v>Septiembre</v>
          </cell>
        </row>
        <row r="622">
          <cell r="A622" t="str">
            <v>AÑO 2017</v>
          </cell>
          <cell r="B622">
            <v>40605</v>
          </cell>
          <cell r="C622">
            <v>55541</v>
          </cell>
          <cell r="D622">
            <v>75370</v>
          </cell>
          <cell r="E622">
            <v>114111</v>
          </cell>
          <cell r="F622">
            <v>86629</v>
          </cell>
          <cell r="G622">
            <v>84209</v>
          </cell>
          <cell r="H622">
            <v>108069</v>
          </cell>
          <cell r="I622">
            <v>155185</v>
          </cell>
          <cell r="J622">
            <v>88801</v>
          </cell>
        </row>
        <row r="623">
          <cell r="A623" t="str">
            <v>AÑO 2018</v>
          </cell>
          <cell r="B623">
            <v>40344</v>
          </cell>
          <cell r="C623">
            <v>61276</v>
          </cell>
          <cell r="D623">
            <v>93793</v>
          </cell>
          <cell r="E623">
            <v>91086</v>
          </cell>
          <cell r="F623">
            <v>83423</v>
          </cell>
          <cell r="G623">
            <v>86394</v>
          </cell>
          <cell r="H623">
            <v>101352</v>
          </cell>
          <cell r="I623">
            <v>158353</v>
          </cell>
          <cell r="J623"/>
        </row>
        <row r="624">
          <cell r="B624" t="str">
            <v>Octubre</v>
          </cell>
          <cell r="C624" t="str">
            <v>Noviembre</v>
          </cell>
          <cell r="D624" t="str">
            <v>Diciembre</v>
          </cell>
        </row>
        <row r="625">
          <cell r="B625">
            <v>99235</v>
          </cell>
          <cell r="C625">
            <v>77507</v>
          </cell>
          <cell r="D625">
            <v>86882</v>
          </cell>
        </row>
        <row r="626">
          <cell r="B626"/>
          <cell r="C626"/>
          <cell r="D626"/>
        </row>
        <row r="643">
          <cell r="B643" t="str">
            <v>Enero</v>
          </cell>
          <cell r="C643" t="str">
            <v>Febrero</v>
          </cell>
          <cell r="D643" t="str">
            <v>Marzo</v>
          </cell>
          <cell r="E643" t="str">
            <v>Abril</v>
          </cell>
          <cell r="F643" t="str">
            <v>Mayo</v>
          </cell>
          <cell r="G643" t="str">
            <v>Junio</v>
          </cell>
          <cell r="H643" t="str">
            <v>Julio</v>
          </cell>
          <cell r="I643" t="str">
            <v>Agosto</v>
          </cell>
          <cell r="J643" t="str">
            <v>Septiembre</v>
          </cell>
        </row>
        <row r="644">
          <cell r="A644" t="str">
            <v>AÑO 2017</v>
          </cell>
          <cell r="B644">
            <v>72188</v>
          </cell>
          <cell r="C644">
            <v>97728</v>
          </cell>
          <cell r="D644">
            <v>132109</v>
          </cell>
          <cell r="E644">
            <v>249355</v>
          </cell>
          <cell r="F644">
            <v>146445</v>
          </cell>
          <cell r="G644">
            <v>146797</v>
          </cell>
          <cell r="H644">
            <v>216772</v>
          </cell>
          <cell r="I644">
            <v>403269</v>
          </cell>
          <cell r="J644">
            <v>157971</v>
          </cell>
        </row>
        <row r="645">
          <cell r="A645" t="str">
            <v>AÑO 2018</v>
          </cell>
          <cell r="B645">
            <v>74425</v>
          </cell>
          <cell r="C645">
            <v>109372</v>
          </cell>
          <cell r="D645">
            <v>180291</v>
          </cell>
          <cell r="E645">
            <v>182646</v>
          </cell>
          <cell r="F645">
            <v>146690</v>
          </cell>
          <cell r="G645">
            <v>152970</v>
          </cell>
          <cell r="H645">
            <v>212740</v>
          </cell>
          <cell r="I645">
            <v>406077</v>
          </cell>
          <cell r="J645"/>
        </row>
        <row r="646">
          <cell r="B646" t="str">
            <v>Octubre</v>
          </cell>
          <cell r="C646" t="str">
            <v>Noviembre</v>
          </cell>
          <cell r="D646" t="str">
            <v>Diciembre</v>
          </cell>
        </row>
        <row r="647">
          <cell r="B647">
            <v>186315</v>
          </cell>
          <cell r="C647">
            <v>138850</v>
          </cell>
          <cell r="D647">
            <v>203216</v>
          </cell>
        </row>
        <row r="648">
          <cell r="B648"/>
          <cell r="C648"/>
          <cell r="D648"/>
        </row>
        <row r="672">
          <cell r="A672" t="str">
            <v>Ávila</v>
          </cell>
          <cell r="D672">
            <v>13923</v>
          </cell>
          <cell r="G672">
            <v>28448</v>
          </cell>
        </row>
        <row r="673">
          <cell r="A673" t="str">
            <v>Burgos</v>
          </cell>
          <cell r="D673">
            <v>14273</v>
          </cell>
          <cell r="G673">
            <v>34442</v>
          </cell>
        </row>
        <row r="674">
          <cell r="A674" t="str">
            <v>León</v>
          </cell>
          <cell r="D674">
            <v>23405</v>
          </cell>
          <cell r="G674">
            <v>58420</v>
          </cell>
        </row>
        <row r="675">
          <cell r="A675" t="str">
            <v>Palencia</v>
          </cell>
          <cell r="D675">
            <v>3367</v>
          </cell>
          <cell r="G675">
            <v>8283</v>
          </cell>
        </row>
        <row r="676">
          <cell r="A676" t="str">
            <v>Salamanca</v>
          </cell>
          <cell r="D676">
            <v>8739</v>
          </cell>
          <cell r="G676">
            <v>32591</v>
          </cell>
        </row>
        <row r="677">
          <cell r="A677" t="str">
            <v>Segovia</v>
          </cell>
          <cell r="D677">
            <v>3957</v>
          </cell>
          <cell r="G677">
            <v>11192</v>
          </cell>
        </row>
        <row r="678">
          <cell r="A678" t="str">
            <v>Soria</v>
          </cell>
          <cell r="D678">
            <v>14399</v>
          </cell>
          <cell r="G678">
            <v>56121</v>
          </cell>
        </row>
        <row r="679">
          <cell r="A679" t="str">
            <v>Valladolid</v>
          </cell>
          <cell r="D679">
            <v>8086</v>
          </cell>
          <cell r="G679">
            <v>17814</v>
          </cell>
        </row>
        <row r="680">
          <cell r="A680" t="str">
            <v>Zamora</v>
          </cell>
          <cell r="D680">
            <v>4183</v>
          </cell>
          <cell r="G680">
            <v>12877</v>
          </cell>
        </row>
        <row r="707">
          <cell r="C707" t="str">
            <v>V. españoles</v>
          </cell>
          <cell r="D707" t="str">
            <v>V. extranjeros</v>
          </cell>
          <cell r="E707" t="str">
            <v>Total viajeros</v>
          </cell>
          <cell r="H707" t="str">
            <v>P. españoles</v>
          </cell>
          <cell r="I707" t="str">
            <v>P. extranjeros</v>
          </cell>
          <cell r="J707" t="str">
            <v>Total pernoct.</v>
          </cell>
        </row>
        <row r="708">
          <cell r="B708" t="str">
            <v>AGOSTO 2017</v>
          </cell>
          <cell r="C708">
            <v>80307</v>
          </cell>
          <cell r="D708">
            <v>21337</v>
          </cell>
          <cell r="E708">
            <v>101644</v>
          </cell>
          <cell r="G708" t="str">
            <v>AGOSTO 2017</v>
          </cell>
          <cell r="H708">
            <v>251032</v>
          </cell>
          <cell r="I708">
            <v>39176</v>
          </cell>
          <cell r="J708">
            <v>290208</v>
          </cell>
        </row>
        <row r="709">
          <cell r="B709" t="str">
            <v>AGOSTO 2018</v>
          </cell>
          <cell r="C709">
            <v>78306</v>
          </cell>
          <cell r="D709">
            <v>16026</v>
          </cell>
          <cell r="E709">
            <v>94332</v>
          </cell>
          <cell r="G709" t="str">
            <v>AGOSTO 2018</v>
          </cell>
          <cell r="H709">
            <v>231290</v>
          </cell>
          <cell r="I709">
            <v>28898</v>
          </cell>
          <cell r="J709">
            <v>260188</v>
          </cell>
        </row>
        <row r="739">
          <cell r="B739" t="str">
            <v>Enero</v>
          </cell>
          <cell r="C739" t="str">
            <v>Febrero</v>
          </cell>
          <cell r="D739" t="str">
            <v>Marzo</v>
          </cell>
          <cell r="E739" t="str">
            <v>Abril</v>
          </cell>
          <cell r="F739" t="str">
            <v>Mayo</v>
          </cell>
          <cell r="G739" t="str">
            <v>Junio</v>
          </cell>
          <cell r="H739" t="str">
            <v>Julio</v>
          </cell>
          <cell r="I739" t="str">
            <v>Agosto</v>
          </cell>
          <cell r="J739" t="str">
            <v>Septiembre</v>
          </cell>
        </row>
        <row r="740">
          <cell r="A740" t="str">
            <v>AÑO 2017</v>
          </cell>
          <cell r="B740">
            <v>3271</v>
          </cell>
          <cell r="C740">
            <v>4107</v>
          </cell>
          <cell r="D740">
            <v>9363</v>
          </cell>
          <cell r="E740">
            <v>22787</v>
          </cell>
          <cell r="F740">
            <v>22379</v>
          </cell>
          <cell r="G740">
            <v>32904</v>
          </cell>
          <cell r="H740">
            <v>68012</v>
          </cell>
          <cell r="I740">
            <v>101644</v>
          </cell>
          <cell r="J740">
            <v>22180</v>
          </cell>
        </row>
        <row r="741">
          <cell r="A741" t="str">
            <v>AÑO 2018</v>
          </cell>
          <cell r="B741">
            <v>4835</v>
          </cell>
          <cell r="C741">
            <v>4677</v>
          </cell>
          <cell r="D741">
            <v>13131</v>
          </cell>
          <cell r="E741">
            <v>17412</v>
          </cell>
          <cell r="F741">
            <v>23969</v>
          </cell>
          <cell r="G741">
            <v>30548</v>
          </cell>
          <cell r="H741">
            <v>66098</v>
          </cell>
          <cell r="I741">
            <v>94332</v>
          </cell>
          <cell r="J741"/>
        </row>
        <row r="742">
          <cell r="B742" t="str">
            <v>Octubre</v>
          </cell>
          <cell r="C742" t="str">
            <v>Noviembre</v>
          </cell>
          <cell r="D742" t="str">
            <v>Diciembre</v>
          </cell>
        </row>
        <row r="743">
          <cell r="B743">
            <v>12166</v>
          </cell>
          <cell r="C743">
            <v>5510</v>
          </cell>
          <cell r="D743">
            <v>3190</v>
          </cell>
        </row>
        <row r="744">
          <cell r="B744"/>
          <cell r="C744"/>
          <cell r="D744"/>
        </row>
        <row r="760">
          <cell r="B760" t="str">
            <v>Enero</v>
          </cell>
          <cell r="C760" t="str">
            <v>Febrero</v>
          </cell>
          <cell r="D760" t="str">
            <v>Marzo</v>
          </cell>
          <cell r="E760" t="str">
            <v>Abril</v>
          </cell>
          <cell r="F760" t="str">
            <v>Mayo</v>
          </cell>
          <cell r="G760" t="str">
            <v>Junio</v>
          </cell>
          <cell r="H760" t="str">
            <v>Julio</v>
          </cell>
          <cell r="I760" t="str">
            <v>Agosto</v>
          </cell>
          <cell r="J760" t="str">
            <v>Septiembre</v>
          </cell>
        </row>
        <row r="761">
          <cell r="A761" t="str">
            <v>AÑO 2017</v>
          </cell>
          <cell r="B761">
            <v>4373</v>
          </cell>
          <cell r="C761">
            <v>5935</v>
          </cell>
          <cell r="D761">
            <v>14616</v>
          </cell>
          <cell r="E761">
            <v>52117</v>
          </cell>
          <cell r="F761">
            <v>44791</v>
          </cell>
          <cell r="G761">
            <v>72441</v>
          </cell>
          <cell r="H761">
            <v>176539</v>
          </cell>
          <cell r="I761">
            <v>290208</v>
          </cell>
          <cell r="J761">
            <v>44998</v>
          </cell>
        </row>
        <row r="762">
          <cell r="A762" t="str">
            <v>AÑO 2018</v>
          </cell>
          <cell r="B762">
            <v>5980</v>
          </cell>
          <cell r="C762">
            <v>6925</v>
          </cell>
          <cell r="D762">
            <v>27549</v>
          </cell>
          <cell r="E762">
            <v>33247</v>
          </cell>
          <cell r="F762">
            <v>46832</v>
          </cell>
          <cell r="G762">
            <v>73176</v>
          </cell>
          <cell r="H762">
            <v>173425</v>
          </cell>
          <cell r="I762">
            <v>260188</v>
          </cell>
          <cell r="J762"/>
        </row>
        <row r="763">
          <cell r="B763" t="str">
            <v>Octubre</v>
          </cell>
          <cell r="C763" t="str">
            <v>Noviembre</v>
          </cell>
          <cell r="D763" t="str">
            <v>Diciembre</v>
          </cell>
        </row>
        <row r="764">
          <cell r="B764">
            <v>24579</v>
          </cell>
          <cell r="C764">
            <v>8362</v>
          </cell>
          <cell r="D764">
            <v>5100</v>
          </cell>
        </row>
        <row r="765">
          <cell r="B765"/>
          <cell r="C765"/>
          <cell r="D765"/>
        </row>
        <row r="797">
          <cell r="A797" t="str">
            <v>Ávila</v>
          </cell>
          <cell r="G797">
            <v>3904</v>
          </cell>
        </row>
        <row r="798">
          <cell r="A798" t="str">
            <v>Burgos</v>
          </cell>
          <cell r="G798">
            <v>32577</v>
          </cell>
        </row>
        <row r="799">
          <cell r="A799" t="str">
            <v>León</v>
          </cell>
          <cell r="G799">
            <v>29974</v>
          </cell>
        </row>
        <row r="800">
          <cell r="A800" t="str">
            <v>Palencia</v>
          </cell>
          <cell r="G800">
            <v>13851</v>
          </cell>
        </row>
        <row r="801">
          <cell r="A801" t="str">
            <v>Salamanca</v>
          </cell>
          <cell r="G801">
            <v>959</v>
          </cell>
        </row>
        <row r="802">
          <cell r="A802" t="str">
            <v>Segovia</v>
          </cell>
          <cell r="G802">
            <v>10869</v>
          </cell>
        </row>
        <row r="803">
          <cell r="A803" t="str">
            <v>Soria</v>
          </cell>
          <cell r="G803">
            <v>4689</v>
          </cell>
        </row>
        <row r="804">
          <cell r="A804" t="str">
            <v>Valladolid</v>
          </cell>
          <cell r="G804">
            <v>859</v>
          </cell>
        </row>
        <row r="805">
          <cell r="A805" t="str">
            <v>Zamora</v>
          </cell>
          <cell r="G805">
            <v>714</v>
          </cell>
        </row>
        <row r="831">
          <cell r="C831" t="str">
            <v>V. españoles</v>
          </cell>
          <cell r="D831" t="str">
            <v>V. extranjeros</v>
          </cell>
          <cell r="E831" t="str">
            <v>Total viajeros</v>
          </cell>
          <cell r="H831" t="str">
            <v>P. españoles</v>
          </cell>
          <cell r="I831" t="str">
            <v>P. extranjeros</v>
          </cell>
          <cell r="J831" t="str">
            <v>Total pernoct.</v>
          </cell>
        </row>
        <row r="832">
          <cell r="B832" t="str">
            <v>AGOSTO 2017</v>
          </cell>
          <cell r="C832">
            <v>29904</v>
          </cell>
          <cell r="D832">
            <v>24581</v>
          </cell>
          <cell r="E832">
            <v>54485</v>
          </cell>
          <cell r="G832" t="str">
            <v>AGOSTO 2017</v>
          </cell>
          <cell r="H832">
            <v>87295</v>
          </cell>
          <cell r="I832">
            <v>27971</v>
          </cell>
          <cell r="J832">
            <v>115266</v>
          </cell>
        </row>
        <row r="833">
          <cell r="B833" t="str">
            <v>AGOSTO 2018</v>
          </cell>
          <cell r="C833">
            <v>25560</v>
          </cell>
          <cell r="D833">
            <v>19746</v>
          </cell>
          <cell r="E833">
            <v>45306</v>
          </cell>
          <cell r="G833" t="str">
            <v>AGOSTO 2018</v>
          </cell>
          <cell r="H833">
            <v>77237</v>
          </cell>
          <cell r="I833">
            <v>21159</v>
          </cell>
          <cell r="J833">
            <v>98396</v>
          </cell>
        </row>
        <row r="867">
          <cell r="B867" t="str">
            <v>Enero</v>
          </cell>
          <cell r="C867" t="str">
            <v>Febrero</v>
          </cell>
          <cell r="D867" t="str">
            <v>Marzo</v>
          </cell>
          <cell r="E867" t="str">
            <v>Abril</v>
          </cell>
          <cell r="F867" t="str">
            <v>Mayo</v>
          </cell>
          <cell r="G867" t="str">
            <v>Junio</v>
          </cell>
          <cell r="H867" t="str">
            <v>Julio</v>
          </cell>
          <cell r="I867" t="str">
            <v>Agosto</v>
          </cell>
          <cell r="J867" t="str">
            <v>Septiembre</v>
          </cell>
        </row>
        <row r="868">
          <cell r="A868" t="str">
            <v>AÑO 2017</v>
          </cell>
          <cell r="B868">
            <v>3277</v>
          </cell>
          <cell r="C868">
            <v>8489</v>
          </cell>
          <cell r="D868">
            <v>16398</v>
          </cell>
          <cell r="E868">
            <v>56719</v>
          </cell>
          <cell r="F868">
            <v>71153</v>
          </cell>
          <cell r="G868">
            <v>53612</v>
          </cell>
          <cell r="H868">
            <v>48805</v>
          </cell>
          <cell r="I868">
            <v>54485</v>
          </cell>
          <cell r="J868">
            <v>49953</v>
          </cell>
        </row>
        <row r="869">
          <cell r="A869" t="str">
            <v>AÑO 2018</v>
          </cell>
          <cell r="B869">
            <v>3415</v>
          </cell>
          <cell r="C869">
            <v>4566</v>
          </cell>
          <cell r="D869">
            <v>21381</v>
          </cell>
          <cell r="E869">
            <v>29980</v>
          </cell>
          <cell r="F869">
            <v>56559</v>
          </cell>
          <cell r="G869">
            <v>42335</v>
          </cell>
          <cell r="H869">
            <v>39090</v>
          </cell>
          <cell r="I869">
            <v>45306</v>
          </cell>
        </row>
        <row r="870">
          <cell r="B870" t="str">
            <v>Octubre</v>
          </cell>
          <cell r="C870" t="str">
            <v>Noviembre</v>
          </cell>
          <cell r="D870" t="str">
            <v>Diciembre</v>
          </cell>
        </row>
        <row r="871">
          <cell r="B871">
            <v>32162</v>
          </cell>
          <cell r="C871">
            <v>10117</v>
          </cell>
          <cell r="D871">
            <v>5141</v>
          </cell>
        </row>
        <row r="887">
          <cell r="B887" t="str">
            <v>Enero</v>
          </cell>
          <cell r="C887" t="str">
            <v>Febrero</v>
          </cell>
          <cell r="D887" t="str">
            <v>Marzo</v>
          </cell>
          <cell r="E887" t="str">
            <v>Abril</v>
          </cell>
          <cell r="F887" t="str">
            <v>Mayo</v>
          </cell>
          <cell r="G887" t="str">
            <v>Junio</v>
          </cell>
          <cell r="H887" t="str">
            <v>Julio</v>
          </cell>
          <cell r="I887" t="str">
            <v>Agosto</v>
          </cell>
          <cell r="J887" t="str">
            <v>Septiembre</v>
          </cell>
        </row>
        <row r="888">
          <cell r="A888" t="str">
            <v>AÑO 2017</v>
          </cell>
          <cell r="B888">
            <v>5302</v>
          </cell>
          <cell r="C888">
            <v>14253</v>
          </cell>
          <cell r="D888">
            <v>24563</v>
          </cell>
          <cell r="E888">
            <v>75546</v>
          </cell>
          <cell r="F888">
            <v>81998</v>
          </cell>
          <cell r="G888">
            <v>68337</v>
          </cell>
          <cell r="H888">
            <v>103203</v>
          </cell>
          <cell r="I888">
            <v>115266</v>
          </cell>
          <cell r="J888">
            <v>58113</v>
          </cell>
        </row>
        <row r="889">
          <cell r="A889" t="str">
            <v>AÑO 2018</v>
          </cell>
          <cell r="B889">
            <v>5036</v>
          </cell>
          <cell r="C889">
            <v>6878</v>
          </cell>
          <cell r="D889">
            <v>32204</v>
          </cell>
          <cell r="E889">
            <v>38447</v>
          </cell>
          <cell r="F889">
            <v>67640</v>
          </cell>
          <cell r="G889">
            <v>57880</v>
          </cell>
          <cell r="H889">
            <v>106556</v>
          </cell>
          <cell r="I889">
            <v>98396</v>
          </cell>
        </row>
        <row r="890">
          <cell r="B890" t="str">
            <v>Octubre</v>
          </cell>
          <cell r="C890" t="str">
            <v>Noviembre</v>
          </cell>
          <cell r="D890" t="str">
            <v>Diciembre</v>
          </cell>
        </row>
        <row r="891">
          <cell r="B891">
            <v>39072</v>
          </cell>
          <cell r="C891">
            <v>14009</v>
          </cell>
          <cell r="D891">
            <v>9616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3">
          <cell r="C3" t="str">
            <v>Enero</v>
          </cell>
          <cell r="D3" t="str">
            <v>Febrero</v>
          </cell>
          <cell r="E3" t="str">
            <v>Marzo</v>
          </cell>
          <cell r="F3" t="str">
            <v>Abril</v>
          </cell>
          <cell r="G3" t="str">
            <v>Mayo</v>
          </cell>
          <cell r="H3" t="str">
            <v>Junio</v>
          </cell>
          <cell r="I3" t="str">
            <v>Julio</v>
          </cell>
          <cell r="J3" t="str">
            <v>Agosto</v>
          </cell>
          <cell r="K3" t="str">
            <v>Septiembre</v>
          </cell>
          <cell r="L3" t="str">
            <v>Octubre</v>
          </cell>
          <cell r="M3" t="str">
            <v>Noviembre</v>
          </cell>
          <cell r="N3" t="str">
            <v>Diciembre</v>
          </cell>
        </row>
        <row r="4">
          <cell r="B4" t="str">
            <v>AÑO 2017</v>
          </cell>
          <cell r="C4">
            <v>358809</v>
          </cell>
          <cell r="D4">
            <v>422349</v>
          </cell>
          <cell r="E4">
            <v>531754</v>
          </cell>
          <cell r="F4">
            <v>800197</v>
          </cell>
          <cell r="G4">
            <v>764514</v>
          </cell>
          <cell r="H4">
            <v>733680</v>
          </cell>
          <cell r="I4">
            <v>855853</v>
          </cell>
          <cell r="J4">
            <v>1103373</v>
          </cell>
          <cell r="K4">
            <v>800292</v>
          </cell>
          <cell r="L4">
            <v>760663</v>
          </cell>
          <cell r="M4">
            <v>516069</v>
          </cell>
          <cell r="N4">
            <v>506965</v>
          </cell>
        </row>
        <row r="5">
          <cell r="B5" t="str">
            <v>AÑO 2018</v>
          </cell>
          <cell r="C5">
            <v>375148</v>
          </cell>
          <cell r="D5">
            <v>428170</v>
          </cell>
          <cell r="E5">
            <v>623822</v>
          </cell>
          <cell r="F5">
            <v>652138</v>
          </cell>
          <cell r="G5">
            <v>749236</v>
          </cell>
          <cell r="H5">
            <v>731412</v>
          </cell>
          <cell r="I5">
            <v>860889</v>
          </cell>
          <cell r="J5">
            <v>1148448</v>
          </cell>
        </row>
        <row r="25">
          <cell r="C25" t="str">
            <v>Enero</v>
          </cell>
          <cell r="D25" t="str">
            <v>Febrero</v>
          </cell>
          <cell r="E25" t="str">
            <v>Marzo</v>
          </cell>
          <cell r="F25" t="str">
            <v>Abril</v>
          </cell>
          <cell r="G25" t="str">
            <v>Mayo</v>
          </cell>
          <cell r="H25" t="str">
            <v>Junio</v>
          </cell>
          <cell r="I25" t="str">
            <v>Julio</v>
          </cell>
          <cell r="J25" t="str">
            <v>Agosto</v>
          </cell>
          <cell r="K25" t="str">
            <v>Septiembre</v>
          </cell>
          <cell r="L25" t="str">
            <v>Octubre</v>
          </cell>
          <cell r="M25" t="str">
            <v>Noviembre</v>
          </cell>
          <cell r="N25" t="str">
            <v>Diciembre</v>
          </cell>
        </row>
        <row r="26">
          <cell r="B26" t="str">
            <v>AÑO 2017</v>
          </cell>
          <cell r="C26">
            <v>581937</v>
          </cell>
          <cell r="D26">
            <v>675953</v>
          </cell>
          <cell r="E26">
            <v>856736</v>
          </cell>
          <cell r="F26">
            <v>1359882</v>
          </cell>
          <cell r="G26">
            <v>1162783</v>
          </cell>
          <cell r="H26">
            <v>1146917</v>
          </cell>
          <cell r="I26">
            <v>1466551</v>
          </cell>
          <cell r="J26">
            <v>2077946</v>
          </cell>
          <cell r="K26">
            <v>1264235</v>
          </cell>
          <cell r="L26">
            <v>1213405</v>
          </cell>
          <cell r="M26">
            <v>883035</v>
          </cell>
          <cell r="N26">
            <v>881202</v>
          </cell>
        </row>
        <row r="27">
          <cell r="B27" t="str">
            <v>AÑO 2018</v>
          </cell>
          <cell r="C27">
            <v>625350</v>
          </cell>
          <cell r="D27">
            <v>692780</v>
          </cell>
          <cell r="E27">
            <v>1046156</v>
          </cell>
          <cell r="F27">
            <v>1087593</v>
          </cell>
          <cell r="G27">
            <v>1157041</v>
          </cell>
          <cell r="H27">
            <v>1194416</v>
          </cell>
          <cell r="I27">
            <v>1534230</v>
          </cell>
          <cell r="J27">
            <v>2156955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92"/>
  <sheetViews>
    <sheetView tabSelected="1" view="pageBreakPreview" topLeftCell="A1644" zoomScale="75" zoomScaleNormal="60" zoomScaleSheetLayoutView="75" workbookViewId="0">
      <selection activeCell="G1758" sqref="G1758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2:15"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2:15"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2:15"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</row>
    <row r="5" spans="2:15"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</row>
    <row r="6" spans="2:15"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</row>
    <row r="7" spans="2:15"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</row>
    <row r="8" spans="2:15"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</row>
    <row r="9" spans="2:15"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</row>
    <row r="10" spans="2:15"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</row>
    <row r="11" spans="2:15"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</row>
    <row r="12" spans="2:15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</row>
    <row r="13" spans="2:15"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</row>
    <row r="14" spans="2:15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</row>
    <row r="15" spans="2:15"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</row>
    <row r="16" spans="2:15"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</row>
    <row r="17" spans="2:15"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</row>
    <row r="18" spans="2:15"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</row>
    <row r="19" spans="2:15"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</row>
    <row r="20" spans="2:15"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</row>
    <row r="21" spans="2:15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spans="2:15"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</row>
    <row r="23" spans="2:15"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</row>
    <row r="24" spans="2:15"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</row>
    <row r="25" spans="2:15"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</row>
    <row r="26" spans="2:15"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</row>
    <row r="27" spans="2:15"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</row>
    <row r="28" spans="2:15"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</row>
    <row r="29" spans="2:15"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</row>
    <row r="30" spans="2:15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</row>
    <row r="31" spans="2:15"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</row>
    <row r="32" spans="2:15"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</row>
    <row r="33" spans="2:15"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</row>
    <row r="34" spans="2:15"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</row>
    <row r="35" spans="2:15"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</row>
    <row r="36" spans="2:15"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</row>
    <row r="37" spans="2:15"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</row>
    <row r="38" spans="2:15"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</row>
    <row r="39" spans="2:15"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</row>
    <row r="40" spans="2:15"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</row>
    <row r="41" spans="2:15"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</row>
    <row r="42" spans="2:15"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</row>
    <row r="43" spans="2:15"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</row>
    <row r="44" spans="2:15"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</row>
    <row r="45" spans="2:15"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</row>
    <row r="46" spans="2:15"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</row>
    <row r="47" spans="2:15" ht="99.95" customHeight="1"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</row>
    <row r="48" spans="2:15" ht="77.25">
      <c r="B48" s="306" t="s">
        <v>37</v>
      </c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111"/>
    </row>
    <row r="49" spans="2:15" ht="77.25">
      <c r="B49" s="306" t="s">
        <v>38</v>
      </c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111"/>
    </row>
    <row r="50" spans="2:15"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</row>
    <row r="51" spans="2:15"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</row>
    <row r="52" spans="2:15"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</row>
    <row r="53" spans="2:15"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</row>
    <row r="54" spans="2:15"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</row>
    <row r="55" spans="2:15"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</row>
    <row r="56" spans="2:15"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</row>
    <row r="57" spans="2:15"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</row>
    <row r="58" spans="2:15" ht="50.25">
      <c r="B58" s="111"/>
      <c r="C58" s="111"/>
      <c r="D58" s="111"/>
      <c r="E58" s="111"/>
      <c r="F58" s="307"/>
      <c r="G58" s="307"/>
      <c r="H58" s="307"/>
      <c r="I58" s="307"/>
      <c r="J58" s="307"/>
      <c r="K58" s="111"/>
      <c r="L58" s="111"/>
      <c r="M58" s="111"/>
      <c r="N58" s="111"/>
      <c r="O58" s="111"/>
    </row>
    <row r="59" spans="2:15"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</row>
    <row r="60" spans="2:15"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</row>
    <row r="61" spans="2:15"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</row>
    <row r="62" spans="2:15"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</row>
    <row r="63" spans="2:15"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</row>
    <row r="64" spans="2:15"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</row>
    <row r="65" spans="2:15"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</row>
    <row r="66" spans="2:15"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</row>
    <row r="67" spans="2:15"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</row>
    <row r="68" spans="2:15"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</row>
    <row r="69" spans="2:15"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</row>
    <row r="70" spans="2:15"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</row>
    <row r="71" spans="2:15"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</row>
    <row r="72" spans="2:15"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</row>
    <row r="73" spans="2:15"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</row>
    <row r="74" spans="2:15"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</row>
    <row r="75" spans="2:15" ht="12.75" customHeight="1">
      <c r="B75" s="111"/>
      <c r="C75" s="111"/>
      <c r="D75" s="111"/>
      <c r="E75" s="111"/>
      <c r="F75" s="308" t="s">
        <v>132</v>
      </c>
      <c r="G75" s="308"/>
      <c r="H75" s="308"/>
      <c r="I75" s="308"/>
      <c r="J75" s="308"/>
      <c r="K75" s="308"/>
      <c r="L75" s="308"/>
      <c r="M75" s="308"/>
      <c r="N75" s="308"/>
      <c r="O75" s="111"/>
    </row>
    <row r="76" spans="2:15" ht="12.75" customHeight="1">
      <c r="B76" s="111"/>
      <c r="C76" s="111"/>
      <c r="D76" s="111"/>
      <c r="E76" s="111"/>
      <c r="F76" s="308"/>
      <c r="G76" s="308"/>
      <c r="H76" s="308"/>
      <c r="I76" s="308"/>
      <c r="J76" s="308"/>
      <c r="K76" s="308"/>
      <c r="L76" s="308"/>
      <c r="M76" s="308"/>
      <c r="N76" s="308"/>
      <c r="O76" s="111"/>
    </row>
    <row r="77" spans="2:15" ht="12.75" customHeight="1">
      <c r="B77" s="111"/>
      <c r="C77" s="111"/>
      <c r="D77" s="111"/>
      <c r="E77" s="111"/>
      <c r="F77" s="308"/>
      <c r="G77" s="308"/>
      <c r="H77" s="308"/>
      <c r="I77" s="308"/>
      <c r="J77" s="308"/>
      <c r="K77" s="308"/>
      <c r="L77" s="308"/>
      <c r="M77" s="308"/>
      <c r="N77" s="308"/>
      <c r="O77" s="111"/>
    </row>
    <row r="78" spans="2:15" ht="12.75" customHeight="1">
      <c r="B78" s="111"/>
      <c r="C78" s="111"/>
      <c r="D78" s="111"/>
      <c r="E78" s="111"/>
      <c r="F78" s="308"/>
      <c r="G78" s="308"/>
      <c r="H78" s="308"/>
      <c r="I78" s="308"/>
      <c r="J78" s="308"/>
      <c r="K78" s="308"/>
      <c r="L78" s="308"/>
      <c r="M78" s="308"/>
      <c r="N78" s="308"/>
      <c r="O78" s="111"/>
    </row>
    <row r="79" spans="2:15">
      <c r="B79" s="111"/>
      <c r="C79" s="111"/>
      <c r="D79" s="111"/>
      <c r="E79" s="111"/>
      <c r="F79" s="111"/>
      <c r="G79" s="120"/>
      <c r="H79" s="111"/>
      <c r="I79" s="111"/>
      <c r="J79" s="111"/>
      <c r="K79" s="111"/>
      <c r="L79" s="111"/>
      <c r="M79" s="111"/>
      <c r="N79" s="111"/>
      <c r="O79" s="111"/>
    </row>
    <row r="80" spans="2:15">
      <c r="B80" s="111"/>
      <c r="C80" s="111"/>
      <c r="D80" s="111"/>
      <c r="E80" s="111"/>
      <c r="F80" s="111"/>
      <c r="G80" s="120"/>
      <c r="H80" s="111"/>
      <c r="I80" s="111"/>
      <c r="J80" s="111"/>
      <c r="K80" s="111"/>
      <c r="L80" s="111"/>
      <c r="M80" s="111"/>
      <c r="N80" s="111"/>
      <c r="O80" s="111"/>
    </row>
    <row r="81" spans="2:15">
      <c r="B81" s="111"/>
      <c r="C81" s="111"/>
      <c r="D81" s="111"/>
      <c r="E81" s="111"/>
      <c r="F81" s="111"/>
      <c r="G81" s="120"/>
      <c r="H81" s="111"/>
      <c r="I81" s="120"/>
      <c r="J81" s="111"/>
      <c r="K81" s="111"/>
      <c r="L81" s="111"/>
      <c r="M81" s="111"/>
      <c r="N81" s="111"/>
      <c r="O81" s="111"/>
    </row>
    <row r="82" spans="2:15">
      <c r="B82" s="111"/>
      <c r="C82" s="111"/>
      <c r="D82" s="111"/>
      <c r="E82" s="111"/>
      <c r="F82" s="111"/>
      <c r="G82" s="120"/>
      <c r="H82" s="111"/>
      <c r="I82" s="111"/>
      <c r="J82" s="111"/>
      <c r="K82" s="111"/>
      <c r="L82" s="111"/>
      <c r="M82" s="111"/>
      <c r="N82" s="111"/>
      <c r="O82" s="111"/>
    </row>
    <row r="83" spans="2:15">
      <c r="B83" s="111"/>
      <c r="C83" s="111"/>
      <c r="D83" s="111"/>
      <c r="E83" s="111"/>
      <c r="F83" s="111"/>
      <c r="G83" s="120"/>
      <c r="H83" s="111"/>
      <c r="I83" s="111"/>
      <c r="J83" s="111"/>
      <c r="K83" s="111"/>
      <c r="L83" s="111"/>
      <c r="M83" s="111"/>
      <c r="N83" s="111"/>
      <c r="O83" s="111"/>
    </row>
    <row r="84" spans="2:15">
      <c r="B84" s="111"/>
      <c r="C84" s="111"/>
      <c r="D84" s="111"/>
      <c r="E84" s="111"/>
      <c r="F84" s="111"/>
      <c r="G84" s="120"/>
      <c r="H84" s="111"/>
      <c r="I84" s="111"/>
      <c r="J84" s="111"/>
      <c r="K84" s="111"/>
      <c r="L84" s="111"/>
      <c r="M84" s="111"/>
      <c r="N84" s="111"/>
      <c r="O84" s="111"/>
    </row>
    <row r="85" spans="2:15">
      <c r="B85" s="111"/>
      <c r="C85" s="111"/>
      <c r="D85" s="111"/>
      <c r="E85" s="111"/>
      <c r="F85" s="111"/>
      <c r="G85" s="120"/>
      <c r="H85" s="111"/>
      <c r="I85" s="111"/>
      <c r="J85" s="111"/>
      <c r="K85" s="111"/>
      <c r="L85" s="111"/>
      <c r="M85" s="111"/>
      <c r="N85" s="111"/>
      <c r="O85" s="111"/>
    </row>
    <row r="86" spans="2:15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</row>
    <row r="87" spans="2:15"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</row>
    <row r="88" spans="2:15"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</row>
    <row r="89" spans="2:15"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</row>
    <row r="90" spans="2:15"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</row>
    <row r="91" spans="2:15"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</row>
    <row r="92" spans="2:15" s="48" customFormat="1"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</row>
    <row r="93" spans="2:15" s="48" customFormat="1"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</row>
    <row r="94" spans="2:15" s="48" customFormat="1"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</row>
    <row r="95" spans="2:15" s="48" customFormat="1"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</row>
    <row r="96" spans="2:15" s="48" customFormat="1"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</row>
    <row r="97" spans="2:15" s="48" customFormat="1"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</row>
    <row r="98" spans="2:15" s="48" customFormat="1"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</row>
    <row r="99" spans="2:15" s="48" customFormat="1"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</row>
    <row r="100" spans="2:15" s="48" customFormat="1"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</row>
    <row r="101" spans="2:15" s="48" customFormat="1"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</row>
    <row r="102" spans="2:15" s="48" customFormat="1"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</row>
    <row r="103" spans="2:15" s="48" customFormat="1"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</row>
    <row r="104" spans="2:15" s="62" customFormat="1"/>
    <row r="105" spans="2:15" s="62" customFormat="1"/>
    <row r="106" spans="2:15"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2:15">
      <c r="B107" s="309"/>
      <c r="C107" s="309"/>
      <c r="D107" s="309"/>
      <c r="E107" s="309"/>
      <c r="F107" s="309"/>
      <c r="G107" s="309"/>
      <c r="H107" s="309"/>
      <c r="I107" s="309"/>
      <c r="J107" s="309"/>
      <c r="K107" s="309"/>
      <c r="L107" s="309"/>
      <c r="M107" s="309"/>
      <c r="N107" s="309"/>
    </row>
    <row r="108" spans="2:15">
      <c r="B108" s="309"/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</row>
    <row r="109" spans="2:15">
      <c r="B109" s="309"/>
      <c r="C109" s="309"/>
      <c r="D109" s="309"/>
      <c r="E109" s="309"/>
      <c r="F109" s="309"/>
      <c r="G109" s="309"/>
      <c r="H109" s="309"/>
      <c r="I109" s="309"/>
      <c r="J109" s="309"/>
      <c r="K109" s="309"/>
      <c r="L109" s="309"/>
      <c r="M109" s="309"/>
      <c r="N109" s="309"/>
    </row>
    <row r="110" spans="2:15">
      <c r="B110" s="309"/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M110" s="309"/>
      <c r="N110" s="309"/>
    </row>
    <row r="111" spans="2:15"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M111" s="309"/>
      <c r="N111" s="309"/>
    </row>
    <row r="112" spans="2:15">
      <c r="B112" s="309"/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M112" s="309"/>
      <c r="N112" s="309"/>
    </row>
    <row r="113" spans="2:15" s="5" customFormat="1">
      <c r="B113" s="309"/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M113" s="309"/>
      <c r="N113" s="309"/>
    </row>
    <row r="114" spans="2:15" s="5" customFormat="1">
      <c r="B114" s="309"/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M114" s="309"/>
      <c r="N114" s="309"/>
    </row>
    <row r="115" spans="2:15" s="5" customFormat="1">
      <c r="B115" s="309"/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</row>
    <row r="116" spans="2:15"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</row>
    <row r="117" spans="2:15">
      <c r="B117" s="309"/>
      <c r="C117" s="309"/>
      <c r="D117" s="309"/>
      <c r="E117" s="309"/>
      <c r="F117" s="309"/>
      <c r="G117" s="309"/>
      <c r="H117" s="309"/>
      <c r="I117" s="309"/>
      <c r="J117" s="309"/>
      <c r="K117" s="309"/>
      <c r="L117" s="309"/>
      <c r="M117" s="309"/>
      <c r="N117" s="309"/>
    </row>
    <row r="118" spans="2:15">
      <c r="B118" s="309"/>
      <c r="C118" s="309"/>
      <c r="D118" s="309"/>
      <c r="E118" s="309"/>
      <c r="F118" s="309"/>
      <c r="G118" s="309"/>
      <c r="H118" s="309"/>
      <c r="I118" s="309"/>
      <c r="J118" s="309"/>
      <c r="K118" s="309"/>
      <c r="L118" s="309"/>
      <c r="M118" s="309"/>
      <c r="N118" s="309"/>
    </row>
    <row r="119" spans="2:15">
      <c r="B119" s="309"/>
      <c r="C119" s="309"/>
      <c r="D119" s="309"/>
      <c r="E119" s="309"/>
      <c r="F119" s="309"/>
      <c r="G119" s="309"/>
      <c r="H119" s="309"/>
      <c r="I119" s="309"/>
      <c r="J119" s="309"/>
      <c r="K119" s="309"/>
      <c r="L119" s="309"/>
      <c r="M119" s="309"/>
      <c r="N119" s="309"/>
    </row>
    <row r="120" spans="2:15" s="43" customFormat="1">
      <c r="B120" s="309"/>
      <c r="C120" s="309"/>
      <c r="D120" s="309"/>
      <c r="E120" s="309"/>
      <c r="F120" s="309"/>
      <c r="G120" s="309"/>
      <c r="H120" s="309"/>
      <c r="I120" s="309"/>
      <c r="J120" s="309"/>
      <c r="K120" s="309"/>
      <c r="L120" s="309"/>
      <c r="M120" s="309"/>
      <c r="N120" s="309"/>
      <c r="O120" s="5"/>
    </row>
    <row r="121" spans="2:15"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</row>
    <row r="122" spans="2:15"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</row>
    <row r="123" spans="2:15"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</row>
    <row r="124" spans="2:15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</row>
    <row r="125" spans="2:15"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</row>
    <row r="126" spans="2:15"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</row>
    <row r="127" spans="2:15"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</row>
    <row r="128" spans="2:15"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</row>
    <row r="129" spans="2:14"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</row>
    <row r="130" spans="2:14"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</row>
    <row r="131" spans="2:14"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</row>
    <row r="132" spans="2:14"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</row>
    <row r="133" spans="2:14"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</row>
    <row r="134" spans="2:14"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</row>
    <row r="135" spans="2:14"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</row>
    <row r="136" spans="2:14"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</row>
    <row r="137" spans="2:14"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</row>
    <row r="138" spans="2:14"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</row>
    <row r="139" spans="2:14"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</row>
    <row r="140" spans="2:14"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</row>
    <row r="141" spans="2:14"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</row>
    <row r="142" spans="2:14"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</row>
    <row r="143" spans="2:14"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</row>
    <row r="144" spans="2:14"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</row>
    <row r="145" spans="2:14"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</row>
    <row r="146" spans="2:14"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</row>
    <row r="147" spans="2:14"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</row>
    <row r="148" spans="2:14"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</row>
    <row r="149" spans="2:14"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</row>
    <row r="150" spans="2:14"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</row>
    <row r="151" spans="2:14"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</row>
    <row r="152" spans="2:14"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</row>
    <row r="153" spans="2:14"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</row>
    <row r="154" spans="2:14"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</row>
    <row r="155" spans="2:14"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</row>
    <row r="156" spans="2:14"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</row>
    <row r="157" spans="2:14"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</row>
    <row r="158" spans="2:14"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</row>
    <row r="159" spans="2:14"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</row>
    <row r="160" spans="2:14"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</row>
    <row r="161" spans="2:14"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</row>
    <row r="162" spans="2:14"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</row>
    <row r="163" spans="2:14"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</row>
    <row r="164" spans="2:14"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</row>
    <row r="165" spans="2:14"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</row>
    <row r="166" spans="2:14"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</row>
    <row r="167" spans="2:14"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</row>
    <row r="168" spans="2:14"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</row>
    <row r="169" spans="2:14"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</row>
    <row r="170" spans="2:14"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</row>
    <row r="171" spans="2:14"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</row>
    <row r="172" spans="2:14"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</row>
    <row r="173" spans="2:14"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</row>
    <row r="174" spans="2:14"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</row>
    <row r="175" spans="2:14"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</row>
    <row r="176" spans="2:14"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</row>
    <row r="177" spans="2:14"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</row>
    <row r="178" spans="2:14"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</row>
    <row r="179" spans="2:14"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</row>
    <row r="180" spans="2:14"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</row>
    <row r="181" spans="2:14"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</row>
    <row r="182" spans="2:14"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</row>
    <row r="183" spans="2:14"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</row>
    <row r="184" spans="2:14"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</row>
    <row r="185" spans="2:14"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</row>
    <row r="186" spans="2:14"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</row>
    <row r="187" spans="2:14"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</row>
    <row r="188" spans="2:14"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</row>
    <row r="189" spans="2:14"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</row>
    <row r="190" spans="2:14"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</row>
    <row r="191" spans="2:14"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</row>
    <row r="192" spans="2:14"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</row>
    <row r="193" spans="2:14"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</row>
    <row r="194" spans="2:14"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</row>
    <row r="195" spans="2:14"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</row>
    <row r="196" spans="2:14"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</row>
    <row r="197" spans="2:14"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</row>
    <row r="198" spans="2:14"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</row>
    <row r="199" spans="2:14"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</row>
    <row r="200" spans="2:14"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</row>
    <row r="201" spans="2:14"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</row>
    <row r="202" spans="2:14"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</row>
    <row r="203" spans="2:14"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</row>
    <row r="204" spans="2:14"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</row>
    <row r="205" spans="2:14"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</row>
    <row r="206" spans="2:14"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</row>
    <row r="207" spans="2:14"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</row>
    <row r="208" spans="2:14"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</row>
    <row r="209" spans="2:14"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</row>
    <row r="210" spans="2:14"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</row>
    <row r="211" spans="2:14"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</row>
    <row r="212" spans="2:14"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</row>
    <row r="213" spans="2:14"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</row>
    <row r="214" spans="2:14"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</row>
    <row r="215" spans="2:14"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</row>
    <row r="216" spans="2:14"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</row>
    <row r="217" spans="2:14"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</row>
    <row r="218" spans="2:14"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</row>
    <row r="219" spans="2:14"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</row>
    <row r="220" spans="2:14"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</row>
    <row r="221" spans="2:14"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</row>
    <row r="222" spans="2:14"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</row>
    <row r="223" spans="2:14"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</row>
    <row r="224" spans="2:14"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</row>
    <row r="225" spans="2:15"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</row>
    <row r="226" spans="2:15" s="103" customFormat="1"/>
    <row r="227" spans="2:15" ht="50.1" customHeight="1">
      <c r="B227" s="310" t="s">
        <v>109</v>
      </c>
      <c r="C227" s="310"/>
      <c r="D227" s="310"/>
      <c r="E227" s="310"/>
      <c r="F227" s="310"/>
      <c r="G227" s="310"/>
      <c r="H227" s="310"/>
      <c r="I227" s="310"/>
      <c r="J227" s="310"/>
      <c r="K227" s="310"/>
      <c r="L227" s="310"/>
      <c r="M227" s="310"/>
      <c r="N227" s="310"/>
      <c r="O227" s="310"/>
    </row>
    <row r="228" spans="2:15" ht="50.1" customHeight="1">
      <c r="B228" s="199"/>
      <c r="C228" s="199"/>
      <c r="D228" s="199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</row>
    <row r="229" spans="2:15" ht="39.950000000000003" customHeight="1">
      <c r="B229" s="311" t="s">
        <v>110</v>
      </c>
      <c r="C229" s="311"/>
      <c r="D229" s="311"/>
      <c r="E229" s="311"/>
      <c r="F229" s="311"/>
      <c r="G229" s="311"/>
      <c r="H229" s="311"/>
      <c r="I229" s="311"/>
      <c r="J229" s="311"/>
      <c r="K229" s="311"/>
      <c r="L229" s="311"/>
      <c r="M229" s="311"/>
      <c r="N229" s="311"/>
      <c r="O229" s="311"/>
    </row>
    <row r="230" spans="2:15" ht="39.950000000000003" customHeight="1">
      <c r="B230" s="198"/>
      <c r="C230" s="198"/>
      <c r="D230" s="198"/>
      <c r="E230" s="198"/>
      <c r="F230" s="198"/>
      <c r="G230" s="198"/>
      <c r="H230" s="198"/>
      <c r="I230" s="198"/>
      <c r="J230" s="198"/>
      <c r="K230" s="198"/>
      <c r="L230" s="198"/>
      <c r="M230" s="198"/>
      <c r="N230" s="198"/>
      <c r="O230" s="198"/>
    </row>
    <row r="231" spans="2:15" ht="24.95" customHeight="1">
      <c r="B231" s="12" t="s">
        <v>39</v>
      </c>
      <c r="C231" s="12"/>
      <c r="D231" s="98"/>
      <c r="E231" s="314">
        <v>890716</v>
      </c>
      <c r="F231" s="314"/>
    </row>
    <row r="232" spans="2:15" ht="24.95" customHeight="1">
      <c r="B232" s="12" t="s">
        <v>40</v>
      </c>
      <c r="C232" s="12"/>
      <c r="D232" s="98"/>
      <c r="E232" s="314">
        <v>257732</v>
      </c>
      <c r="F232" s="314"/>
    </row>
    <row r="233" spans="2:15" ht="24.95" customHeight="1">
      <c r="B233" s="315" t="s">
        <v>0</v>
      </c>
      <c r="C233" s="315"/>
      <c r="D233" s="113"/>
      <c r="E233" s="316">
        <f>SUM(E231:E232)</f>
        <v>1148448</v>
      </c>
      <c r="F233" s="316"/>
    </row>
    <row r="234" spans="2:15" ht="9.9499999999999993" customHeight="1">
      <c r="B234" s="13"/>
      <c r="C234" s="13"/>
      <c r="D234" s="313"/>
      <c r="E234" s="313"/>
      <c r="F234" s="100"/>
    </row>
    <row r="235" spans="2:15" ht="24.95" customHeight="1">
      <c r="B235" s="12" t="s">
        <v>60</v>
      </c>
      <c r="C235" s="12"/>
      <c r="D235" s="98"/>
      <c r="E235" s="314">
        <v>1794227</v>
      </c>
      <c r="F235" s="314"/>
    </row>
    <row r="236" spans="2:15" ht="24.95" customHeight="1">
      <c r="B236" s="12" t="s">
        <v>61</v>
      </c>
      <c r="C236" s="12"/>
      <c r="D236" s="98"/>
      <c r="E236" s="314">
        <v>362728</v>
      </c>
      <c r="F236" s="314"/>
      <c r="J236" s="5"/>
    </row>
    <row r="237" spans="2:15" ht="24.95" customHeight="1">
      <c r="B237" s="315" t="s">
        <v>1</v>
      </c>
      <c r="C237" s="315"/>
      <c r="D237" s="113"/>
      <c r="E237" s="316">
        <f>SUM(E235:E236)</f>
        <v>2156955</v>
      </c>
      <c r="F237" s="316"/>
    </row>
    <row r="238" spans="2:15" ht="9.9499999999999993" customHeight="1">
      <c r="B238" s="13"/>
      <c r="C238" s="13"/>
      <c r="D238" s="313"/>
      <c r="E238" s="313"/>
      <c r="F238" s="98"/>
    </row>
    <row r="239" spans="2:15" ht="24.95" customHeight="1">
      <c r="B239" s="312" t="s">
        <v>2</v>
      </c>
      <c r="C239" s="312"/>
      <c r="D239" s="162"/>
      <c r="E239" s="162"/>
      <c r="F239" s="166">
        <v>0.41470000000000001</v>
      </c>
    </row>
    <row r="240" spans="2:15" ht="24.95" customHeight="1">
      <c r="B240" s="163" t="s">
        <v>3</v>
      </c>
      <c r="C240" s="163"/>
      <c r="D240" s="164"/>
      <c r="E240" s="164"/>
      <c r="F240" s="165">
        <f>E237/E233</f>
        <v>1.8781477263228288</v>
      </c>
    </row>
    <row r="241" spans="2:15" ht="24.95" customHeight="1"/>
    <row r="242" spans="2:15" ht="24.95" customHeight="1">
      <c r="B242" s="329" t="s">
        <v>203</v>
      </c>
      <c r="C242" s="329"/>
      <c r="D242" s="329"/>
      <c r="E242" s="329"/>
      <c r="F242" s="329"/>
      <c r="G242" s="329"/>
      <c r="H242" s="329"/>
      <c r="I242" s="329"/>
      <c r="J242" s="329"/>
      <c r="K242" s="329"/>
      <c r="L242" s="329"/>
      <c r="M242" s="329"/>
      <c r="N242" s="329"/>
      <c r="O242" s="329"/>
    </row>
    <row r="243" spans="2:15" ht="24.95" customHeight="1" thickBot="1">
      <c r="D243" s="17"/>
      <c r="E243" s="17"/>
      <c r="F243" s="1"/>
    </row>
    <row r="244" spans="2:15" ht="24.95" customHeight="1" thickTop="1">
      <c r="B244" s="321" t="s">
        <v>39</v>
      </c>
      <c r="C244" s="322"/>
      <c r="D244" s="17"/>
      <c r="E244" s="51"/>
      <c r="F244" s="52"/>
      <c r="G244" s="11"/>
    </row>
    <row r="245" spans="2:15" ht="24.95" customHeight="1">
      <c r="B245" s="323" t="s">
        <v>132</v>
      </c>
      <c r="C245" s="324"/>
      <c r="D245" s="17"/>
      <c r="E245" s="51"/>
      <c r="F245" s="52"/>
    </row>
    <row r="246" spans="2:15" ht="24.95" customHeight="1">
      <c r="B246" s="201" t="s">
        <v>148</v>
      </c>
      <c r="C246" s="202">
        <v>4.0000000000000002E-4</v>
      </c>
      <c r="D246" s="17"/>
      <c r="F246" s="53"/>
      <c r="G246" s="11"/>
    </row>
    <row r="247" spans="2:15" ht="24.95" customHeight="1">
      <c r="B247" s="201" t="s">
        <v>149</v>
      </c>
      <c r="C247" s="202">
        <v>8.0000000000000004E-4</v>
      </c>
      <c r="D247" s="17"/>
      <c r="E247" s="61"/>
      <c r="F247" s="53"/>
    </row>
    <row r="248" spans="2:15" ht="24.95" customHeight="1">
      <c r="B248" s="201" t="s">
        <v>150</v>
      </c>
      <c r="C248" s="202">
        <v>5.7000000000000002E-3</v>
      </c>
      <c r="D248" s="17"/>
      <c r="F248" s="53"/>
    </row>
    <row r="249" spans="2:15" ht="24.95" customHeight="1">
      <c r="B249" s="201" t="s">
        <v>151</v>
      </c>
      <c r="C249" s="202">
        <v>9.9000000000000008E-3</v>
      </c>
      <c r="D249" s="17"/>
      <c r="E249" s="51"/>
      <c r="F249" s="53"/>
    </row>
    <row r="250" spans="2:15" ht="24.95" customHeight="1">
      <c r="B250" s="201" t="s">
        <v>152</v>
      </c>
      <c r="C250" s="202">
        <v>1.0999999999999999E-2</v>
      </c>
      <c r="D250" s="17"/>
      <c r="F250" s="53"/>
      <c r="G250" s="11"/>
    </row>
    <row r="251" spans="2:15" ht="24.95" customHeight="1">
      <c r="B251" s="201" t="s">
        <v>153</v>
      </c>
      <c r="C251" s="202">
        <v>1.9099999999999999E-2</v>
      </c>
      <c r="D251" s="17"/>
      <c r="E251" s="51"/>
      <c r="F251" s="53"/>
      <c r="G251" s="11"/>
    </row>
    <row r="252" spans="2:15" ht="24.95" customHeight="1">
      <c r="B252" s="201" t="s">
        <v>154</v>
      </c>
      <c r="C252" s="202">
        <v>1.9300000000000001E-2</v>
      </c>
      <c r="D252" s="17"/>
      <c r="F252" s="53"/>
      <c r="G252" s="11"/>
    </row>
    <row r="253" spans="2:15" ht="24.95" customHeight="1">
      <c r="B253" s="201" t="s">
        <v>155</v>
      </c>
      <c r="C253" s="202">
        <v>2.3E-2</v>
      </c>
      <c r="D253" s="17"/>
      <c r="E253" s="51"/>
      <c r="F253" s="53"/>
      <c r="G253" s="11"/>
    </row>
    <row r="254" spans="2:15" ht="24.95" customHeight="1">
      <c r="B254" s="201" t="s">
        <v>156</v>
      </c>
      <c r="C254" s="202">
        <v>2.35E-2</v>
      </c>
      <c r="D254" s="17"/>
      <c r="E254" s="51"/>
      <c r="F254" s="53"/>
      <c r="G254" s="11"/>
    </row>
    <row r="255" spans="2:15" ht="24.95" customHeight="1">
      <c r="B255" s="201" t="s">
        <v>157</v>
      </c>
      <c r="C255" s="202">
        <v>2.47E-2</v>
      </c>
      <c r="D255" s="17"/>
      <c r="E255" s="51"/>
      <c r="F255" s="53"/>
      <c r="G255" s="11"/>
    </row>
    <row r="256" spans="2:15" ht="24.95" customHeight="1">
      <c r="B256" s="201" t="s">
        <v>158</v>
      </c>
      <c r="C256" s="202">
        <v>3.8800000000000001E-2</v>
      </c>
      <c r="D256" s="17"/>
      <c r="E256" s="51"/>
      <c r="F256" s="53"/>
      <c r="G256" s="11"/>
    </row>
    <row r="257" spans="2:7" ht="24.95" customHeight="1">
      <c r="B257" s="201" t="s">
        <v>159</v>
      </c>
      <c r="C257" s="202">
        <v>4.7E-2</v>
      </c>
      <c r="D257" s="17"/>
      <c r="E257" s="51"/>
      <c r="F257" s="53"/>
      <c r="G257" s="11"/>
    </row>
    <row r="258" spans="2:7" ht="24.95" customHeight="1">
      <c r="B258" s="201" t="s">
        <v>160</v>
      </c>
      <c r="C258" s="202">
        <v>7.1499999999999994E-2</v>
      </c>
      <c r="D258" s="17"/>
      <c r="E258" s="51"/>
      <c r="F258" s="53"/>
      <c r="G258" s="77"/>
    </row>
    <row r="259" spans="2:7" ht="24.95" customHeight="1">
      <c r="B259" s="201" t="s">
        <v>161</v>
      </c>
      <c r="C259" s="202">
        <v>7.8299999999999995E-2</v>
      </c>
      <c r="D259" s="17"/>
      <c r="E259" s="51"/>
      <c r="F259" s="53"/>
      <c r="G259" s="11"/>
    </row>
    <row r="260" spans="2:7" ht="24.95" customHeight="1">
      <c r="B260" s="201" t="s">
        <v>162</v>
      </c>
      <c r="C260" s="202">
        <v>8.3699999999999997E-2</v>
      </c>
      <c r="D260" s="17"/>
      <c r="E260" s="51"/>
      <c r="F260" s="53"/>
      <c r="G260" s="11"/>
    </row>
    <row r="261" spans="2:7" ht="24.95" customHeight="1">
      <c r="B261" s="201" t="s">
        <v>163</v>
      </c>
      <c r="C261" s="202">
        <v>9.4299999999999995E-2</v>
      </c>
      <c r="D261" s="17"/>
      <c r="E261" s="51"/>
      <c r="F261" s="53"/>
    </row>
    <row r="262" spans="2:7" ht="24.95" customHeight="1">
      <c r="B262" s="201" t="s">
        <v>164</v>
      </c>
      <c r="C262" s="202">
        <v>0.1024</v>
      </c>
      <c r="D262" s="17"/>
      <c r="E262" s="51"/>
      <c r="F262" s="53"/>
    </row>
    <row r="263" spans="2:7" ht="24.95" customHeight="1">
      <c r="B263" s="201" t="s">
        <v>165</v>
      </c>
      <c r="C263" s="202">
        <v>0.1084</v>
      </c>
      <c r="D263" s="17"/>
      <c r="E263" s="51"/>
      <c r="F263" s="53"/>
    </row>
    <row r="264" spans="2:7" ht="24.95" customHeight="1" thickBot="1">
      <c r="B264" s="203" t="s">
        <v>166</v>
      </c>
      <c r="C264" s="204">
        <v>0.23830000000000001</v>
      </c>
      <c r="D264" s="17"/>
      <c r="E264" s="51"/>
      <c r="F264" s="53"/>
      <c r="G264" s="11"/>
    </row>
    <row r="265" spans="2:7" ht="24.95" customHeight="1" thickTop="1">
      <c r="C265" s="50"/>
      <c r="D265" s="17"/>
      <c r="E265" s="17"/>
      <c r="F265" s="1"/>
    </row>
    <row r="266" spans="2:7" ht="24.95" customHeight="1" thickBot="1">
      <c r="C266" s="50"/>
      <c r="D266" s="17"/>
      <c r="E266" s="17"/>
      <c r="F266" s="1"/>
    </row>
    <row r="267" spans="2:7" ht="24.95" customHeight="1" thickTop="1">
      <c r="B267" s="325" t="s">
        <v>39</v>
      </c>
      <c r="C267" s="326"/>
      <c r="D267" s="17"/>
      <c r="E267" s="17"/>
      <c r="F267" s="1"/>
    </row>
    <row r="268" spans="2:7" ht="24.95" customHeight="1">
      <c r="B268" s="319" t="s">
        <v>147</v>
      </c>
      <c r="C268" s="320"/>
      <c r="D268" s="17"/>
      <c r="E268" s="17"/>
      <c r="F268" s="1"/>
    </row>
    <row r="269" spans="2:7" ht="24.95" customHeight="1">
      <c r="B269" s="201" t="s">
        <v>148</v>
      </c>
      <c r="C269" s="202">
        <v>8.9999999999999998E-4</v>
      </c>
      <c r="D269" s="17"/>
      <c r="E269" s="17"/>
      <c r="F269" s="1"/>
    </row>
    <row r="270" spans="2:7" ht="24.95" customHeight="1">
      <c r="B270" s="201" t="s">
        <v>149</v>
      </c>
      <c r="C270" s="202">
        <v>1.1999999999999999E-3</v>
      </c>
      <c r="D270" s="17"/>
      <c r="E270" s="17"/>
      <c r="F270" s="1"/>
    </row>
    <row r="271" spans="2:7" ht="24.95" customHeight="1">
      <c r="B271" s="201" t="s">
        <v>150</v>
      </c>
      <c r="C271" s="202">
        <v>9.4999999999999998E-3</v>
      </c>
      <c r="D271" s="17"/>
      <c r="E271" s="17"/>
      <c r="F271" s="1"/>
    </row>
    <row r="272" spans="2:7" ht="24.95" customHeight="1">
      <c r="B272" s="201" t="s">
        <v>151</v>
      </c>
      <c r="C272" s="202">
        <v>1.0999999999999999E-2</v>
      </c>
      <c r="D272" s="17"/>
      <c r="E272" s="17"/>
      <c r="F272" s="1"/>
    </row>
    <row r="273" spans="2:15" ht="24.95" customHeight="1">
      <c r="B273" s="201" t="s">
        <v>152</v>
      </c>
      <c r="C273" s="202">
        <v>1.2E-2</v>
      </c>
      <c r="D273" s="17"/>
      <c r="E273" s="17"/>
      <c r="F273" s="1"/>
    </row>
    <row r="274" spans="2:15" ht="24.95" customHeight="1">
      <c r="B274" s="201" t="s">
        <v>156</v>
      </c>
      <c r="C274" s="202">
        <v>1.38E-2</v>
      </c>
      <c r="D274" s="17"/>
      <c r="E274" s="17"/>
      <c r="F274" s="1"/>
    </row>
    <row r="275" spans="2:15" ht="24.95" customHeight="1">
      <c r="B275" s="201" t="s">
        <v>153</v>
      </c>
      <c r="C275" s="202">
        <v>1.8700000000000001E-2</v>
      </c>
      <c r="D275" s="17"/>
      <c r="E275" s="17"/>
      <c r="F275" s="1"/>
    </row>
    <row r="276" spans="2:15" ht="24.95" customHeight="1">
      <c r="B276" s="201" t="s">
        <v>155</v>
      </c>
      <c r="C276" s="202">
        <v>2.3699999999999999E-2</v>
      </c>
      <c r="D276" s="17"/>
      <c r="E276" s="17"/>
      <c r="F276" s="1"/>
    </row>
    <row r="277" spans="2:15" ht="24.95" customHeight="1">
      <c r="B277" s="201" t="s">
        <v>154</v>
      </c>
      <c r="C277" s="202">
        <v>2.46E-2</v>
      </c>
      <c r="D277" s="17"/>
      <c r="E277" s="17"/>
      <c r="F277" s="1"/>
    </row>
    <row r="278" spans="2:15" ht="24.95" customHeight="1">
      <c r="B278" s="201" t="s">
        <v>157</v>
      </c>
      <c r="C278" s="202">
        <v>3.0200000000000001E-2</v>
      </c>
      <c r="D278" s="17"/>
      <c r="E278" s="17"/>
      <c r="F278" s="1"/>
    </row>
    <row r="279" spans="2:15" ht="24.95" customHeight="1">
      <c r="B279" s="201" t="s">
        <v>158</v>
      </c>
      <c r="C279" s="202">
        <v>4.24E-2</v>
      </c>
      <c r="D279" s="17"/>
      <c r="E279" s="17"/>
      <c r="F279" s="1"/>
    </row>
    <row r="280" spans="2:15" ht="24.95" customHeight="1">
      <c r="B280" s="201" t="s">
        <v>162</v>
      </c>
      <c r="C280" s="202">
        <v>5.45E-2</v>
      </c>
      <c r="D280" s="17"/>
      <c r="E280" s="17"/>
      <c r="F280" s="1"/>
    </row>
    <row r="281" spans="2:15" ht="24.95" customHeight="1">
      <c r="B281" s="201" t="s">
        <v>160</v>
      </c>
      <c r="C281" s="202">
        <v>5.79E-2</v>
      </c>
      <c r="D281" s="17"/>
      <c r="E281" s="17"/>
      <c r="F281" s="1"/>
    </row>
    <row r="282" spans="2:15" ht="24.95" customHeight="1">
      <c r="B282" s="201" t="s">
        <v>159</v>
      </c>
      <c r="C282" s="202">
        <v>6.3200000000000006E-2</v>
      </c>
      <c r="D282" s="17"/>
      <c r="E282" s="17"/>
      <c r="F282" s="1"/>
    </row>
    <row r="283" spans="2:15" ht="24.95" customHeight="1">
      <c r="B283" s="201" t="s">
        <v>161</v>
      </c>
      <c r="C283" s="202">
        <v>6.9800000000000001E-2</v>
      </c>
      <c r="D283" s="17"/>
      <c r="E283" s="17"/>
      <c r="F283" s="1"/>
    </row>
    <row r="284" spans="2:15" ht="24.95" customHeight="1">
      <c r="B284" s="201" t="s">
        <v>163</v>
      </c>
      <c r="C284" s="202">
        <v>7.1099999999999997E-2</v>
      </c>
      <c r="D284" s="17"/>
      <c r="E284" s="17"/>
      <c r="F284" s="1"/>
    </row>
    <row r="285" spans="2:15" ht="24.95" customHeight="1">
      <c r="B285" s="201" t="s">
        <v>164</v>
      </c>
      <c r="C285" s="202">
        <v>7.8299999999999995E-2</v>
      </c>
      <c r="D285" s="17"/>
      <c r="E285" s="17"/>
      <c r="F285" s="1"/>
    </row>
    <row r="286" spans="2:15" ht="24.95" customHeight="1">
      <c r="B286" s="201" t="s">
        <v>165</v>
      </c>
      <c r="C286" s="202">
        <v>0.1484</v>
      </c>
      <c r="D286" s="17"/>
      <c r="E286" s="17"/>
      <c r="F286" s="1"/>
    </row>
    <row r="287" spans="2:15" ht="24.95" customHeight="1" thickBot="1">
      <c r="B287" s="203" t="s">
        <v>166</v>
      </c>
      <c r="C287" s="204">
        <v>0.26850000000000002</v>
      </c>
      <c r="D287" s="17"/>
      <c r="E287" s="17"/>
      <c r="F287" s="1"/>
      <c r="O287" s="47">
        <v>1</v>
      </c>
    </row>
    <row r="288" spans="2:15" ht="24.95" customHeight="1" thickTop="1">
      <c r="B288" s="317" t="s">
        <v>40</v>
      </c>
      <c r="C288" s="318"/>
      <c r="D288" s="17"/>
      <c r="E288" s="51"/>
      <c r="F288" s="52"/>
      <c r="G288" s="11"/>
    </row>
    <row r="289" spans="2:16" ht="24.95" customHeight="1">
      <c r="B289" s="319" t="s">
        <v>132</v>
      </c>
      <c r="C289" s="320"/>
      <c r="D289" s="17"/>
      <c r="E289" s="51"/>
      <c r="F289" s="52"/>
      <c r="G289" s="11"/>
    </row>
    <row r="290" spans="2:16" ht="24.95" customHeight="1">
      <c r="B290" s="201" t="s">
        <v>167</v>
      </c>
      <c r="C290" s="202">
        <v>3.2199999999999999E-2</v>
      </c>
      <c r="D290" s="17"/>
      <c r="F290" s="44"/>
    </row>
    <row r="291" spans="2:16" ht="24.95" customHeight="1">
      <c r="B291" s="201" t="s">
        <v>168</v>
      </c>
      <c r="C291" s="202">
        <v>6.5100000000000005E-2</v>
      </c>
      <c r="D291" s="17"/>
      <c r="E291" s="51"/>
      <c r="F291" s="44"/>
    </row>
    <row r="292" spans="2:16" ht="24.95" customHeight="1">
      <c r="B292" s="201" t="s">
        <v>169</v>
      </c>
      <c r="C292" s="202">
        <v>6.8500000000000005E-2</v>
      </c>
      <c r="D292" s="17"/>
      <c r="F292" s="44"/>
    </row>
    <row r="293" spans="2:16" ht="24.95" customHeight="1">
      <c r="B293" s="201" t="s">
        <v>170</v>
      </c>
      <c r="C293" s="202">
        <v>8.0999999999999996E-3</v>
      </c>
      <c r="D293" s="17"/>
      <c r="E293" s="51"/>
      <c r="F293" s="44"/>
      <c r="G293" s="11"/>
    </row>
    <row r="294" spans="2:16" ht="24.95" customHeight="1">
      <c r="B294" s="201" t="s">
        <v>171</v>
      </c>
      <c r="C294" s="202">
        <v>9.4999999999999998E-3</v>
      </c>
      <c r="D294" s="17"/>
      <c r="E294" s="51"/>
      <c r="F294" s="44"/>
      <c r="G294" s="11"/>
    </row>
    <row r="295" spans="2:16" ht="24.95" customHeight="1">
      <c r="B295" s="201" t="s">
        <v>172</v>
      </c>
      <c r="C295" s="202">
        <v>1.09E-2</v>
      </c>
      <c r="D295" s="17"/>
      <c r="E295" s="51"/>
      <c r="F295" s="44"/>
      <c r="G295" s="11"/>
    </row>
    <row r="296" spans="2:16" ht="24.95" customHeight="1">
      <c r="B296" s="201" t="s">
        <v>173</v>
      </c>
      <c r="C296" s="202">
        <v>1.0800000000000001E-2</v>
      </c>
      <c r="D296" s="17"/>
      <c r="E296" s="51"/>
      <c r="F296" s="44"/>
      <c r="G296" s="11"/>
    </row>
    <row r="297" spans="2:16" ht="24.95" customHeight="1">
      <c r="B297" s="201" t="s">
        <v>174</v>
      </c>
      <c r="C297" s="202">
        <v>2.0500000000000001E-2</v>
      </c>
      <c r="D297" s="17"/>
      <c r="E297" s="51"/>
      <c r="F297" s="44"/>
      <c r="G297" s="11"/>
    </row>
    <row r="298" spans="2:16" ht="24.95" customHeight="1">
      <c r="B298" s="201" t="s">
        <v>175</v>
      </c>
      <c r="C298" s="202">
        <v>4.2200000000000001E-2</v>
      </c>
      <c r="D298" s="17"/>
      <c r="E298" s="51"/>
      <c r="F298" s="44"/>
      <c r="G298" s="11"/>
    </row>
    <row r="299" spans="2:16" ht="24.95" customHeight="1">
      <c r="B299" s="201" t="s">
        <v>176</v>
      </c>
      <c r="C299" s="202">
        <v>6.7799999999999999E-2</v>
      </c>
      <c r="D299" s="17"/>
      <c r="E299" s="51"/>
      <c r="F299" s="44"/>
      <c r="G299" s="11"/>
    </row>
    <row r="300" spans="2:16" ht="24.95" customHeight="1">
      <c r="B300" s="201" t="s">
        <v>177</v>
      </c>
      <c r="C300" s="202">
        <v>8.5599999999999996E-2</v>
      </c>
      <c r="D300" s="17"/>
      <c r="E300" s="51"/>
      <c r="F300" s="44"/>
      <c r="G300" s="11"/>
    </row>
    <row r="301" spans="2:16" ht="24.95" customHeight="1">
      <c r="B301" s="201" t="s">
        <v>178</v>
      </c>
      <c r="C301" s="202">
        <v>8.5999999999999993E-2</v>
      </c>
      <c r="D301" s="17"/>
      <c r="E301" s="51"/>
      <c r="F301" s="44"/>
      <c r="G301" s="11"/>
    </row>
    <row r="302" spans="2:16" ht="30" customHeight="1">
      <c r="B302" s="201" t="s">
        <v>179</v>
      </c>
      <c r="C302" s="202">
        <v>8.8999999999999996E-2</v>
      </c>
      <c r="D302" s="17"/>
      <c r="E302" s="51"/>
      <c r="F302" s="44"/>
      <c r="G302" s="11"/>
    </row>
    <row r="303" spans="2:16" ht="24.95" customHeight="1">
      <c r="B303" s="201" t="s">
        <v>180</v>
      </c>
      <c r="C303" s="202">
        <v>0.1051</v>
      </c>
      <c r="D303" s="17"/>
      <c r="E303" s="51"/>
      <c r="F303" s="44"/>
      <c r="G303" s="11"/>
      <c r="P303" s="152"/>
    </row>
    <row r="304" spans="2:16" ht="24.95" customHeight="1" thickBot="1">
      <c r="B304" s="203" t="s">
        <v>181</v>
      </c>
      <c r="C304" s="204">
        <v>0.29859999999999998</v>
      </c>
      <c r="D304" s="17"/>
      <c r="E304" s="51"/>
      <c r="F304" s="44"/>
    </row>
    <row r="305" spans="2:13" ht="24.95" customHeight="1" thickTop="1">
      <c r="C305" s="45"/>
      <c r="D305" s="17"/>
      <c r="E305" s="17"/>
      <c r="F305" s="1"/>
    </row>
    <row r="306" spans="2:13" ht="24.95" customHeight="1" thickBot="1">
      <c r="B306" s="44"/>
      <c r="C306" s="45"/>
      <c r="D306" s="17"/>
      <c r="E306" s="17"/>
      <c r="F306" s="1"/>
    </row>
    <row r="307" spans="2:13" ht="24.95" customHeight="1" thickTop="1">
      <c r="B307" s="317" t="s">
        <v>40</v>
      </c>
      <c r="C307" s="318"/>
      <c r="D307" s="17"/>
      <c r="E307" s="17"/>
      <c r="F307" s="1"/>
      <c r="M307" s="152"/>
    </row>
    <row r="308" spans="2:13" ht="24.95" customHeight="1">
      <c r="B308" s="319" t="s">
        <v>133</v>
      </c>
      <c r="C308" s="320"/>
      <c r="D308" s="17"/>
      <c r="E308" s="17"/>
      <c r="F308" s="1"/>
    </row>
    <row r="309" spans="2:13" ht="24.95" customHeight="1">
      <c r="B309" s="201" t="s">
        <v>167</v>
      </c>
      <c r="C309" s="202">
        <v>4.0599999999999997E-2</v>
      </c>
      <c r="D309" s="17"/>
      <c r="E309" s="17"/>
      <c r="F309" s="1"/>
    </row>
    <row r="310" spans="2:13" ht="24.95" customHeight="1">
      <c r="B310" s="201" t="s">
        <v>168</v>
      </c>
      <c r="C310" s="202">
        <v>8.1799999999999998E-2</v>
      </c>
      <c r="D310" s="17"/>
      <c r="E310" s="17"/>
      <c r="F310" s="1"/>
    </row>
    <row r="311" spans="2:13" ht="24.95" customHeight="1">
      <c r="B311" s="201" t="s">
        <v>169</v>
      </c>
      <c r="C311" s="202">
        <v>8.8700000000000001E-2</v>
      </c>
      <c r="D311" s="17"/>
      <c r="E311" s="17"/>
      <c r="F311" s="1"/>
    </row>
    <row r="312" spans="2:13" ht="24.95" customHeight="1">
      <c r="B312" s="201" t="s">
        <v>171</v>
      </c>
      <c r="C312" s="202">
        <v>1.3899999999999999E-2</v>
      </c>
      <c r="D312" s="17"/>
      <c r="E312" s="17"/>
      <c r="F312" s="1"/>
    </row>
    <row r="313" spans="2:13" ht="24.95" customHeight="1">
      <c r="B313" s="201" t="s">
        <v>173</v>
      </c>
      <c r="C313" s="202">
        <v>1.4200000000000001E-2</v>
      </c>
      <c r="D313" s="17"/>
      <c r="E313" s="17"/>
      <c r="F313" s="1"/>
    </row>
    <row r="314" spans="2:13" ht="24.95" customHeight="1">
      <c r="B314" s="201" t="s">
        <v>170</v>
      </c>
      <c r="C314" s="202">
        <v>1.44E-2</v>
      </c>
      <c r="D314" s="17"/>
      <c r="E314" s="17"/>
      <c r="F314" s="1"/>
    </row>
    <row r="315" spans="2:13" ht="24.95" customHeight="1">
      <c r="B315" s="201" t="s">
        <v>172</v>
      </c>
      <c r="C315" s="202">
        <v>2.06E-2</v>
      </c>
      <c r="D315" s="17"/>
      <c r="E315" s="17"/>
      <c r="F315" s="1"/>
    </row>
    <row r="316" spans="2:13" ht="24.95" customHeight="1">
      <c r="B316" s="201" t="s">
        <v>174</v>
      </c>
      <c r="C316" s="202">
        <v>2.3E-2</v>
      </c>
      <c r="D316" s="17"/>
      <c r="E316" s="17"/>
      <c r="F316" s="1"/>
    </row>
    <row r="317" spans="2:13" ht="24.95" customHeight="1">
      <c r="B317" s="201" t="s">
        <v>177</v>
      </c>
      <c r="C317" s="202">
        <v>5.4699999999999999E-2</v>
      </c>
      <c r="D317" s="17"/>
      <c r="E317" s="17"/>
      <c r="F317" s="1"/>
    </row>
    <row r="318" spans="2:13" ht="24.95" customHeight="1">
      <c r="B318" s="201" t="s">
        <v>175</v>
      </c>
      <c r="C318" s="202">
        <v>7.2800000000000004E-2</v>
      </c>
      <c r="D318" s="17"/>
      <c r="E318" s="17"/>
      <c r="F318" s="1"/>
    </row>
    <row r="319" spans="2:13" ht="30" customHeight="1">
      <c r="B319" s="201" t="s">
        <v>179</v>
      </c>
      <c r="C319" s="202">
        <v>8.4900000000000003E-2</v>
      </c>
      <c r="D319" s="17"/>
      <c r="E319" s="17"/>
      <c r="F319" s="1"/>
    </row>
    <row r="320" spans="2:13" ht="24.95" customHeight="1">
      <c r="B320" s="201" t="s">
        <v>176</v>
      </c>
      <c r="C320" s="202">
        <v>9.1700000000000004E-2</v>
      </c>
      <c r="D320" s="17"/>
      <c r="E320" s="17"/>
      <c r="F320" s="1"/>
    </row>
    <row r="321" spans="2:15" ht="24.95" customHeight="1">
      <c r="B321" s="201" t="s">
        <v>180</v>
      </c>
      <c r="C321" s="202">
        <v>9.4500000000000001E-2</v>
      </c>
      <c r="D321" s="17"/>
      <c r="E321" s="17"/>
      <c r="F321" s="1"/>
    </row>
    <row r="322" spans="2:15" ht="24.95" customHeight="1">
      <c r="B322" s="201" t="s">
        <v>178</v>
      </c>
      <c r="C322" s="202">
        <v>0.1178</v>
      </c>
      <c r="D322" s="17"/>
      <c r="E322" s="17"/>
      <c r="F322" s="1"/>
    </row>
    <row r="323" spans="2:15" ht="24.95" customHeight="1" thickBot="1">
      <c r="B323" s="203" t="s">
        <v>181</v>
      </c>
      <c r="C323" s="204">
        <v>0.18629999999999999</v>
      </c>
      <c r="D323" s="17"/>
      <c r="E323" s="17"/>
      <c r="F323" s="1"/>
    </row>
    <row r="324" spans="2:15" ht="24.95" customHeight="1" thickTop="1">
      <c r="B324" s="248"/>
      <c r="C324" s="249"/>
      <c r="D324" s="17"/>
      <c r="E324" s="17"/>
      <c r="F324" s="1"/>
    </row>
    <row r="325" spans="2:15" ht="24.95" customHeight="1">
      <c r="B325" s="5"/>
      <c r="C325" s="231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2:15" ht="30" customHeight="1">
      <c r="B326" s="327" t="s">
        <v>111</v>
      </c>
      <c r="C326" s="327"/>
      <c r="D326" s="327"/>
      <c r="E326" s="327"/>
      <c r="F326" s="327"/>
      <c r="G326" s="327"/>
      <c r="H326" s="327"/>
      <c r="I326" s="327"/>
      <c r="J326" s="327"/>
      <c r="K326" s="327"/>
      <c r="L326" s="327"/>
      <c r="M326" s="327"/>
      <c r="N326" s="327"/>
      <c r="O326" s="327"/>
    </row>
    <row r="327" spans="2:15" ht="15" customHeight="1"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</row>
    <row r="328" spans="2:15" ht="24.95" customHeight="1">
      <c r="B328" s="14"/>
      <c r="C328" s="114" t="s">
        <v>202</v>
      </c>
      <c r="D328" s="114" t="s">
        <v>5</v>
      </c>
      <c r="E328" s="114" t="s">
        <v>6</v>
      </c>
      <c r="F328" s="114" t="s">
        <v>7</v>
      </c>
      <c r="G328" s="114" t="s">
        <v>8</v>
      </c>
      <c r="H328" s="114" t="s">
        <v>9</v>
      </c>
      <c r="I328" s="114" t="s">
        <v>10</v>
      </c>
      <c r="J328" s="114" t="s">
        <v>11</v>
      </c>
      <c r="K328" s="114" t="s">
        <v>12</v>
      </c>
      <c r="L328" s="114" t="s">
        <v>14</v>
      </c>
    </row>
    <row r="329" spans="2:15" ht="24.95" customHeight="1">
      <c r="B329" s="130" t="s">
        <v>4</v>
      </c>
      <c r="C329" s="116">
        <f t="shared" ref="C329:K329" si="0">C330+C331</f>
        <v>119543</v>
      </c>
      <c r="D329" s="116">
        <f t="shared" si="0"/>
        <v>202282</v>
      </c>
      <c r="E329" s="116">
        <f t="shared" si="0"/>
        <v>236493</v>
      </c>
      <c r="F329" s="116">
        <f t="shared" si="0"/>
        <v>58644</v>
      </c>
      <c r="G329" s="116">
        <f t="shared" si="0"/>
        <v>172934</v>
      </c>
      <c r="H329" s="116">
        <f t="shared" si="0"/>
        <v>112382</v>
      </c>
      <c r="I329" s="116">
        <f t="shared" si="0"/>
        <v>69701</v>
      </c>
      <c r="J329" s="116">
        <f t="shared" si="0"/>
        <v>107174</v>
      </c>
      <c r="K329" s="116">
        <f t="shared" si="0"/>
        <v>69295</v>
      </c>
      <c r="L329" s="116">
        <f t="shared" ref="L329:L334" si="1">SUM(C329:K329)</f>
        <v>1148448</v>
      </c>
      <c r="M329" s="11"/>
    </row>
    <row r="330" spans="2:15" ht="24.95" customHeight="1">
      <c r="B330" s="14" t="s">
        <v>39</v>
      </c>
      <c r="C330" s="93">
        <v>110006</v>
      </c>
      <c r="D330" s="93">
        <v>126969</v>
      </c>
      <c r="E330" s="93">
        <v>184062</v>
      </c>
      <c r="F330" s="93">
        <v>42034</v>
      </c>
      <c r="G330" s="93">
        <v>120249</v>
      </c>
      <c r="H330" s="93">
        <v>98705</v>
      </c>
      <c r="I330" s="93">
        <v>65858</v>
      </c>
      <c r="J330" s="93">
        <v>79889</v>
      </c>
      <c r="K330" s="93">
        <v>62944</v>
      </c>
      <c r="L330" s="78">
        <f>SUM(C330:K330)</f>
        <v>890716</v>
      </c>
      <c r="M330" s="11"/>
    </row>
    <row r="331" spans="2:15" ht="24.95" customHeight="1">
      <c r="B331" s="14" t="s">
        <v>40</v>
      </c>
      <c r="C331" s="93">
        <v>9537</v>
      </c>
      <c r="D331" s="93">
        <v>75313</v>
      </c>
      <c r="E331" s="93">
        <v>52431</v>
      </c>
      <c r="F331" s="93">
        <v>16610</v>
      </c>
      <c r="G331" s="93">
        <v>52685</v>
      </c>
      <c r="H331" s="93">
        <v>13677</v>
      </c>
      <c r="I331" s="93">
        <v>3843</v>
      </c>
      <c r="J331" s="93">
        <v>27285</v>
      </c>
      <c r="K331" s="93">
        <v>6351</v>
      </c>
      <c r="L331" s="78">
        <f>SUM(C331:K331)</f>
        <v>257732</v>
      </c>
      <c r="M331" s="11"/>
    </row>
    <row r="332" spans="2:15" ht="24.95" customHeight="1">
      <c r="B332" s="130" t="s">
        <v>105</v>
      </c>
      <c r="C332" s="116">
        <f t="shared" ref="C332:K332" si="2">C333+C334</f>
        <v>242319</v>
      </c>
      <c r="D332" s="116">
        <f t="shared" si="2"/>
        <v>343754</v>
      </c>
      <c r="E332" s="116">
        <f t="shared" si="2"/>
        <v>398058</v>
      </c>
      <c r="F332" s="116">
        <f t="shared" si="2"/>
        <v>116782</v>
      </c>
      <c r="G332" s="116">
        <f t="shared" si="2"/>
        <v>356095</v>
      </c>
      <c r="H332" s="116">
        <f t="shared" si="2"/>
        <v>207988</v>
      </c>
      <c r="I332" s="116">
        <f t="shared" si="2"/>
        <v>179536</v>
      </c>
      <c r="J332" s="116">
        <f t="shared" si="2"/>
        <v>183557</v>
      </c>
      <c r="K332" s="116">
        <f t="shared" si="2"/>
        <v>128866</v>
      </c>
      <c r="L332" s="116">
        <f t="shared" si="1"/>
        <v>2156955</v>
      </c>
      <c r="M332" s="11"/>
    </row>
    <row r="333" spans="2:15" ht="24.95" customHeight="1">
      <c r="B333" s="14" t="s">
        <v>70</v>
      </c>
      <c r="C333" s="93">
        <v>225977</v>
      </c>
      <c r="D333" s="93">
        <v>249826</v>
      </c>
      <c r="E333" s="93">
        <v>329528</v>
      </c>
      <c r="F333" s="93">
        <v>95166</v>
      </c>
      <c r="G333" s="93">
        <v>278188</v>
      </c>
      <c r="H333" s="93">
        <v>185642</v>
      </c>
      <c r="I333" s="93">
        <v>170648</v>
      </c>
      <c r="J333" s="93">
        <v>140319</v>
      </c>
      <c r="K333" s="93">
        <v>118933</v>
      </c>
      <c r="L333" s="78">
        <f t="shared" si="1"/>
        <v>1794227</v>
      </c>
      <c r="M333" s="11"/>
    </row>
    <row r="334" spans="2:15" ht="24.95" customHeight="1">
      <c r="B334" s="14" t="s">
        <v>71</v>
      </c>
      <c r="C334" s="93">
        <v>16342</v>
      </c>
      <c r="D334" s="93">
        <v>93928</v>
      </c>
      <c r="E334" s="93">
        <v>68530</v>
      </c>
      <c r="F334" s="93">
        <v>21616</v>
      </c>
      <c r="G334" s="93">
        <v>77907</v>
      </c>
      <c r="H334" s="93">
        <v>22346</v>
      </c>
      <c r="I334" s="93">
        <v>8888</v>
      </c>
      <c r="J334" s="93">
        <v>43238</v>
      </c>
      <c r="K334" s="93">
        <v>9933</v>
      </c>
      <c r="L334" s="78">
        <f t="shared" si="1"/>
        <v>362728</v>
      </c>
      <c r="M334" s="11"/>
    </row>
    <row r="335" spans="2:15" ht="24.95" customHeight="1">
      <c r="B335" s="191" t="s">
        <v>127</v>
      </c>
      <c r="C335" s="170">
        <v>0.33629073892117839</v>
      </c>
      <c r="D335" s="170">
        <v>0.45267956848781105</v>
      </c>
      <c r="E335" s="170">
        <v>0.40464439684748654</v>
      </c>
      <c r="F335" s="170">
        <v>0.43171685655771036</v>
      </c>
      <c r="G335" s="170">
        <v>0.47427479289310354</v>
      </c>
      <c r="H335" s="170">
        <v>0.38051782682512736</v>
      </c>
      <c r="I335" s="170">
        <v>0.4382839315095915</v>
      </c>
      <c r="J335" s="170">
        <v>0.41994280485014873</v>
      </c>
      <c r="K335" s="170">
        <v>0.39878815636372639</v>
      </c>
      <c r="L335" s="169">
        <v>0.41468268806886682</v>
      </c>
      <c r="M335" s="11"/>
    </row>
    <row r="336" spans="2:15" ht="24.95" customHeight="1">
      <c r="B336" s="192" t="s">
        <v>3</v>
      </c>
      <c r="C336" s="171">
        <f>C332/C329</f>
        <v>2.0270446617535112</v>
      </c>
      <c r="D336" s="171">
        <f t="shared" ref="D336:L336" si="3">D332/D329</f>
        <v>1.699380073362929</v>
      </c>
      <c r="E336" s="171">
        <f t="shared" si="3"/>
        <v>1.6831703263944386</v>
      </c>
      <c r="F336" s="171">
        <f t="shared" si="3"/>
        <v>1.9913716663256258</v>
      </c>
      <c r="G336" s="171">
        <f t="shared" si="3"/>
        <v>2.0591381683185492</v>
      </c>
      <c r="H336" s="171">
        <f t="shared" si="3"/>
        <v>1.8507234254595932</v>
      </c>
      <c r="I336" s="171">
        <f t="shared" si="3"/>
        <v>2.5758023557768182</v>
      </c>
      <c r="J336" s="171">
        <f t="shared" si="3"/>
        <v>1.7127008416220353</v>
      </c>
      <c r="K336" s="171">
        <f t="shared" si="3"/>
        <v>1.85967241503716</v>
      </c>
      <c r="L336" s="171">
        <f t="shared" si="3"/>
        <v>1.8781477263228288</v>
      </c>
      <c r="M336" s="11"/>
    </row>
    <row r="337" spans="2:15" ht="24.95" customHeight="1">
      <c r="B337" s="14" t="s">
        <v>72</v>
      </c>
      <c r="C337" s="230">
        <f t="shared" ref="C337:L337" si="4">C333/C330</f>
        <v>2.0542243150373616</v>
      </c>
      <c r="D337" s="230">
        <f t="shared" si="4"/>
        <v>1.9676141420346698</v>
      </c>
      <c r="E337" s="230">
        <f t="shared" si="4"/>
        <v>1.7903097869196249</v>
      </c>
      <c r="F337" s="230">
        <f t="shared" si="4"/>
        <v>2.264024361231384</v>
      </c>
      <c r="G337" s="230">
        <f t="shared" si="4"/>
        <v>2.3134329599414549</v>
      </c>
      <c r="H337" s="230">
        <f t="shared" si="4"/>
        <v>1.8807760498454993</v>
      </c>
      <c r="I337" s="230">
        <f t="shared" si="4"/>
        <v>2.5911506574751737</v>
      </c>
      <c r="J337" s="230">
        <f t="shared" si="4"/>
        <v>1.7564245390479289</v>
      </c>
      <c r="K337" s="230">
        <f t="shared" si="4"/>
        <v>1.8895049567869853</v>
      </c>
      <c r="L337" s="230">
        <f t="shared" si="4"/>
        <v>2.0143648480548233</v>
      </c>
      <c r="M337" s="11"/>
    </row>
    <row r="338" spans="2:15" ht="24.95" customHeight="1">
      <c r="B338" s="14" t="s">
        <v>126</v>
      </c>
      <c r="C338" s="230">
        <f t="shared" ref="C338:L338" si="5">C334/C331</f>
        <v>1.7135367515990354</v>
      </c>
      <c r="D338" s="230">
        <f t="shared" si="5"/>
        <v>1.24716848352874</v>
      </c>
      <c r="E338" s="230">
        <f t="shared" si="5"/>
        <v>1.3070511720165552</v>
      </c>
      <c r="F338" s="230">
        <f t="shared" si="5"/>
        <v>1.3013847080072245</v>
      </c>
      <c r="G338" s="230">
        <f t="shared" si="5"/>
        <v>1.4787320869317642</v>
      </c>
      <c r="H338" s="230">
        <f t="shared" si="5"/>
        <v>1.633837829933465</v>
      </c>
      <c r="I338" s="230">
        <f t="shared" si="5"/>
        <v>2.3127764767109031</v>
      </c>
      <c r="J338" s="230">
        <f t="shared" si="5"/>
        <v>1.5846802272310794</v>
      </c>
      <c r="K338" s="230">
        <f t="shared" si="5"/>
        <v>1.5640056683986774</v>
      </c>
      <c r="L338" s="230">
        <f t="shared" si="5"/>
        <v>1.4073844148184935</v>
      </c>
      <c r="M338" s="11"/>
    </row>
    <row r="339" spans="2:15" ht="24.95" customHeight="1">
      <c r="B339" s="14"/>
      <c r="C339" s="230"/>
      <c r="D339" s="230"/>
      <c r="E339" s="230"/>
      <c r="F339" s="230"/>
      <c r="G339" s="230"/>
      <c r="H339" s="230"/>
      <c r="I339" s="230"/>
      <c r="J339" s="230"/>
      <c r="K339" s="230"/>
      <c r="L339" s="230"/>
      <c r="M339" s="11"/>
    </row>
    <row r="340" spans="2:15" ht="24.95" customHeight="1"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</row>
    <row r="341" spans="2:15" ht="24.95" customHeight="1">
      <c r="B341" s="14"/>
      <c r="C341" s="42"/>
      <c r="D341" s="42"/>
      <c r="E341" s="42"/>
      <c r="F341" s="42"/>
      <c r="G341" s="42"/>
      <c r="H341" s="42"/>
      <c r="I341" s="42"/>
      <c r="J341" s="42"/>
      <c r="K341" s="42"/>
      <c r="L341" s="38"/>
      <c r="M341" s="11"/>
    </row>
    <row r="342" spans="2:15" ht="24.95" customHeight="1">
      <c r="B342" s="14"/>
      <c r="C342" s="42"/>
      <c r="D342" s="42"/>
      <c r="E342" s="42"/>
      <c r="F342" s="42"/>
      <c r="G342" s="42"/>
      <c r="H342" s="42"/>
      <c r="I342" s="42"/>
      <c r="J342" s="42"/>
      <c r="K342" s="42"/>
      <c r="L342" s="38"/>
      <c r="M342" s="11"/>
    </row>
    <row r="343" spans="2:15" ht="24.95" customHeight="1">
      <c r="B343" s="14"/>
      <c r="C343" s="42"/>
      <c r="D343" s="42"/>
      <c r="E343" s="42"/>
      <c r="F343" s="42"/>
      <c r="G343" s="42"/>
      <c r="H343" s="42"/>
      <c r="I343" s="42"/>
      <c r="J343" s="42"/>
      <c r="K343" s="42"/>
      <c r="L343" s="38"/>
      <c r="M343" s="11"/>
    </row>
    <row r="344" spans="2:15" ht="24.95" customHeight="1">
      <c r="B344" s="14"/>
      <c r="C344" s="42"/>
      <c r="D344" s="42"/>
      <c r="E344" s="42"/>
      <c r="F344" s="42"/>
      <c r="G344" s="42"/>
      <c r="H344" s="42"/>
      <c r="I344" s="42"/>
      <c r="J344" s="42"/>
      <c r="K344" s="42"/>
      <c r="L344" s="38"/>
      <c r="M344" s="11"/>
    </row>
    <row r="345" spans="2:15" ht="24.95" customHeight="1">
      <c r="B345" s="14"/>
      <c r="C345" s="42"/>
      <c r="D345" s="42"/>
      <c r="E345" s="42"/>
      <c r="F345" s="42"/>
      <c r="G345" s="42"/>
      <c r="H345" s="42"/>
      <c r="I345" s="42"/>
      <c r="J345" s="42"/>
      <c r="K345" s="42"/>
      <c r="L345" s="38"/>
      <c r="M345" s="11"/>
      <c r="N345" s="5"/>
    </row>
    <row r="346" spans="2:15" ht="24.95" customHeight="1">
      <c r="B346" s="14"/>
      <c r="C346" s="42"/>
      <c r="D346" s="42"/>
      <c r="E346" s="42"/>
      <c r="F346" s="42"/>
      <c r="G346" s="42"/>
      <c r="H346" s="42"/>
      <c r="I346" s="42"/>
      <c r="J346" s="42"/>
      <c r="K346" s="42"/>
      <c r="L346" s="38"/>
      <c r="M346" s="11"/>
    </row>
    <row r="347" spans="2:15" ht="24.95" customHeight="1">
      <c r="B347" s="14"/>
      <c r="C347" s="42"/>
      <c r="D347" s="42"/>
      <c r="E347" s="42"/>
      <c r="F347" s="42"/>
      <c r="G347" s="42"/>
      <c r="H347" s="42"/>
      <c r="I347" s="42"/>
      <c r="J347" s="42"/>
      <c r="K347" s="42"/>
      <c r="L347" s="38"/>
      <c r="M347" s="11"/>
    </row>
    <row r="348" spans="2:15" ht="24.95" customHeight="1">
      <c r="B348" s="14"/>
      <c r="C348" s="42"/>
      <c r="D348" s="42"/>
      <c r="E348" s="42"/>
      <c r="F348" s="42"/>
      <c r="G348" s="42"/>
      <c r="H348" s="42"/>
      <c r="I348" s="42"/>
      <c r="J348" s="42"/>
      <c r="K348" s="42"/>
      <c r="L348" s="38"/>
      <c r="M348" s="11"/>
    </row>
    <row r="349" spans="2:15" ht="24.95" customHeight="1">
      <c r="B349" s="14"/>
      <c r="C349" s="42"/>
      <c r="D349" s="42"/>
      <c r="E349" s="42"/>
      <c r="F349" s="42"/>
      <c r="G349" s="42"/>
      <c r="H349" s="42"/>
      <c r="I349" s="42"/>
      <c r="J349" s="42"/>
      <c r="K349" s="42"/>
      <c r="L349" s="38"/>
      <c r="M349" s="11"/>
    </row>
    <row r="350" spans="2:15" ht="24.95" customHeight="1">
      <c r="B350" s="14"/>
      <c r="C350" s="42"/>
      <c r="D350" s="42"/>
      <c r="E350" s="42"/>
      <c r="F350" s="42"/>
      <c r="G350" s="42"/>
      <c r="H350" s="42"/>
      <c r="I350" s="42"/>
      <c r="J350" s="42"/>
      <c r="K350" s="42"/>
      <c r="L350" s="38"/>
      <c r="M350" s="11"/>
      <c r="O350" s="47">
        <v>2</v>
      </c>
    </row>
    <row r="351" spans="2:15" ht="30" customHeight="1">
      <c r="B351" s="327" t="s">
        <v>134</v>
      </c>
      <c r="C351" s="327"/>
      <c r="D351" s="327"/>
      <c r="E351" s="327"/>
      <c r="F351" s="327"/>
      <c r="G351" s="327"/>
      <c r="H351" s="327"/>
      <c r="I351" s="327"/>
      <c r="J351" s="327"/>
      <c r="K351" s="327"/>
      <c r="L351" s="327"/>
      <c r="M351" s="327"/>
      <c r="N351" s="327"/>
      <c r="O351" s="327"/>
    </row>
    <row r="352" spans="2:15" ht="15" customHeight="1">
      <c r="B352" s="36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</row>
    <row r="353" spans="2:14" ht="24.95" customHeight="1">
      <c r="B353" s="294" t="s">
        <v>13</v>
      </c>
      <c r="C353" s="299"/>
      <c r="D353" s="299"/>
      <c r="E353" s="299"/>
      <c r="F353" s="299"/>
      <c r="G353" s="299"/>
      <c r="H353" s="299"/>
      <c r="I353" s="328"/>
      <c r="J353" s="328"/>
      <c r="K353" s="328"/>
      <c r="L353" s="328"/>
      <c r="M353" s="328"/>
      <c r="N353" s="328"/>
    </row>
    <row r="354" spans="2:14" ht="24.95" customHeight="1">
      <c r="B354" s="190" t="s">
        <v>41</v>
      </c>
      <c r="C354" s="304" t="s">
        <v>66</v>
      </c>
      <c r="D354" s="304"/>
      <c r="E354" s="304" t="s">
        <v>65</v>
      </c>
      <c r="F354" s="304"/>
      <c r="G354" s="305" t="s">
        <v>0</v>
      </c>
      <c r="H354" s="305"/>
    </row>
    <row r="355" spans="2:14" ht="24.95" customHeight="1">
      <c r="B355" s="41" t="s">
        <v>135</v>
      </c>
      <c r="C355" s="295">
        <v>838969</v>
      </c>
      <c r="D355" s="295"/>
      <c r="E355" s="295">
        <v>264404</v>
      </c>
      <c r="F355" s="295"/>
      <c r="G355" s="253">
        <f>C355+E355</f>
        <v>1103373</v>
      </c>
      <c r="H355" s="253"/>
    </row>
    <row r="356" spans="2:14" ht="24.95" customHeight="1">
      <c r="B356" s="41" t="s">
        <v>132</v>
      </c>
      <c r="C356" s="295">
        <v>890716</v>
      </c>
      <c r="D356" s="295"/>
      <c r="E356" s="295">
        <v>257732</v>
      </c>
      <c r="F356" s="295"/>
      <c r="G356" s="253">
        <f>C356+E356</f>
        <v>1148448</v>
      </c>
      <c r="H356" s="253"/>
    </row>
    <row r="357" spans="2:14" ht="24.95" customHeight="1">
      <c r="B357" s="118" t="s">
        <v>51</v>
      </c>
      <c r="C357" s="265">
        <f>(C356-C355)/C355</f>
        <v>6.167927539634957E-2</v>
      </c>
      <c r="D357" s="265"/>
      <c r="E357" s="265">
        <f>(E356-E355)/E355</f>
        <v>-2.5234111435530476E-2</v>
      </c>
      <c r="F357" s="265"/>
      <c r="G357" s="265">
        <f>(G356-G355)/G355</f>
        <v>4.0852005622758578E-2</v>
      </c>
      <c r="H357" s="265"/>
    </row>
    <row r="358" spans="2:14" s="5" customFormat="1" ht="24.95" customHeight="1">
      <c r="B358" s="3"/>
      <c r="C358" s="4"/>
      <c r="D358" s="4"/>
      <c r="E358" s="4"/>
      <c r="F358" s="4"/>
      <c r="G358" s="4"/>
      <c r="H358" s="4"/>
    </row>
    <row r="359" spans="2:14" s="5" customFormat="1" ht="24.95" customHeight="1">
      <c r="B359" s="3"/>
      <c r="C359" s="4"/>
      <c r="D359" s="4"/>
      <c r="E359" s="4"/>
      <c r="F359" s="4"/>
      <c r="G359" s="4"/>
      <c r="H359" s="4"/>
    </row>
    <row r="360" spans="2:14" s="5" customFormat="1" ht="24.95" customHeight="1">
      <c r="B360" s="3"/>
      <c r="C360" s="4"/>
      <c r="D360" s="4"/>
      <c r="E360" s="4"/>
      <c r="F360" s="4"/>
      <c r="G360" s="4"/>
      <c r="H360" s="4"/>
    </row>
    <row r="361" spans="2:14" s="5" customFormat="1" ht="24.95" customHeight="1">
      <c r="B361" s="3"/>
      <c r="C361" s="4"/>
      <c r="D361" s="4"/>
      <c r="E361" s="4"/>
      <c r="F361" s="4"/>
      <c r="G361" s="4"/>
      <c r="H361" s="4"/>
    </row>
    <row r="362" spans="2:14" s="5" customFormat="1" ht="24.95" customHeight="1">
      <c r="B362" s="3"/>
      <c r="C362" s="4"/>
      <c r="D362" s="4"/>
      <c r="E362" s="4"/>
      <c r="F362" s="4"/>
      <c r="G362" s="4"/>
      <c r="H362" s="4"/>
    </row>
    <row r="363" spans="2:14" s="5" customFormat="1" ht="24.95" customHeight="1">
      <c r="B363" s="3"/>
      <c r="C363" s="4"/>
      <c r="D363" s="4"/>
      <c r="E363" s="4"/>
      <c r="F363" s="4"/>
      <c r="G363" s="4"/>
      <c r="H363" s="4"/>
    </row>
    <row r="364" spans="2:14" s="5" customFormat="1" ht="24.95" customHeight="1">
      <c r="B364" s="3"/>
      <c r="C364" s="4"/>
      <c r="D364" s="4"/>
      <c r="E364" s="4"/>
      <c r="F364" s="4"/>
      <c r="G364" s="4"/>
      <c r="H364" s="4"/>
    </row>
    <row r="365" spans="2:14" s="5" customFormat="1" ht="24.95" customHeight="1">
      <c r="B365" s="3"/>
      <c r="C365" s="4"/>
      <c r="D365" s="4"/>
      <c r="E365" s="4"/>
      <c r="F365" s="4"/>
      <c r="G365" s="4"/>
      <c r="H365" s="4"/>
    </row>
    <row r="366" spans="2:14" s="5" customFormat="1" ht="24.95" customHeight="1">
      <c r="B366" s="3"/>
      <c r="C366" s="4"/>
      <c r="D366" s="4"/>
      <c r="E366" s="4"/>
      <c r="F366" s="4"/>
      <c r="G366" s="4"/>
      <c r="H366" s="4"/>
    </row>
    <row r="367" spans="2:14" ht="24.95" customHeight="1"/>
    <row r="368" spans="2:14" ht="24.95" customHeight="1">
      <c r="B368" s="303" t="s">
        <v>43</v>
      </c>
      <c r="C368" s="303"/>
      <c r="D368" s="303"/>
      <c r="E368" s="303"/>
      <c r="F368" s="303"/>
      <c r="G368" s="303"/>
      <c r="H368" s="303"/>
      <c r="I368" s="303"/>
      <c r="J368" s="303"/>
      <c r="K368" s="303"/>
      <c r="L368" s="303"/>
    </row>
    <row r="369" spans="2:12" ht="24.95" customHeight="1">
      <c r="B369" s="188" t="s">
        <v>41</v>
      </c>
      <c r="C369" s="244" t="s">
        <v>202</v>
      </c>
      <c r="D369" s="114" t="s">
        <v>5</v>
      </c>
      <c r="E369" s="114" t="s">
        <v>6</v>
      </c>
      <c r="F369" s="114" t="s">
        <v>7</v>
      </c>
      <c r="G369" s="114" t="s">
        <v>8</v>
      </c>
      <c r="H369" s="114" t="s">
        <v>9</v>
      </c>
      <c r="I369" s="114" t="s">
        <v>10</v>
      </c>
      <c r="J369" s="114" t="s">
        <v>11</v>
      </c>
      <c r="K369" s="114" t="s">
        <v>12</v>
      </c>
      <c r="L369" s="114" t="s">
        <v>14</v>
      </c>
    </row>
    <row r="370" spans="2:12" ht="24.95" customHeight="1">
      <c r="B370" s="41" t="s">
        <v>135</v>
      </c>
      <c r="C370" s="209">
        <v>95033</v>
      </c>
      <c r="D370" s="209">
        <v>216243</v>
      </c>
      <c r="E370" s="209">
        <v>213436</v>
      </c>
      <c r="F370" s="209">
        <v>56631</v>
      </c>
      <c r="G370" s="209">
        <v>176164</v>
      </c>
      <c r="H370" s="209">
        <v>99786</v>
      </c>
      <c r="I370" s="209">
        <v>69282</v>
      </c>
      <c r="J370" s="209">
        <v>109234</v>
      </c>
      <c r="K370" s="209">
        <v>67564</v>
      </c>
      <c r="L370" s="176">
        <f>SUM(C370:K370)</f>
        <v>1103373</v>
      </c>
    </row>
    <row r="371" spans="2:12" ht="24.95" customHeight="1">
      <c r="B371" s="41" t="s">
        <v>132</v>
      </c>
      <c r="C371" s="209">
        <v>119543</v>
      </c>
      <c r="D371" s="209">
        <v>202282</v>
      </c>
      <c r="E371" s="209">
        <v>236493</v>
      </c>
      <c r="F371" s="209">
        <v>58644</v>
      </c>
      <c r="G371" s="209">
        <v>172934</v>
      </c>
      <c r="H371" s="209">
        <v>112382</v>
      </c>
      <c r="I371" s="209">
        <v>69701</v>
      </c>
      <c r="J371" s="209">
        <v>107174</v>
      </c>
      <c r="K371" s="209">
        <v>69295</v>
      </c>
      <c r="L371" s="176">
        <f>SUM(C371:K371)</f>
        <v>1148448</v>
      </c>
    </row>
    <row r="372" spans="2:12" ht="24.95" customHeight="1">
      <c r="B372" s="118" t="s">
        <v>51</v>
      </c>
      <c r="C372" s="177">
        <f t="shared" ref="C372:L372" si="6">(C371-C370)/C370</f>
        <v>0.25791041006808163</v>
      </c>
      <c r="D372" s="177">
        <f t="shared" si="6"/>
        <v>-6.456162742840231E-2</v>
      </c>
      <c r="E372" s="177">
        <f t="shared" si="6"/>
        <v>0.10802769916977455</v>
      </c>
      <c r="F372" s="177">
        <f t="shared" si="6"/>
        <v>3.5545902420935527E-2</v>
      </c>
      <c r="G372" s="177">
        <f t="shared" si="6"/>
        <v>-1.8335187666038463E-2</v>
      </c>
      <c r="H372" s="177">
        <f t="shared" si="6"/>
        <v>0.12623013248351472</v>
      </c>
      <c r="I372" s="177">
        <f t="shared" si="6"/>
        <v>6.0477468895239741E-3</v>
      </c>
      <c r="J372" s="177">
        <f t="shared" si="6"/>
        <v>-1.8858597140084588E-2</v>
      </c>
      <c r="K372" s="177">
        <f t="shared" si="6"/>
        <v>2.5620152744064886E-2</v>
      </c>
      <c r="L372" s="177">
        <f t="shared" si="6"/>
        <v>4.0852005622758578E-2</v>
      </c>
    </row>
    <row r="373" spans="2:12" ht="24.95" customHeight="1">
      <c r="B373" s="20"/>
      <c r="C373" s="25"/>
      <c r="D373" s="25"/>
      <c r="E373" s="25"/>
      <c r="F373" s="25"/>
      <c r="G373" s="25"/>
      <c r="H373" s="25"/>
      <c r="I373" s="25"/>
      <c r="J373" s="25"/>
      <c r="K373" s="25"/>
      <c r="L373" s="25"/>
    </row>
    <row r="374" spans="2:12" ht="24.95" customHeight="1">
      <c r="B374" s="20"/>
      <c r="C374" s="25"/>
      <c r="D374" s="25"/>
      <c r="E374" s="25"/>
      <c r="F374" s="25"/>
      <c r="G374" s="25"/>
      <c r="H374" s="25"/>
      <c r="I374" s="25"/>
      <c r="J374" s="25"/>
      <c r="K374" s="25"/>
      <c r="L374" s="25"/>
    </row>
    <row r="375" spans="2:12" ht="24.95" customHeight="1">
      <c r="B375" s="20"/>
      <c r="C375" s="25"/>
      <c r="D375" s="25"/>
      <c r="E375" s="25"/>
      <c r="F375" s="25"/>
      <c r="G375" s="25"/>
      <c r="H375" s="25"/>
      <c r="I375" s="25"/>
      <c r="J375" s="25"/>
      <c r="K375" s="25"/>
      <c r="L375" s="25"/>
    </row>
    <row r="376" spans="2:12" ht="24.95" customHeight="1">
      <c r="B376" s="271"/>
      <c r="C376" s="271"/>
      <c r="D376" s="271"/>
      <c r="E376" s="271"/>
      <c r="F376" s="271"/>
      <c r="G376" s="271"/>
      <c r="H376" s="271"/>
      <c r="I376" s="271"/>
      <c r="J376" s="271"/>
      <c r="K376" s="271"/>
      <c r="L376" s="271"/>
    </row>
    <row r="377" spans="2:12" ht="24.95" customHeight="1">
      <c r="B377" s="20"/>
      <c r="C377" s="25"/>
      <c r="D377" s="25"/>
      <c r="E377" s="25"/>
      <c r="F377" s="25"/>
      <c r="G377" s="25"/>
      <c r="H377" s="25"/>
      <c r="I377" s="25"/>
      <c r="J377" s="25"/>
      <c r="K377" s="25"/>
      <c r="L377" s="25"/>
    </row>
    <row r="378" spans="2:12" ht="24.95" customHeight="1">
      <c r="B378" s="20"/>
      <c r="C378" s="25"/>
      <c r="D378" s="25"/>
      <c r="E378" s="25"/>
      <c r="F378" s="25"/>
      <c r="G378" s="25"/>
      <c r="H378" s="25"/>
      <c r="I378" s="25"/>
      <c r="J378" s="25"/>
      <c r="K378" s="25"/>
      <c r="L378" s="25"/>
    </row>
    <row r="379" spans="2:12" ht="24.95" customHeight="1">
      <c r="B379" s="20"/>
      <c r="C379" s="25"/>
      <c r="D379" s="25"/>
      <c r="E379" s="25"/>
      <c r="F379" s="25"/>
      <c r="G379" s="25"/>
      <c r="H379" s="25"/>
      <c r="I379" s="25"/>
      <c r="J379" s="25"/>
      <c r="K379" s="25"/>
      <c r="L379" s="25"/>
    </row>
    <row r="380" spans="2:12" ht="24.95" customHeight="1">
      <c r="B380" s="20"/>
      <c r="C380" s="25"/>
      <c r="D380" s="25"/>
      <c r="E380" s="25"/>
      <c r="F380" s="25"/>
      <c r="G380" s="25"/>
      <c r="H380" s="25"/>
      <c r="I380" s="25"/>
      <c r="J380" s="25"/>
      <c r="K380" s="25"/>
      <c r="L380" s="25"/>
    </row>
    <row r="381" spans="2:12" ht="24.95" customHeight="1">
      <c r="B381" s="20"/>
      <c r="C381" s="25"/>
      <c r="D381" s="25"/>
      <c r="E381" s="25"/>
      <c r="F381" s="25"/>
      <c r="G381" s="25"/>
      <c r="H381" s="25"/>
      <c r="I381" s="25"/>
      <c r="J381" s="25"/>
      <c r="K381" s="25"/>
      <c r="L381" s="25"/>
    </row>
    <row r="382" spans="2:12" ht="24.95" customHeight="1">
      <c r="B382" s="20"/>
      <c r="C382" s="25"/>
      <c r="D382" s="25"/>
      <c r="E382" s="25"/>
      <c r="F382" s="25"/>
      <c r="G382" s="25"/>
      <c r="H382" s="25"/>
      <c r="I382" s="25"/>
      <c r="J382" s="25"/>
      <c r="K382" s="25"/>
      <c r="L382" s="25"/>
    </row>
    <row r="383" spans="2:12" ht="24.95" customHeight="1">
      <c r="B383" s="20"/>
      <c r="C383" s="25"/>
      <c r="D383" s="25"/>
      <c r="E383" s="25"/>
      <c r="F383" s="25"/>
      <c r="G383" s="25"/>
      <c r="H383" s="25"/>
      <c r="I383" s="25"/>
      <c r="J383" s="25"/>
      <c r="K383" s="25"/>
      <c r="L383" s="25"/>
    </row>
    <row r="384" spans="2:12" ht="24.95" customHeight="1">
      <c r="B384" s="294" t="s">
        <v>15</v>
      </c>
      <c r="C384" s="294"/>
      <c r="D384" s="294"/>
      <c r="E384" s="294"/>
      <c r="F384" s="294"/>
      <c r="G384" s="294"/>
      <c r="H384" s="294"/>
      <c r="I384" s="294"/>
      <c r="J384" s="294"/>
    </row>
    <row r="385" spans="2:12" ht="24.95" customHeight="1">
      <c r="B385" s="189" t="s">
        <v>41</v>
      </c>
      <c r="C385" s="267" t="s">
        <v>48</v>
      </c>
      <c r="D385" s="267"/>
      <c r="E385" s="267" t="s">
        <v>49</v>
      </c>
      <c r="F385" s="267"/>
      <c r="G385" s="268" t="s">
        <v>50</v>
      </c>
      <c r="H385" s="268"/>
      <c r="I385" s="269" t="s">
        <v>128</v>
      </c>
      <c r="J385" s="269"/>
      <c r="L385" s="63"/>
    </row>
    <row r="386" spans="2:12" ht="24.95" customHeight="1">
      <c r="B386" s="41" t="s">
        <v>135</v>
      </c>
      <c r="C386" s="295">
        <v>1689295</v>
      </c>
      <c r="D386" s="295"/>
      <c r="E386" s="295">
        <v>388651</v>
      </c>
      <c r="F386" s="295"/>
      <c r="G386" s="253">
        <f>C386+E386</f>
        <v>2077946</v>
      </c>
      <c r="H386" s="253"/>
      <c r="I386" s="297">
        <v>0.43159999999999998</v>
      </c>
      <c r="J386" s="298"/>
    </row>
    <row r="387" spans="2:12" ht="24.95" customHeight="1">
      <c r="B387" s="41" t="s">
        <v>132</v>
      </c>
      <c r="C387" s="295">
        <v>1794227</v>
      </c>
      <c r="D387" s="295"/>
      <c r="E387" s="295">
        <v>362728</v>
      </c>
      <c r="F387" s="295"/>
      <c r="G387" s="253">
        <f>C387+E387</f>
        <v>2156955</v>
      </c>
      <c r="H387" s="253"/>
      <c r="I387" s="297">
        <v>0.41470000000000001</v>
      </c>
      <c r="J387" s="298"/>
    </row>
    <row r="388" spans="2:12" ht="24.95" customHeight="1">
      <c r="B388" s="118" t="s">
        <v>51</v>
      </c>
      <c r="C388" s="265">
        <f>(C387-C386)/C386</f>
        <v>6.2115853062964133E-2</v>
      </c>
      <c r="D388" s="265"/>
      <c r="E388" s="265">
        <f>(E387-E386)/E386</f>
        <v>-6.6699944165845446E-2</v>
      </c>
      <c r="F388" s="265"/>
      <c r="G388" s="293">
        <f>(G387-G386)/G386</f>
        <v>3.8022643514316543E-2</v>
      </c>
      <c r="H388" s="293"/>
      <c r="I388" s="293">
        <f>(I387-I386)/I386</f>
        <v>-3.9156626506024028E-2</v>
      </c>
      <c r="J388" s="293"/>
    </row>
    <row r="389" spans="2:12" ht="24.95" customHeight="1">
      <c r="B389" s="20"/>
      <c r="C389" s="25"/>
      <c r="D389" s="25"/>
      <c r="E389" s="25"/>
      <c r="F389" s="25"/>
      <c r="G389" s="26"/>
      <c r="H389" s="26"/>
      <c r="I389" s="26"/>
      <c r="J389" s="26"/>
      <c r="K389" s="5"/>
    </row>
    <row r="390" spans="2:12" ht="24.95" customHeight="1"/>
    <row r="391" spans="2:12" ht="24.95" customHeight="1"/>
    <row r="392" spans="2:12" ht="24.95" customHeight="1"/>
    <row r="393" spans="2:12" ht="24.95" customHeight="1">
      <c r="L393" s="58"/>
    </row>
    <row r="394" spans="2:12" ht="24.95" customHeight="1"/>
    <row r="395" spans="2:12" ht="24.95" customHeight="1"/>
    <row r="396" spans="2:12" ht="24.95" customHeight="1">
      <c r="L396" s="152"/>
    </row>
    <row r="397" spans="2:12" ht="24.95" customHeight="1"/>
    <row r="398" spans="2:12" ht="24.95" customHeight="1"/>
    <row r="399" spans="2:12" ht="24.95" customHeight="1"/>
    <row r="400" spans="2:12" ht="24.95" customHeight="1">
      <c r="B400" s="294" t="s">
        <v>44</v>
      </c>
      <c r="C400" s="294"/>
      <c r="D400" s="294"/>
      <c r="E400" s="294"/>
      <c r="F400" s="294"/>
      <c r="G400" s="294"/>
      <c r="H400" s="294"/>
      <c r="I400" s="294"/>
      <c r="J400" s="294"/>
      <c r="K400" s="294"/>
      <c r="L400" s="294"/>
    </row>
    <row r="401" spans="2:15" ht="24.95" customHeight="1">
      <c r="B401" s="188" t="s">
        <v>41</v>
      </c>
      <c r="C401" s="244" t="s">
        <v>202</v>
      </c>
      <c r="D401" s="114" t="s">
        <v>5</v>
      </c>
      <c r="E401" s="114" t="s">
        <v>6</v>
      </c>
      <c r="F401" s="114" t="s">
        <v>7</v>
      </c>
      <c r="G401" s="114" t="s">
        <v>8</v>
      </c>
      <c r="H401" s="114" t="s">
        <v>9</v>
      </c>
      <c r="I401" s="114" t="s">
        <v>10</v>
      </c>
      <c r="J401" s="114" t="s">
        <v>11</v>
      </c>
      <c r="K401" s="114" t="s">
        <v>12</v>
      </c>
      <c r="L401" s="114" t="s">
        <v>14</v>
      </c>
    </row>
    <row r="402" spans="2:15" ht="24.95" customHeight="1">
      <c r="B402" s="41" t="s">
        <v>135</v>
      </c>
      <c r="C402" s="209">
        <v>217014</v>
      </c>
      <c r="D402" s="209">
        <v>364749</v>
      </c>
      <c r="E402" s="209">
        <v>380483</v>
      </c>
      <c r="F402" s="209">
        <v>111717</v>
      </c>
      <c r="G402" s="209">
        <v>333193</v>
      </c>
      <c r="H402" s="209">
        <v>176563</v>
      </c>
      <c r="I402" s="209">
        <v>193016</v>
      </c>
      <c r="J402" s="209">
        <v>180487</v>
      </c>
      <c r="K402" s="209">
        <v>120724</v>
      </c>
      <c r="L402" s="176">
        <f>SUM(C402:K402)</f>
        <v>2077946</v>
      </c>
    </row>
    <row r="403" spans="2:15" ht="24.95" customHeight="1">
      <c r="B403" s="41" t="s">
        <v>132</v>
      </c>
      <c r="C403" s="209">
        <v>242319</v>
      </c>
      <c r="D403" s="209">
        <v>343754</v>
      </c>
      <c r="E403" s="209">
        <v>398058</v>
      </c>
      <c r="F403" s="209">
        <v>116782</v>
      </c>
      <c r="G403" s="209">
        <v>356095</v>
      </c>
      <c r="H403" s="209">
        <v>207988</v>
      </c>
      <c r="I403" s="209">
        <v>179536</v>
      </c>
      <c r="J403" s="209">
        <v>183557</v>
      </c>
      <c r="K403" s="209">
        <v>128866</v>
      </c>
      <c r="L403" s="176">
        <f>SUM(C403:K403)</f>
        <v>2156955</v>
      </c>
    </row>
    <row r="404" spans="2:15" ht="24.95" customHeight="1">
      <c r="B404" s="118" t="s">
        <v>51</v>
      </c>
      <c r="C404" s="177">
        <f t="shared" ref="C404:L404" si="7">(C403-C402)/C402</f>
        <v>0.11660538029804529</v>
      </c>
      <c r="D404" s="177">
        <f t="shared" si="7"/>
        <v>-5.7560130391036031E-2</v>
      </c>
      <c r="E404" s="177">
        <f t="shared" si="7"/>
        <v>4.6191288441270698E-2</v>
      </c>
      <c r="F404" s="177">
        <f t="shared" si="7"/>
        <v>4.5337773123159411E-2</v>
      </c>
      <c r="G404" s="177">
        <f t="shared" si="7"/>
        <v>6.8734937408649041E-2</v>
      </c>
      <c r="H404" s="177">
        <f t="shared" si="7"/>
        <v>0.177981796865708</v>
      </c>
      <c r="I404" s="177">
        <f t="shared" si="7"/>
        <v>-6.983876984291458E-2</v>
      </c>
      <c r="J404" s="177">
        <f t="shared" si="7"/>
        <v>1.700953531279261E-2</v>
      </c>
      <c r="K404" s="177">
        <f t="shared" si="7"/>
        <v>6.7443093336867571E-2</v>
      </c>
      <c r="L404" s="177">
        <f t="shared" si="7"/>
        <v>3.8022643514316543E-2</v>
      </c>
    </row>
    <row r="405" spans="2:15" ht="24.95" customHeight="1">
      <c r="B405" s="20"/>
      <c r="C405" s="25"/>
      <c r="D405" s="25"/>
      <c r="E405" s="25"/>
      <c r="F405" s="25"/>
      <c r="G405" s="25"/>
      <c r="H405" s="25"/>
      <c r="I405" s="25"/>
      <c r="J405" s="25"/>
      <c r="K405" s="25"/>
      <c r="L405" s="25"/>
    </row>
    <row r="406" spans="2:15" ht="24.95" customHeight="1">
      <c r="B406" s="20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5"/>
    </row>
    <row r="407" spans="2:15" ht="24.95" customHeight="1">
      <c r="B407" s="271"/>
      <c r="C407" s="271"/>
      <c r="D407" s="271"/>
      <c r="E407" s="271"/>
      <c r="F407" s="271"/>
      <c r="G407" s="271"/>
      <c r="H407" s="271"/>
      <c r="I407" s="271"/>
      <c r="J407" s="271"/>
      <c r="K407" s="271"/>
      <c r="L407" s="271"/>
      <c r="M407" s="5"/>
    </row>
    <row r="408" spans="2:15" ht="24.95" customHeight="1">
      <c r="B408" s="167"/>
      <c r="C408" s="167"/>
      <c r="D408" s="167"/>
      <c r="E408" s="167"/>
      <c r="F408" s="167"/>
      <c r="G408" s="167"/>
      <c r="H408" s="167"/>
      <c r="I408" s="167"/>
      <c r="J408" s="167"/>
      <c r="K408" s="167"/>
      <c r="L408" s="167"/>
      <c r="M408" s="5"/>
    </row>
    <row r="409" spans="2:15" ht="24.95" customHeight="1">
      <c r="B409" s="20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5"/>
    </row>
    <row r="410" spans="2:15" ht="24.95" customHeight="1">
      <c r="B410" s="20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5"/>
    </row>
    <row r="411" spans="2:15" ht="24.95" customHeight="1">
      <c r="B411" s="20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5"/>
    </row>
    <row r="412" spans="2:15" ht="24.95" customHeight="1">
      <c r="B412" s="20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5"/>
    </row>
    <row r="413" spans="2:15" ht="24.95" customHeight="1">
      <c r="B413" s="20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5"/>
      <c r="O413" s="47">
        <v>3</v>
      </c>
    </row>
    <row r="414" spans="2:15" ht="30" customHeight="1">
      <c r="B414" s="302" t="s">
        <v>136</v>
      </c>
      <c r="C414" s="302"/>
      <c r="D414" s="302"/>
      <c r="E414" s="302"/>
      <c r="F414" s="302"/>
      <c r="G414" s="302"/>
      <c r="H414" s="302"/>
      <c r="I414" s="302"/>
      <c r="J414" s="302"/>
      <c r="K414" s="302"/>
      <c r="L414" s="302"/>
      <c r="M414" s="302"/>
      <c r="N414" s="302"/>
      <c r="O414" s="302"/>
    </row>
    <row r="415" spans="2:15" ht="15" customHeight="1"/>
    <row r="416" spans="2:15" ht="24.95" customHeight="1">
      <c r="B416" s="294" t="s">
        <v>13</v>
      </c>
      <c r="C416" s="294"/>
      <c r="D416" s="294"/>
      <c r="E416" s="294"/>
      <c r="F416" s="294"/>
      <c r="G416" s="294"/>
      <c r="H416" s="294"/>
    </row>
    <row r="417" spans="2:12" ht="24.95" customHeight="1">
      <c r="B417" s="189" t="s">
        <v>41</v>
      </c>
      <c r="C417" s="267" t="s">
        <v>88</v>
      </c>
      <c r="D417" s="267"/>
      <c r="E417" s="267" t="s">
        <v>89</v>
      </c>
      <c r="F417" s="267"/>
      <c r="G417" s="268" t="s">
        <v>0</v>
      </c>
      <c r="H417" s="268"/>
    </row>
    <row r="418" spans="2:12" ht="24.95" customHeight="1">
      <c r="B418" s="41" t="s">
        <v>137</v>
      </c>
      <c r="C418" s="295">
        <v>4246282</v>
      </c>
      <c r="D418" s="295"/>
      <c r="E418" s="295">
        <v>1324247</v>
      </c>
      <c r="F418" s="295"/>
      <c r="G418" s="296">
        <f>C418+E418</f>
        <v>5570529</v>
      </c>
      <c r="H418" s="296"/>
    </row>
    <row r="419" spans="2:12" ht="24.95" customHeight="1">
      <c r="B419" s="41" t="s">
        <v>138</v>
      </c>
      <c r="C419" s="295">
        <v>4254904</v>
      </c>
      <c r="D419" s="295"/>
      <c r="E419" s="295">
        <v>1314359</v>
      </c>
      <c r="F419" s="295"/>
      <c r="G419" s="296">
        <f>C419+E419</f>
        <v>5569263</v>
      </c>
      <c r="H419" s="296"/>
    </row>
    <row r="420" spans="2:12" ht="24.95" customHeight="1">
      <c r="B420" s="118" t="s">
        <v>51</v>
      </c>
      <c r="C420" s="265">
        <f>(C419-C418)/C418</f>
        <v>2.0304821959540136E-3</v>
      </c>
      <c r="D420" s="265"/>
      <c r="E420" s="265">
        <f>(E419-E418)/E418</f>
        <v>-7.4668849542419199E-3</v>
      </c>
      <c r="F420" s="265"/>
      <c r="G420" s="265">
        <f>(G419-G418)/G418</f>
        <v>-2.2726746418517881E-4</v>
      </c>
      <c r="H420" s="265"/>
    </row>
    <row r="421" spans="2:12" ht="24.95" customHeight="1">
      <c r="B421" s="20"/>
      <c r="C421" s="25"/>
      <c r="D421" s="25"/>
      <c r="E421" s="25"/>
      <c r="F421" s="25"/>
      <c r="G421" s="25"/>
      <c r="H421" s="25"/>
      <c r="I421" s="5"/>
    </row>
    <row r="422" spans="2:12" ht="24.95" customHeight="1">
      <c r="B422" s="20"/>
      <c r="C422" s="25"/>
      <c r="D422" s="25"/>
      <c r="E422" s="25"/>
      <c r="F422" s="25"/>
      <c r="G422" s="25"/>
      <c r="H422" s="25"/>
      <c r="I422" s="5"/>
    </row>
    <row r="423" spans="2:12" ht="24.95" customHeight="1">
      <c r="B423" s="20"/>
      <c r="C423" s="25"/>
      <c r="D423" s="25"/>
      <c r="E423" s="25"/>
      <c r="F423" s="25"/>
      <c r="G423" s="25"/>
      <c r="H423" s="25"/>
      <c r="I423" s="5"/>
    </row>
    <row r="424" spans="2:12" ht="24.95" customHeight="1">
      <c r="B424" s="20"/>
      <c r="C424" s="25"/>
      <c r="D424" s="25"/>
      <c r="E424" s="25"/>
      <c r="F424" s="25"/>
      <c r="G424" s="25"/>
      <c r="H424" s="25"/>
      <c r="I424" s="5"/>
    </row>
    <row r="425" spans="2:12" ht="24.95" customHeight="1">
      <c r="B425" s="20"/>
      <c r="C425" s="25"/>
      <c r="D425" s="25"/>
      <c r="E425" s="25"/>
      <c r="F425" s="25"/>
      <c r="G425" s="25"/>
      <c r="H425" s="25"/>
      <c r="I425" s="5"/>
      <c r="L425" s="152"/>
    </row>
    <row r="426" spans="2:12" ht="24.95" customHeight="1">
      <c r="B426" s="20"/>
      <c r="C426" s="25"/>
      <c r="D426" s="25"/>
      <c r="E426" s="25"/>
      <c r="F426" s="25"/>
      <c r="G426" s="25"/>
      <c r="H426" s="25"/>
      <c r="I426" s="5"/>
    </row>
    <row r="427" spans="2:12" ht="24.95" customHeight="1">
      <c r="B427" s="20"/>
      <c r="C427" s="25"/>
      <c r="D427" s="25"/>
      <c r="E427" s="25"/>
      <c r="F427" s="25"/>
      <c r="G427" s="25"/>
      <c r="H427" s="25"/>
      <c r="I427" s="5"/>
      <c r="K427" s="19"/>
    </row>
    <row r="428" spans="2:12" ht="24.95" customHeight="1">
      <c r="B428" s="20"/>
      <c r="C428" s="25"/>
      <c r="D428" s="25"/>
      <c r="E428" s="25"/>
      <c r="F428" s="25"/>
      <c r="G428" s="25"/>
      <c r="H428" s="25"/>
      <c r="I428" s="5"/>
    </row>
    <row r="429" spans="2:12" ht="24.95" customHeight="1">
      <c r="B429" s="20"/>
      <c r="C429" s="25"/>
      <c r="D429" s="25"/>
      <c r="E429" s="25"/>
      <c r="F429" s="25"/>
      <c r="G429" s="25"/>
      <c r="H429" s="25"/>
      <c r="I429" s="5"/>
    </row>
    <row r="430" spans="2:12" ht="24.95" customHeight="1">
      <c r="B430" s="20"/>
      <c r="C430" s="25"/>
      <c r="D430" s="25"/>
      <c r="E430" s="25"/>
      <c r="F430" s="25"/>
      <c r="G430" s="25"/>
      <c r="H430" s="25"/>
      <c r="I430" s="5"/>
    </row>
    <row r="431" spans="2:12" ht="24.95" customHeight="1">
      <c r="B431" s="20"/>
      <c r="C431" s="25"/>
      <c r="D431" s="25"/>
      <c r="E431" s="25"/>
      <c r="F431" s="25"/>
      <c r="G431" s="25"/>
      <c r="H431" s="25"/>
      <c r="I431" s="5"/>
    </row>
    <row r="432" spans="2:12" ht="24.95" customHeight="1">
      <c r="B432" s="20"/>
      <c r="C432" s="25"/>
      <c r="D432" s="25"/>
      <c r="E432" s="25"/>
      <c r="F432" s="25"/>
      <c r="G432" s="25"/>
      <c r="H432" s="25"/>
      <c r="I432" s="5"/>
    </row>
    <row r="433" spans="2:15" ht="24.95" customHeight="1">
      <c r="B433" s="20"/>
      <c r="C433" s="25"/>
      <c r="D433" s="25"/>
      <c r="E433" s="25"/>
      <c r="F433" s="25"/>
      <c r="G433" s="25"/>
      <c r="H433" s="25"/>
      <c r="I433" s="5"/>
    </row>
    <row r="434" spans="2:15" ht="24.95" customHeight="1">
      <c r="B434" s="20"/>
      <c r="C434" s="25"/>
      <c r="D434" s="25"/>
      <c r="E434" s="25"/>
      <c r="F434" s="25"/>
      <c r="G434" s="25"/>
      <c r="H434" s="25"/>
      <c r="I434" s="5"/>
    </row>
    <row r="435" spans="2:15" ht="24.95" customHeight="1">
      <c r="B435" s="20"/>
      <c r="C435" s="25"/>
      <c r="D435" s="25"/>
      <c r="E435" s="25"/>
      <c r="F435" s="25"/>
      <c r="G435" s="25"/>
      <c r="H435" s="25"/>
      <c r="I435" s="5"/>
    </row>
    <row r="436" spans="2:15" ht="24.95" customHeight="1">
      <c r="B436" s="20"/>
      <c r="C436" s="25"/>
      <c r="D436" s="25"/>
      <c r="E436" s="25"/>
      <c r="F436" s="25"/>
      <c r="G436" s="25"/>
      <c r="H436" s="25"/>
      <c r="I436" s="5"/>
    </row>
    <row r="437" spans="2:15" ht="24.95" customHeight="1">
      <c r="B437" s="20"/>
      <c r="C437" s="25"/>
      <c r="D437" s="25"/>
      <c r="E437" s="25"/>
      <c r="F437" s="25"/>
      <c r="G437" s="25"/>
      <c r="H437" s="25"/>
      <c r="I437" s="5"/>
    </row>
    <row r="438" spans="2:15" ht="24.95" customHeight="1">
      <c r="B438" s="20"/>
      <c r="C438" s="25"/>
      <c r="D438" s="25"/>
      <c r="E438" s="25"/>
      <c r="F438" s="25"/>
      <c r="G438" s="25"/>
      <c r="H438" s="25"/>
      <c r="I438" s="5"/>
    </row>
    <row r="439" spans="2:15" ht="24.95" customHeight="1">
      <c r="B439" s="294" t="s">
        <v>85</v>
      </c>
      <c r="C439" s="294"/>
      <c r="D439" s="294"/>
      <c r="E439" s="294"/>
      <c r="F439" s="294"/>
      <c r="G439" s="294"/>
      <c r="H439" s="294"/>
      <c r="I439" s="294"/>
      <c r="J439" s="294"/>
      <c r="K439" s="294"/>
      <c r="L439" s="294"/>
    </row>
    <row r="440" spans="2:15" ht="24.95" customHeight="1">
      <c r="B440" s="188" t="s">
        <v>41</v>
      </c>
      <c r="C440" s="244" t="s">
        <v>202</v>
      </c>
      <c r="D440" s="114" t="s">
        <v>5</v>
      </c>
      <c r="E440" s="114" t="s">
        <v>6</v>
      </c>
      <c r="F440" s="114" t="s">
        <v>7</v>
      </c>
      <c r="G440" s="114" t="s">
        <v>8</v>
      </c>
      <c r="H440" s="114" t="s">
        <v>9</v>
      </c>
      <c r="I440" s="114" t="s">
        <v>10</v>
      </c>
      <c r="J440" s="114" t="s">
        <v>11</v>
      </c>
      <c r="K440" s="114" t="s">
        <v>12</v>
      </c>
      <c r="L440" s="114" t="s">
        <v>14</v>
      </c>
    </row>
    <row r="441" spans="2:15" ht="24.95" customHeight="1">
      <c r="B441" s="41" t="s">
        <v>137</v>
      </c>
      <c r="C441" s="209">
        <v>524364</v>
      </c>
      <c r="D441" s="209">
        <v>1045489</v>
      </c>
      <c r="E441" s="209">
        <v>1029971</v>
      </c>
      <c r="F441" s="209">
        <v>287114</v>
      </c>
      <c r="G441" s="209">
        <v>906774</v>
      </c>
      <c r="H441" s="209">
        <v>533348</v>
      </c>
      <c r="I441" s="209">
        <v>310693</v>
      </c>
      <c r="J441" s="209">
        <v>642168</v>
      </c>
      <c r="K441" s="209">
        <v>290608</v>
      </c>
      <c r="L441" s="176">
        <f>SUM(C441:K441)</f>
        <v>5570529</v>
      </c>
      <c r="M441" s="11"/>
      <c r="O441" s="152"/>
    </row>
    <row r="442" spans="2:15" ht="24.95" customHeight="1">
      <c r="B442" s="41" t="s">
        <v>138</v>
      </c>
      <c r="C442" s="209">
        <v>583114</v>
      </c>
      <c r="D442" s="209">
        <v>996028</v>
      </c>
      <c r="E442" s="209">
        <v>1017170</v>
      </c>
      <c r="F442" s="209">
        <v>286035</v>
      </c>
      <c r="G442" s="209">
        <v>899437</v>
      </c>
      <c r="H442" s="209">
        <v>528590</v>
      </c>
      <c r="I442" s="209">
        <v>317214</v>
      </c>
      <c r="J442" s="209">
        <v>647071</v>
      </c>
      <c r="K442" s="209">
        <v>294604</v>
      </c>
      <c r="L442" s="176">
        <f>SUM(C442:K442)</f>
        <v>5569263</v>
      </c>
      <c r="M442" s="11"/>
      <c r="N442" s="63"/>
    </row>
    <row r="443" spans="2:15" ht="24.95" customHeight="1">
      <c r="B443" s="118" t="s">
        <v>51</v>
      </c>
      <c r="C443" s="177">
        <f t="shared" ref="C443:L443" si="8">(C442-C441)/C441</f>
        <v>0.11204049095666369</v>
      </c>
      <c r="D443" s="177">
        <f t="shared" si="8"/>
        <v>-4.730896260027604E-2</v>
      </c>
      <c r="E443" s="177">
        <f t="shared" si="8"/>
        <v>-1.2428505268594941E-2</v>
      </c>
      <c r="F443" s="177">
        <f t="shared" si="8"/>
        <v>-3.7580891213942892E-3</v>
      </c>
      <c r="G443" s="177">
        <f t="shared" si="8"/>
        <v>-8.0913215420821503E-3</v>
      </c>
      <c r="H443" s="177">
        <f t="shared" si="8"/>
        <v>-8.9210046723715106E-3</v>
      </c>
      <c r="I443" s="177">
        <f t="shared" si="8"/>
        <v>2.0988564274058315E-2</v>
      </c>
      <c r="J443" s="177">
        <f t="shared" si="8"/>
        <v>7.6350736878822989E-3</v>
      </c>
      <c r="K443" s="177">
        <f t="shared" si="8"/>
        <v>1.3750481748609811E-2</v>
      </c>
      <c r="L443" s="177">
        <f t="shared" si="8"/>
        <v>-2.2726746418517881E-4</v>
      </c>
    </row>
    <row r="444" spans="2:15" ht="24.95" customHeight="1">
      <c r="B444" s="20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5"/>
      <c r="N444" s="5"/>
    </row>
    <row r="445" spans="2:15" ht="24.95" customHeight="1">
      <c r="B445" s="20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5"/>
      <c r="N445" s="5"/>
    </row>
    <row r="446" spans="2:15" ht="24.95" customHeight="1">
      <c r="B446" s="20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5"/>
      <c r="N446" s="5"/>
    </row>
    <row r="447" spans="2:15" ht="24.95" customHeight="1">
      <c r="B447" s="20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5"/>
      <c r="N447" s="5"/>
    </row>
    <row r="448" spans="2:15" ht="24.95" customHeight="1">
      <c r="B448" s="20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5"/>
      <c r="N448" s="5"/>
    </row>
    <row r="449" spans="2:14" ht="24.95" customHeight="1">
      <c r="B449" s="20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5"/>
      <c r="N449" s="5"/>
    </row>
    <row r="450" spans="2:14" ht="24.95" customHeight="1">
      <c r="B450" s="20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5"/>
      <c r="N450" s="5"/>
    </row>
    <row r="451" spans="2:14" ht="24.95" customHeight="1">
      <c r="B451" s="20"/>
      <c r="C451" s="25"/>
      <c r="D451" s="25"/>
      <c r="E451" s="25"/>
      <c r="F451" s="25"/>
      <c r="G451" s="25"/>
      <c r="H451" s="25"/>
      <c r="I451" s="25"/>
      <c r="J451" s="25"/>
      <c r="K451" s="25"/>
      <c r="L451" s="25"/>
    </row>
    <row r="452" spans="2:14" ht="24.95" customHeight="1">
      <c r="B452" s="271"/>
      <c r="C452" s="271"/>
      <c r="D452" s="271"/>
      <c r="E452" s="271"/>
      <c r="F452" s="271"/>
      <c r="G452" s="271"/>
      <c r="H452" s="271"/>
      <c r="I452" s="271"/>
      <c r="J452" s="271"/>
      <c r="K452" s="271"/>
      <c r="L452" s="271"/>
    </row>
    <row r="453" spans="2:14" ht="24.95" customHeight="1">
      <c r="B453" s="250"/>
      <c r="C453" s="250"/>
      <c r="D453" s="250"/>
      <c r="E453" s="250"/>
      <c r="F453" s="250"/>
      <c r="G453" s="250"/>
      <c r="H453" s="250"/>
      <c r="I453" s="250"/>
      <c r="J453" s="250"/>
      <c r="K453" s="250"/>
      <c r="L453" s="250"/>
    </row>
    <row r="454" spans="2:14" ht="24.95" customHeight="1">
      <c r="B454" s="20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5"/>
    </row>
    <row r="455" spans="2:14" ht="24.95" customHeight="1">
      <c r="B455" s="294" t="s">
        <v>15</v>
      </c>
      <c r="C455" s="299"/>
      <c r="D455" s="299"/>
      <c r="E455" s="299"/>
      <c r="F455" s="299"/>
      <c r="G455" s="299"/>
      <c r="H455" s="299"/>
      <c r="I455" s="299"/>
      <c r="J455" s="299"/>
    </row>
    <row r="456" spans="2:14" ht="24.95" customHeight="1">
      <c r="B456" s="189" t="s">
        <v>41</v>
      </c>
      <c r="C456" s="267" t="s">
        <v>48</v>
      </c>
      <c r="D456" s="267"/>
      <c r="E456" s="267" t="s">
        <v>49</v>
      </c>
      <c r="F456" s="267"/>
      <c r="G456" s="300" t="s">
        <v>50</v>
      </c>
      <c r="H456" s="300"/>
      <c r="I456" s="301" t="s">
        <v>128</v>
      </c>
      <c r="J456" s="301"/>
    </row>
    <row r="457" spans="2:14" ht="24.95" customHeight="1">
      <c r="B457" s="41" t="s">
        <v>137</v>
      </c>
      <c r="C457" s="295">
        <v>7447842</v>
      </c>
      <c r="D457" s="295"/>
      <c r="E457" s="295">
        <v>1880863</v>
      </c>
      <c r="F457" s="295"/>
      <c r="G457" s="296">
        <f>C457+E457</f>
        <v>9328705</v>
      </c>
      <c r="H457" s="296"/>
      <c r="I457" s="297">
        <v>0.27400000000000002</v>
      </c>
      <c r="J457" s="298"/>
    </row>
    <row r="458" spans="2:14" ht="24.95" customHeight="1">
      <c r="B458" s="41" t="s">
        <v>138</v>
      </c>
      <c r="C458" s="295">
        <v>7609309</v>
      </c>
      <c r="D458" s="295"/>
      <c r="E458" s="295">
        <v>1885212</v>
      </c>
      <c r="F458" s="295"/>
      <c r="G458" s="296">
        <f>C458+E458</f>
        <v>9494521</v>
      </c>
      <c r="H458" s="296"/>
      <c r="I458" s="297">
        <v>0.2727</v>
      </c>
      <c r="J458" s="298"/>
    </row>
    <row r="459" spans="2:14" ht="24.95" customHeight="1">
      <c r="B459" s="118" t="s">
        <v>51</v>
      </c>
      <c r="C459" s="265">
        <f>(C458-C457)/C457</f>
        <v>2.1679702657494613E-2</v>
      </c>
      <c r="D459" s="265"/>
      <c r="E459" s="265">
        <f>(E458-E457)/E457</f>
        <v>2.3122364574134318E-3</v>
      </c>
      <c r="F459" s="265"/>
      <c r="G459" s="293">
        <f>(G458-G457)/G457</f>
        <v>1.7774814403499737E-2</v>
      </c>
      <c r="H459" s="293"/>
      <c r="I459" s="293">
        <f>(I458-I457)/I457</f>
        <v>-4.7445255474453402E-3</v>
      </c>
      <c r="J459" s="293"/>
    </row>
    <row r="460" spans="2:14" ht="24.95" customHeight="1">
      <c r="B460" s="20"/>
      <c r="C460" s="25"/>
      <c r="D460" s="25"/>
      <c r="E460" s="25"/>
      <c r="F460" s="25"/>
      <c r="G460" s="26"/>
      <c r="H460" s="26"/>
      <c r="I460" s="26"/>
      <c r="J460" s="26"/>
    </row>
    <row r="461" spans="2:14" ht="24.95" customHeight="1">
      <c r="B461" s="20"/>
      <c r="C461" s="25"/>
      <c r="D461" s="25"/>
      <c r="E461" s="25"/>
      <c r="F461" s="25"/>
      <c r="G461" s="26"/>
      <c r="H461" s="26"/>
      <c r="I461" s="26"/>
      <c r="J461" s="26"/>
    </row>
    <row r="462" spans="2:14" ht="24.95" customHeight="1">
      <c r="B462" s="20"/>
      <c r="C462" s="25"/>
      <c r="D462" s="25"/>
      <c r="E462" s="25"/>
      <c r="F462" s="25"/>
      <c r="G462" s="26"/>
      <c r="H462" s="26"/>
      <c r="I462" s="26"/>
      <c r="J462" s="26"/>
    </row>
    <row r="463" spans="2:14" ht="24.95" customHeight="1">
      <c r="B463" s="20"/>
      <c r="C463" s="25"/>
      <c r="D463" s="25"/>
      <c r="E463" s="25"/>
      <c r="F463" s="25"/>
      <c r="G463" s="26"/>
      <c r="H463" s="26"/>
      <c r="I463" s="26"/>
      <c r="J463" s="26"/>
    </row>
    <row r="464" spans="2:14" ht="24.95" customHeight="1">
      <c r="B464" s="20"/>
      <c r="C464" s="25"/>
      <c r="D464" s="25"/>
      <c r="E464" s="25"/>
      <c r="F464" s="25"/>
      <c r="G464" s="26"/>
      <c r="H464" s="26"/>
      <c r="I464" s="26"/>
      <c r="J464" s="26"/>
    </row>
    <row r="465" spans="2:15" ht="24.95" customHeight="1">
      <c r="B465" s="20"/>
      <c r="C465" s="25"/>
      <c r="D465" s="25"/>
      <c r="E465" s="25"/>
      <c r="F465" s="25"/>
      <c r="G465" s="26"/>
      <c r="H465" s="26"/>
      <c r="I465" s="26"/>
      <c r="J465" s="26"/>
    </row>
    <row r="466" spans="2:15" ht="24.95" customHeight="1">
      <c r="B466" s="20"/>
      <c r="C466" s="25"/>
      <c r="D466" s="25"/>
      <c r="E466" s="25"/>
      <c r="F466" s="25"/>
      <c r="G466" s="26"/>
      <c r="H466" s="26"/>
      <c r="I466" s="26"/>
      <c r="J466" s="26"/>
    </row>
    <row r="467" spans="2:15" ht="24.95" customHeight="1">
      <c r="B467" s="20"/>
      <c r="C467" s="25"/>
      <c r="D467" s="25"/>
      <c r="E467" s="25"/>
      <c r="F467" s="25"/>
      <c r="G467" s="26"/>
      <c r="H467" s="26"/>
      <c r="I467" s="26"/>
      <c r="J467" s="26"/>
    </row>
    <row r="468" spans="2:15" ht="24.95" customHeight="1">
      <c r="B468" s="20"/>
      <c r="C468" s="25"/>
      <c r="D468" s="25"/>
      <c r="E468" s="25"/>
      <c r="F468" s="25"/>
      <c r="G468" s="26"/>
      <c r="H468" s="26"/>
      <c r="I468" s="26"/>
      <c r="J468" s="26"/>
    </row>
    <row r="469" spans="2:15" ht="24.95" customHeight="1">
      <c r="B469" s="20"/>
      <c r="C469" s="25"/>
      <c r="D469" s="25"/>
      <c r="E469" s="25"/>
      <c r="F469" s="25"/>
      <c r="G469" s="26"/>
      <c r="H469" s="26"/>
      <c r="I469" s="26"/>
      <c r="J469" s="26"/>
    </row>
    <row r="470" spans="2:15" ht="24.95" customHeight="1">
      <c r="B470" s="20"/>
      <c r="C470" s="25"/>
      <c r="D470" s="25"/>
      <c r="E470" s="25"/>
      <c r="F470" s="25"/>
      <c r="G470" s="26"/>
      <c r="H470" s="26"/>
      <c r="I470" s="26"/>
      <c r="J470" s="26"/>
    </row>
    <row r="471" spans="2:15" ht="24.95" customHeight="1">
      <c r="B471" s="20"/>
      <c r="C471" s="25"/>
      <c r="D471" s="25"/>
      <c r="E471" s="25"/>
      <c r="F471" s="25"/>
      <c r="G471" s="26"/>
      <c r="H471" s="26"/>
      <c r="I471" s="26"/>
      <c r="J471" s="26"/>
    </row>
    <row r="472" spans="2:15" ht="24.95" customHeight="1">
      <c r="B472" s="20"/>
      <c r="C472" s="25"/>
      <c r="D472" s="25"/>
      <c r="E472" s="25"/>
      <c r="F472" s="25"/>
      <c r="G472" s="26"/>
      <c r="H472" s="26"/>
      <c r="I472" s="26"/>
      <c r="J472" s="26"/>
    </row>
    <row r="473" spans="2:15" ht="24.95" customHeight="1">
      <c r="B473" s="20"/>
      <c r="C473" s="25"/>
      <c r="D473" s="25"/>
      <c r="E473" s="25"/>
      <c r="F473" s="25"/>
      <c r="G473" s="26"/>
      <c r="H473" s="26"/>
      <c r="I473" s="26"/>
      <c r="J473" s="26"/>
    </row>
    <row r="474" spans="2:15" ht="24.95" customHeight="1">
      <c r="B474" s="20"/>
      <c r="C474" s="25"/>
      <c r="D474" s="25"/>
      <c r="E474" s="25"/>
      <c r="F474" s="25"/>
      <c r="G474" s="26"/>
      <c r="H474" s="26"/>
      <c r="I474" s="26"/>
      <c r="J474" s="26"/>
    </row>
    <row r="475" spans="2:15" ht="24.95" customHeight="1">
      <c r="B475" s="20"/>
      <c r="C475" s="25"/>
      <c r="D475" s="25"/>
      <c r="E475" s="25"/>
      <c r="F475" s="25"/>
      <c r="G475" s="26"/>
      <c r="H475" s="26"/>
      <c r="I475" s="26"/>
      <c r="J475" s="26"/>
    </row>
    <row r="476" spans="2:15" ht="24.95" customHeight="1">
      <c r="B476" s="20"/>
      <c r="C476" s="25"/>
      <c r="D476" s="25"/>
      <c r="E476" s="25"/>
      <c r="F476" s="25"/>
      <c r="G476" s="26"/>
      <c r="H476" s="26"/>
      <c r="I476" s="26"/>
      <c r="J476" s="26"/>
    </row>
    <row r="477" spans="2:15" ht="24.95" customHeight="1">
      <c r="B477" s="20"/>
      <c r="C477" s="25"/>
      <c r="D477" s="25"/>
      <c r="E477" s="25"/>
      <c r="F477" s="25"/>
      <c r="G477" s="26"/>
      <c r="H477" s="26"/>
      <c r="I477" s="26"/>
      <c r="J477" s="26"/>
      <c r="O477" s="47">
        <v>4</v>
      </c>
    </row>
    <row r="478" spans="2:15" ht="24.95" customHeight="1">
      <c r="B478" s="294" t="s">
        <v>86</v>
      </c>
      <c r="C478" s="294"/>
      <c r="D478" s="294"/>
      <c r="E478" s="294"/>
      <c r="F478" s="294"/>
      <c r="G478" s="294"/>
      <c r="H478" s="294"/>
      <c r="I478" s="294"/>
      <c r="J478" s="294"/>
      <c r="K478" s="294"/>
      <c r="L478" s="294"/>
    </row>
    <row r="479" spans="2:15" ht="24.95" customHeight="1">
      <c r="B479" s="188" t="s">
        <v>41</v>
      </c>
      <c r="C479" s="244" t="s">
        <v>202</v>
      </c>
      <c r="D479" s="114" t="s">
        <v>5</v>
      </c>
      <c r="E479" s="114" t="s">
        <v>6</v>
      </c>
      <c r="F479" s="114" t="s">
        <v>7</v>
      </c>
      <c r="G479" s="114" t="s">
        <v>8</v>
      </c>
      <c r="H479" s="114" t="s">
        <v>9</v>
      </c>
      <c r="I479" s="114" t="s">
        <v>10</v>
      </c>
      <c r="J479" s="114" t="s">
        <v>11</v>
      </c>
      <c r="K479" s="114" t="s">
        <v>12</v>
      </c>
      <c r="L479" s="114" t="s">
        <v>14</v>
      </c>
    </row>
    <row r="480" spans="2:15" ht="24.95" customHeight="1">
      <c r="B480" s="41" t="s">
        <v>137</v>
      </c>
      <c r="C480" s="209">
        <v>923668</v>
      </c>
      <c r="D480" s="209">
        <v>1599141</v>
      </c>
      <c r="E480" s="209">
        <v>1663634</v>
      </c>
      <c r="F480" s="209">
        <v>483930</v>
      </c>
      <c r="G480" s="209">
        <v>1641796</v>
      </c>
      <c r="H480" s="209">
        <v>833169</v>
      </c>
      <c r="I480" s="209">
        <v>641432</v>
      </c>
      <c r="J480" s="209">
        <v>1081406</v>
      </c>
      <c r="K480" s="209">
        <v>460529</v>
      </c>
      <c r="L480" s="178">
        <f>SUM(C480:K480)</f>
        <v>9328705</v>
      </c>
    </row>
    <row r="481" spans="2:14" ht="24.95" customHeight="1">
      <c r="B481" s="41" t="s">
        <v>138</v>
      </c>
      <c r="C481" s="209">
        <v>999789</v>
      </c>
      <c r="D481" s="209">
        <v>1520341</v>
      </c>
      <c r="E481" s="209">
        <v>1660878</v>
      </c>
      <c r="F481" s="209">
        <v>499360</v>
      </c>
      <c r="G481" s="209">
        <v>1690469</v>
      </c>
      <c r="H481" s="209">
        <v>877277</v>
      </c>
      <c r="I481" s="209">
        <v>644226</v>
      </c>
      <c r="J481" s="209">
        <v>1103360</v>
      </c>
      <c r="K481" s="209">
        <v>498821</v>
      </c>
      <c r="L481" s="178">
        <f>SUM(C481:K481)</f>
        <v>9494521</v>
      </c>
    </row>
    <row r="482" spans="2:14" ht="24.95" customHeight="1">
      <c r="B482" s="87" t="s">
        <v>51</v>
      </c>
      <c r="C482" s="79">
        <f t="shared" ref="C482:L482" si="9">(C481-C480)/C480</f>
        <v>8.2411645742842668E-2</v>
      </c>
      <c r="D482" s="79">
        <f t="shared" si="9"/>
        <v>-4.9276455296937541E-2</v>
      </c>
      <c r="E482" s="79">
        <f t="shared" si="9"/>
        <v>-1.6566143755176921E-3</v>
      </c>
      <c r="F482" s="79">
        <f t="shared" si="9"/>
        <v>3.1884776723906348E-2</v>
      </c>
      <c r="G482" s="79">
        <f t="shared" si="9"/>
        <v>2.9646192340583119E-2</v>
      </c>
      <c r="H482" s="79">
        <f t="shared" si="9"/>
        <v>5.2940039775843793E-2</v>
      </c>
      <c r="I482" s="79">
        <f t="shared" si="9"/>
        <v>4.355878721360955E-3</v>
      </c>
      <c r="J482" s="79">
        <f t="shared" si="9"/>
        <v>2.0301348429729443E-2</v>
      </c>
      <c r="K482" s="79">
        <f t="shared" si="9"/>
        <v>8.3147858223912061E-2</v>
      </c>
      <c r="L482" s="79">
        <f t="shared" si="9"/>
        <v>1.7774814403499737E-2</v>
      </c>
    </row>
    <row r="483" spans="2:14" ht="24.95" customHeight="1">
      <c r="B483" s="20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5"/>
    </row>
    <row r="484" spans="2:14" ht="24.95" customHeight="1">
      <c r="B484" s="20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5"/>
    </row>
    <row r="485" spans="2:14" ht="24.95" customHeight="1">
      <c r="B485" s="271"/>
      <c r="C485" s="271"/>
      <c r="D485" s="271"/>
      <c r="E485" s="271"/>
      <c r="F485" s="271"/>
      <c r="G485" s="271"/>
      <c r="H485" s="271"/>
      <c r="I485" s="271"/>
      <c r="J485" s="271"/>
      <c r="K485" s="271"/>
      <c r="L485" s="271"/>
      <c r="M485" s="5"/>
      <c r="N485" s="1"/>
    </row>
    <row r="486" spans="2:14" ht="24.95" customHeight="1"/>
    <row r="487" spans="2:14" ht="24.95" customHeight="1"/>
    <row r="488" spans="2:14" ht="24.95" customHeight="1"/>
    <row r="489" spans="2:14" ht="24.95" customHeight="1"/>
    <row r="490" spans="2:14" ht="24.95" customHeight="1"/>
    <row r="491" spans="2:14" ht="24.95" customHeight="1"/>
    <row r="492" spans="2:14" ht="24.95" customHeight="1"/>
    <row r="493" spans="2:14" ht="24.95" customHeight="1"/>
    <row r="494" spans="2:14" ht="24.95" customHeight="1"/>
    <row r="495" spans="2:14" ht="24.95" customHeight="1"/>
    <row r="496" spans="2:14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spans="2:15" ht="24.95" customHeight="1"/>
    <row r="530" spans="2:15" ht="24.95" customHeight="1"/>
    <row r="531" spans="2:15" ht="24.95" customHeight="1"/>
    <row r="532" spans="2:15" ht="24.95" customHeight="1"/>
    <row r="533" spans="2:15" ht="24.95" customHeight="1"/>
    <row r="534" spans="2:15" ht="24.95" customHeight="1"/>
    <row r="535" spans="2:15" ht="24.95" customHeight="1"/>
    <row r="536" spans="2:15" ht="24.95" customHeight="1"/>
    <row r="537" spans="2:15" ht="24.95" customHeight="1"/>
    <row r="538" spans="2:15" ht="24.95" customHeight="1">
      <c r="B538" s="20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5"/>
    </row>
    <row r="539" spans="2:15" ht="24.95" customHeight="1">
      <c r="B539" s="20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5"/>
      <c r="O539" s="47"/>
    </row>
    <row r="540" spans="2:15" ht="24.95" customHeight="1">
      <c r="B540" s="20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5"/>
      <c r="O540" s="47"/>
    </row>
    <row r="541" spans="2:15" ht="24.95" customHeight="1">
      <c r="B541" s="20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5"/>
      <c r="O541" s="47">
        <v>5</v>
      </c>
    </row>
    <row r="542" spans="2:15" ht="39.950000000000003" customHeight="1">
      <c r="B542" s="258" t="s">
        <v>120</v>
      </c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  <c r="M542" s="258"/>
      <c r="N542" s="258"/>
      <c r="O542" s="258"/>
    </row>
    <row r="543" spans="2:15" ht="15" customHeight="1"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50"/>
    </row>
    <row r="544" spans="2:15" ht="30" customHeight="1">
      <c r="B544" s="259" t="s">
        <v>121</v>
      </c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59"/>
      <c r="O544" s="259"/>
    </row>
    <row r="545" spans="2:15" ht="15" customHeight="1">
      <c r="B545" s="292"/>
      <c r="C545" s="292"/>
      <c r="D545" s="292"/>
      <c r="E545" s="292"/>
      <c r="F545" s="292"/>
      <c r="G545" s="292"/>
    </row>
    <row r="546" spans="2:15" ht="24.95" customHeight="1">
      <c r="B546" s="290" t="s">
        <v>16</v>
      </c>
      <c r="C546" s="290"/>
      <c r="D546" s="290"/>
      <c r="E546" s="290"/>
      <c r="F546" s="290"/>
      <c r="G546" s="290"/>
      <c r="H546" s="290"/>
      <c r="I546" s="290"/>
      <c r="J546" s="290"/>
    </row>
    <row r="547" spans="2:15" ht="24.95" customHeight="1">
      <c r="B547" s="255" t="s">
        <v>42</v>
      </c>
      <c r="C547" s="282" t="s">
        <v>62</v>
      </c>
      <c r="D547" s="282"/>
      <c r="E547" s="282"/>
      <c r="F547" s="282" t="s">
        <v>63</v>
      </c>
      <c r="G547" s="282"/>
      <c r="H547" s="282"/>
      <c r="I547" s="184" t="s">
        <v>67</v>
      </c>
      <c r="J547" s="183" t="s">
        <v>68</v>
      </c>
      <c r="M547" s="92"/>
    </row>
    <row r="548" spans="2:15" ht="24.95" customHeight="1">
      <c r="B548" s="255"/>
      <c r="C548" s="154" t="s">
        <v>90</v>
      </c>
      <c r="D548" s="154" t="s">
        <v>91</v>
      </c>
      <c r="E548" s="117" t="s">
        <v>97</v>
      </c>
      <c r="F548" s="154" t="s">
        <v>93</v>
      </c>
      <c r="G548" s="154" t="s">
        <v>94</v>
      </c>
      <c r="H548" s="117" t="s">
        <v>95</v>
      </c>
      <c r="I548" s="161" t="s">
        <v>124</v>
      </c>
      <c r="J548" s="161" t="s">
        <v>125</v>
      </c>
      <c r="K548" s="11"/>
      <c r="M548" s="92"/>
    </row>
    <row r="549" spans="2:15" ht="24.95" customHeight="1">
      <c r="B549" s="32" t="s">
        <v>202</v>
      </c>
      <c r="C549" s="209">
        <v>61111</v>
      </c>
      <c r="D549" s="209">
        <v>8123</v>
      </c>
      <c r="E549" s="176">
        <f t="shared" ref="E549:E557" si="10">C549+D549</f>
        <v>69234</v>
      </c>
      <c r="F549" s="209">
        <v>93675</v>
      </c>
      <c r="G549" s="209">
        <v>11995</v>
      </c>
      <c r="H549" s="176">
        <f t="shared" ref="H549:H557" si="11">F549+G549</f>
        <v>105670</v>
      </c>
      <c r="I549" s="133">
        <v>0.60288462635644757</v>
      </c>
      <c r="J549" s="136">
        <v>1.5262732183609209</v>
      </c>
      <c r="M549" s="92"/>
    </row>
    <row r="550" spans="2:15" ht="24.95" customHeight="1">
      <c r="B550" s="32" t="s">
        <v>5</v>
      </c>
      <c r="C550" s="209">
        <v>85508</v>
      </c>
      <c r="D550" s="209">
        <v>59630</v>
      </c>
      <c r="E550" s="176">
        <f t="shared" si="10"/>
        <v>145138</v>
      </c>
      <c r="F550" s="209">
        <v>134896</v>
      </c>
      <c r="G550" s="209">
        <v>72642</v>
      </c>
      <c r="H550" s="176">
        <f t="shared" si="11"/>
        <v>207538</v>
      </c>
      <c r="I550" s="133">
        <v>0.63217886624630659</v>
      </c>
      <c r="J550" s="136">
        <v>1.4299356474527691</v>
      </c>
      <c r="M550" s="92"/>
    </row>
    <row r="551" spans="2:15" ht="24.95" customHeight="1">
      <c r="B551" s="32" t="s">
        <v>25</v>
      </c>
      <c r="C551" s="209">
        <v>114665</v>
      </c>
      <c r="D551" s="209">
        <v>30961</v>
      </c>
      <c r="E551" s="176">
        <f t="shared" si="10"/>
        <v>145626</v>
      </c>
      <c r="F551" s="209">
        <v>164767</v>
      </c>
      <c r="G551" s="209">
        <v>40643</v>
      </c>
      <c r="H551" s="176">
        <f t="shared" si="11"/>
        <v>205410</v>
      </c>
      <c r="I551" s="133">
        <v>0.53923576108870963</v>
      </c>
      <c r="J551" s="136">
        <v>1.4105310864818095</v>
      </c>
      <c r="K551" s="185"/>
      <c r="M551" s="92"/>
    </row>
    <row r="552" spans="2:15" ht="24.95" customHeight="1">
      <c r="B552" s="32" t="s">
        <v>7</v>
      </c>
      <c r="C552" s="209">
        <v>26577</v>
      </c>
      <c r="D552" s="209">
        <v>9882</v>
      </c>
      <c r="E552" s="176">
        <f t="shared" si="10"/>
        <v>36459</v>
      </c>
      <c r="F552" s="209">
        <v>46003</v>
      </c>
      <c r="G552" s="209">
        <v>12406</v>
      </c>
      <c r="H552" s="176">
        <f t="shared" si="11"/>
        <v>58409</v>
      </c>
      <c r="I552" s="133">
        <v>0.53588205071745754</v>
      </c>
      <c r="J552" s="136">
        <v>1.6020461340135494</v>
      </c>
      <c r="M552" s="92"/>
    </row>
    <row r="553" spans="2:15" ht="24.95" customHeight="1">
      <c r="B553" s="32" t="s">
        <v>8</v>
      </c>
      <c r="C553" s="209">
        <v>84900</v>
      </c>
      <c r="D553" s="209">
        <v>42683</v>
      </c>
      <c r="E553" s="176">
        <f t="shared" si="10"/>
        <v>127583</v>
      </c>
      <c r="F553" s="208">
        <v>162159</v>
      </c>
      <c r="G553" s="209">
        <v>59474</v>
      </c>
      <c r="H553" s="176">
        <f t="shared" si="11"/>
        <v>221633</v>
      </c>
      <c r="I553" s="133">
        <v>0.61437239949327371</v>
      </c>
      <c r="J553" s="136">
        <v>1.7371671774452708</v>
      </c>
      <c r="M553" s="92"/>
    </row>
    <row r="554" spans="2:15" ht="24.95" customHeight="1">
      <c r="B554" s="32" t="s">
        <v>9</v>
      </c>
      <c r="C554" s="209">
        <v>66630</v>
      </c>
      <c r="D554" s="209">
        <v>10838</v>
      </c>
      <c r="E554" s="176">
        <f t="shared" si="10"/>
        <v>77468</v>
      </c>
      <c r="F554" s="209">
        <v>104375</v>
      </c>
      <c r="G554" s="209">
        <v>15967</v>
      </c>
      <c r="H554" s="176">
        <f t="shared" si="11"/>
        <v>120342</v>
      </c>
      <c r="I554" s="133">
        <v>0.62261427425821969</v>
      </c>
      <c r="J554" s="136">
        <v>1.5534414209738214</v>
      </c>
      <c r="M554" s="92"/>
    </row>
    <row r="555" spans="2:15" ht="24.95" customHeight="1">
      <c r="B555" s="32" t="s">
        <v>10</v>
      </c>
      <c r="C555" s="209">
        <v>34744</v>
      </c>
      <c r="D555" s="209">
        <v>1778</v>
      </c>
      <c r="E555" s="176">
        <f t="shared" si="10"/>
        <v>36522</v>
      </c>
      <c r="F555" s="209">
        <v>59659</v>
      </c>
      <c r="G555" s="209">
        <v>2669</v>
      </c>
      <c r="H555" s="176">
        <f t="shared" si="11"/>
        <v>62328</v>
      </c>
      <c r="I555" s="133">
        <v>0.50051795996049053</v>
      </c>
      <c r="J555" s="136">
        <v>1.7065878100870708</v>
      </c>
      <c r="M555" s="92"/>
    </row>
    <row r="556" spans="2:15" ht="24.95" customHeight="1">
      <c r="B556" s="32" t="s">
        <v>11</v>
      </c>
      <c r="C556" s="209">
        <v>64050</v>
      </c>
      <c r="D556" s="209">
        <v>21657</v>
      </c>
      <c r="E556" s="176">
        <f t="shared" si="10"/>
        <v>85707</v>
      </c>
      <c r="F556" s="209">
        <v>104340</v>
      </c>
      <c r="G556" s="209">
        <v>31835</v>
      </c>
      <c r="H556" s="176">
        <f t="shared" si="11"/>
        <v>136175</v>
      </c>
      <c r="I556" s="133">
        <v>0.48993329639570277</v>
      </c>
      <c r="J556" s="136">
        <v>1.5888433850210602</v>
      </c>
      <c r="M556" s="64"/>
    </row>
    <row r="557" spans="2:15" ht="24.95" customHeight="1">
      <c r="B557" s="32" t="s">
        <v>12</v>
      </c>
      <c r="C557" s="209">
        <v>34008</v>
      </c>
      <c r="D557" s="209">
        <v>4101</v>
      </c>
      <c r="E557" s="176">
        <f t="shared" si="10"/>
        <v>38109</v>
      </c>
      <c r="F557" s="209">
        <v>54559</v>
      </c>
      <c r="G557" s="209">
        <v>5970</v>
      </c>
      <c r="H557" s="176">
        <f t="shared" si="11"/>
        <v>60529</v>
      </c>
      <c r="I557" s="133">
        <v>0.51736841205531903</v>
      </c>
      <c r="J557" s="136">
        <v>1.5883124721194468</v>
      </c>
      <c r="M557" s="64"/>
    </row>
    <row r="558" spans="2:15" ht="24.95" customHeight="1">
      <c r="B558" s="196" t="s">
        <v>14</v>
      </c>
      <c r="C558" s="174">
        <f t="shared" ref="C558:H558" si="12">SUM(C549:C557)</f>
        <v>572193</v>
      </c>
      <c r="D558" s="174">
        <f t="shared" si="12"/>
        <v>189653</v>
      </c>
      <c r="E558" s="172">
        <f t="shared" si="12"/>
        <v>761846</v>
      </c>
      <c r="F558" s="174">
        <f t="shared" si="12"/>
        <v>924433</v>
      </c>
      <c r="G558" s="174">
        <f t="shared" si="12"/>
        <v>253601</v>
      </c>
      <c r="H558" s="172">
        <f t="shared" si="12"/>
        <v>1178034</v>
      </c>
      <c r="I558" s="159">
        <v>0.5699281127554261</v>
      </c>
      <c r="J558" s="158">
        <v>1.5462888825300651</v>
      </c>
      <c r="M558" s="64"/>
    </row>
    <row r="559" spans="2:15" ht="24.95" customHeight="1">
      <c r="B559" s="22"/>
      <c r="C559" s="78"/>
      <c r="D559" s="78"/>
      <c r="E559" s="80"/>
      <c r="F559" s="78"/>
      <c r="G559" s="78"/>
      <c r="H559" s="80"/>
      <c r="I559" s="59"/>
      <c r="J559" s="60"/>
      <c r="K559" s="5"/>
      <c r="L559" s="5"/>
      <c r="M559" s="81"/>
      <c r="N559" s="5"/>
      <c r="O559" s="5"/>
    </row>
    <row r="560" spans="2:15" ht="24.95" customHeight="1">
      <c r="B560" s="22"/>
      <c r="C560" s="35"/>
      <c r="D560" s="35"/>
      <c r="E560" s="39"/>
      <c r="F560" s="35"/>
      <c r="G560" s="35"/>
      <c r="H560" s="39"/>
      <c r="I560" s="40"/>
      <c r="J560" s="49"/>
    </row>
    <row r="561" spans="2:12" ht="24.95" customHeight="1">
      <c r="B561" s="5"/>
      <c r="C561" s="5"/>
      <c r="D561" s="5"/>
      <c r="E561" s="5"/>
      <c r="F561" s="5"/>
      <c r="G561" s="5"/>
      <c r="H561" s="5"/>
      <c r="I561" s="5"/>
      <c r="J561" s="5"/>
    </row>
    <row r="562" spans="2:12" ht="24.95" customHeight="1"/>
    <row r="563" spans="2:12" ht="24.95" customHeight="1"/>
    <row r="564" spans="2:12" ht="24.95" customHeight="1"/>
    <row r="565" spans="2:12" ht="24.95" customHeight="1"/>
    <row r="566" spans="2:12" ht="24.95" customHeight="1"/>
    <row r="567" spans="2:12" ht="24.95" customHeight="1"/>
    <row r="568" spans="2:12" ht="24.95" customHeight="1"/>
    <row r="569" spans="2:12" ht="24.95" customHeight="1">
      <c r="L569" s="160"/>
    </row>
    <row r="570" spans="2:12" ht="24.95" customHeight="1"/>
    <row r="571" spans="2:12" ht="24.95" customHeight="1">
      <c r="B571" s="290" t="s">
        <v>17</v>
      </c>
      <c r="C571" s="290"/>
      <c r="D571" s="290"/>
      <c r="E571" s="290"/>
      <c r="F571" s="290"/>
      <c r="G571" s="290"/>
      <c r="H571" s="290"/>
      <c r="I571" s="290"/>
      <c r="J571" s="290"/>
      <c r="L571" s="214"/>
    </row>
    <row r="572" spans="2:12" ht="24.95" customHeight="1">
      <c r="B572" s="255" t="s">
        <v>42</v>
      </c>
      <c r="C572" s="282" t="s">
        <v>62</v>
      </c>
      <c r="D572" s="282"/>
      <c r="E572" s="282"/>
      <c r="F572" s="282" t="s">
        <v>63</v>
      </c>
      <c r="G572" s="282"/>
      <c r="H572" s="282"/>
      <c r="I572" s="184" t="s">
        <v>67</v>
      </c>
      <c r="J572" s="183" t="s">
        <v>68</v>
      </c>
      <c r="L572" s="218"/>
    </row>
    <row r="573" spans="2:12" ht="24.95" customHeight="1">
      <c r="B573" s="255"/>
      <c r="C573" s="154" t="s">
        <v>90</v>
      </c>
      <c r="D573" s="154" t="s">
        <v>91</v>
      </c>
      <c r="E573" s="117" t="s">
        <v>97</v>
      </c>
      <c r="F573" s="154" t="s">
        <v>93</v>
      </c>
      <c r="G573" s="154" t="s">
        <v>94</v>
      </c>
      <c r="H573" s="117" t="s">
        <v>95</v>
      </c>
      <c r="I573" s="161" t="s">
        <v>124</v>
      </c>
      <c r="J573" s="161" t="s">
        <v>125</v>
      </c>
      <c r="L573" s="218"/>
    </row>
    <row r="574" spans="2:12" ht="24.95" customHeight="1">
      <c r="B574" s="32" t="s">
        <v>202</v>
      </c>
      <c r="C574" s="209">
        <v>44</v>
      </c>
      <c r="D574" s="209">
        <v>0</v>
      </c>
      <c r="E574" s="176">
        <f t="shared" ref="E574:E582" si="13">C574+D574</f>
        <v>44</v>
      </c>
      <c r="F574" s="209">
        <v>98</v>
      </c>
      <c r="G574" s="209">
        <v>0</v>
      </c>
      <c r="H574" s="176">
        <f t="shared" ref="H574:H582" si="14">F574+G574</f>
        <v>98</v>
      </c>
      <c r="I574" s="133">
        <v>1.7961876832844576E-2</v>
      </c>
      <c r="J574" s="136">
        <v>2.2272727272727271</v>
      </c>
      <c r="L574" s="218"/>
    </row>
    <row r="575" spans="2:12" ht="24.95" customHeight="1">
      <c r="B575" s="32" t="s">
        <v>5</v>
      </c>
      <c r="C575" s="209">
        <v>4461</v>
      </c>
      <c r="D575" s="209">
        <v>2378</v>
      </c>
      <c r="E575" s="176">
        <f t="shared" si="13"/>
        <v>6839</v>
      </c>
      <c r="F575" s="209">
        <v>13080</v>
      </c>
      <c r="G575" s="209">
        <v>4110</v>
      </c>
      <c r="H575" s="176">
        <f t="shared" si="14"/>
        <v>17190</v>
      </c>
      <c r="I575" s="133">
        <v>0.49510368663594467</v>
      </c>
      <c r="J575" s="136">
        <v>2.5135253692060244</v>
      </c>
      <c r="L575" s="218"/>
    </row>
    <row r="576" spans="2:12" ht="24.95" customHeight="1">
      <c r="B576" s="32" t="s">
        <v>25</v>
      </c>
      <c r="C576" s="209">
        <v>8990</v>
      </c>
      <c r="D576" s="209">
        <v>4155</v>
      </c>
      <c r="E576" s="176">
        <f t="shared" si="13"/>
        <v>13145</v>
      </c>
      <c r="F576" s="209">
        <v>14175</v>
      </c>
      <c r="G576" s="209">
        <v>5570</v>
      </c>
      <c r="H576" s="176">
        <f t="shared" si="14"/>
        <v>19745</v>
      </c>
      <c r="I576" s="133">
        <v>0.46593671095169548</v>
      </c>
      <c r="J576" s="136">
        <v>1.502092050209205</v>
      </c>
      <c r="L576" s="218"/>
    </row>
    <row r="577" spans="2:15" ht="24.95" customHeight="1">
      <c r="B577" s="32" t="s">
        <v>7</v>
      </c>
      <c r="C577" s="209">
        <v>682</v>
      </c>
      <c r="D577" s="209">
        <v>739</v>
      </c>
      <c r="E577" s="176">
        <f t="shared" si="13"/>
        <v>1421</v>
      </c>
      <c r="F577" s="209">
        <v>682</v>
      </c>
      <c r="G577" s="209">
        <v>739</v>
      </c>
      <c r="H577" s="176">
        <f t="shared" si="14"/>
        <v>1421</v>
      </c>
      <c r="I577" s="133">
        <v>0.16668621700879765</v>
      </c>
      <c r="J577" s="136">
        <v>1</v>
      </c>
      <c r="L577" s="218"/>
    </row>
    <row r="578" spans="2:15" ht="24.95" customHeight="1">
      <c r="B578" s="32" t="s">
        <v>8</v>
      </c>
      <c r="C578" s="209">
        <v>3097</v>
      </c>
      <c r="D578" s="209">
        <v>1815</v>
      </c>
      <c r="E578" s="176">
        <f t="shared" si="13"/>
        <v>4912</v>
      </c>
      <c r="F578" s="209">
        <v>5013</v>
      </c>
      <c r="G578" s="209">
        <v>3042</v>
      </c>
      <c r="H578" s="176">
        <f t="shared" si="14"/>
        <v>8055</v>
      </c>
      <c r="I578" s="133">
        <v>0.4316257635837531</v>
      </c>
      <c r="J578" s="136">
        <v>1.6398615635179152</v>
      </c>
      <c r="L578" s="218"/>
    </row>
    <row r="579" spans="2:15" ht="24.95" customHeight="1">
      <c r="B579" s="32" t="s">
        <v>9</v>
      </c>
      <c r="C579" s="209">
        <v>3000</v>
      </c>
      <c r="D579" s="209">
        <v>610</v>
      </c>
      <c r="E579" s="176">
        <f t="shared" si="13"/>
        <v>3610</v>
      </c>
      <c r="F579" s="209">
        <v>3439</v>
      </c>
      <c r="G579" s="209">
        <v>647</v>
      </c>
      <c r="H579" s="176">
        <f t="shared" si="14"/>
        <v>4086</v>
      </c>
      <c r="I579" s="133">
        <v>0.40806950963747129</v>
      </c>
      <c r="J579" s="136">
        <v>1.1318559556786703</v>
      </c>
      <c r="L579" s="218"/>
    </row>
    <row r="580" spans="2:15" ht="24.95" customHeight="1">
      <c r="B580" s="32" t="s">
        <v>10</v>
      </c>
      <c r="C580" s="209">
        <v>435</v>
      </c>
      <c r="D580" s="209">
        <v>151</v>
      </c>
      <c r="E580" s="176">
        <f t="shared" si="13"/>
        <v>586</v>
      </c>
      <c r="F580" s="209">
        <v>1087</v>
      </c>
      <c r="G580" s="209">
        <v>813</v>
      </c>
      <c r="H580" s="176">
        <f t="shared" si="14"/>
        <v>1900</v>
      </c>
      <c r="I580" s="133">
        <v>0.24813895781637718</v>
      </c>
      <c r="J580" s="136">
        <v>3.2423208191126278</v>
      </c>
      <c r="L580" s="218"/>
    </row>
    <row r="581" spans="2:15" ht="24.95" customHeight="1">
      <c r="B581" s="32" t="s">
        <v>11</v>
      </c>
      <c r="C581" s="209">
        <v>980</v>
      </c>
      <c r="D581" s="209">
        <v>236</v>
      </c>
      <c r="E581" s="176">
        <f t="shared" si="13"/>
        <v>1216</v>
      </c>
      <c r="F581" s="209">
        <v>3622</v>
      </c>
      <c r="G581" s="209">
        <v>1067</v>
      </c>
      <c r="H581" s="176">
        <f t="shared" si="14"/>
        <v>4689</v>
      </c>
      <c r="I581" s="133">
        <v>0.23671058609722853</v>
      </c>
      <c r="J581" s="136">
        <v>3.8560855263157894</v>
      </c>
      <c r="L581" s="218"/>
    </row>
    <row r="582" spans="2:15" ht="24.95" customHeight="1">
      <c r="B582" s="32" t="s">
        <v>12</v>
      </c>
      <c r="C582" s="209">
        <v>309</v>
      </c>
      <c r="D582" s="209">
        <v>58</v>
      </c>
      <c r="E582" s="176">
        <f t="shared" si="13"/>
        <v>367</v>
      </c>
      <c r="F582" s="209">
        <v>1719</v>
      </c>
      <c r="G582" s="209">
        <v>58</v>
      </c>
      <c r="H582" s="176">
        <f t="shared" si="14"/>
        <v>1777</v>
      </c>
      <c r="I582" s="133">
        <v>0.30169779286926995</v>
      </c>
      <c r="J582" s="136">
        <v>4.8419618528610355</v>
      </c>
      <c r="L582" s="218"/>
    </row>
    <row r="583" spans="2:15" ht="24.95" customHeight="1">
      <c r="B583" s="196" t="s">
        <v>14</v>
      </c>
      <c r="C583" s="179">
        <f t="shared" ref="C583:H583" si="15">SUM(C574:C582)</f>
        <v>21998</v>
      </c>
      <c r="D583" s="179">
        <f t="shared" si="15"/>
        <v>10142</v>
      </c>
      <c r="E583" s="180">
        <f t="shared" si="15"/>
        <v>32140</v>
      </c>
      <c r="F583" s="174">
        <f t="shared" si="15"/>
        <v>42915</v>
      </c>
      <c r="G583" s="174">
        <f t="shared" si="15"/>
        <v>16046</v>
      </c>
      <c r="H583" s="172">
        <f t="shared" si="15"/>
        <v>58961</v>
      </c>
      <c r="I583" s="159">
        <v>0.38509166672109413</v>
      </c>
      <c r="J583" s="158">
        <v>1.8345052893590541</v>
      </c>
    </row>
    <row r="584" spans="2:15" ht="24.95" customHeight="1">
      <c r="B584" s="22"/>
      <c r="C584" s="35"/>
      <c r="D584" s="35"/>
      <c r="E584" s="39"/>
      <c r="F584" s="35"/>
      <c r="G584" s="35"/>
      <c r="H584" s="39"/>
      <c r="I584" s="40"/>
      <c r="J584" s="56"/>
      <c r="K584" s="5"/>
    </row>
    <row r="585" spans="2:15" ht="24.95" customHeight="1">
      <c r="B585" s="22"/>
      <c r="C585" s="35"/>
      <c r="D585" s="35"/>
      <c r="E585" s="39"/>
      <c r="F585" s="35"/>
      <c r="G585" s="35"/>
      <c r="H585" s="39"/>
      <c r="I585" s="40"/>
      <c r="J585" s="56"/>
      <c r="K585" s="5"/>
    </row>
    <row r="586" spans="2:15" ht="24.95" customHeight="1">
      <c r="B586" s="271"/>
      <c r="C586" s="271"/>
      <c r="D586" s="271"/>
      <c r="E586" s="271"/>
      <c r="F586" s="271"/>
      <c r="G586" s="271"/>
      <c r="H586" s="271"/>
      <c r="I586" s="271"/>
      <c r="J586" s="271"/>
      <c r="K586" s="271"/>
      <c r="L586" s="271"/>
      <c r="M586" s="271"/>
      <c r="N586" s="271"/>
      <c r="O586" s="271"/>
    </row>
    <row r="587" spans="2:15" ht="24.95" customHeight="1">
      <c r="B587" s="22"/>
      <c r="C587" s="35"/>
      <c r="D587" s="35"/>
      <c r="E587" s="39"/>
      <c r="F587" s="35"/>
      <c r="G587" s="35"/>
      <c r="H587" s="39"/>
      <c r="I587" s="40"/>
      <c r="J587" s="56"/>
      <c r="K587" s="5"/>
    </row>
    <row r="588" spans="2:15" ht="24.95" customHeight="1">
      <c r="B588" s="22"/>
      <c r="C588" s="35"/>
      <c r="D588" s="35"/>
      <c r="E588" s="39"/>
      <c r="F588" s="35"/>
      <c r="G588" s="35"/>
      <c r="H588" s="39"/>
      <c r="I588" s="40"/>
      <c r="J588" s="56"/>
      <c r="K588" s="5"/>
    </row>
    <row r="589" spans="2:15" ht="24.95" customHeight="1">
      <c r="B589" s="22"/>
      <c r="C589" s="35"/>
      <c r="D589" s="35"/>
      <c r="E589" s="39"/>
      <c r="F589" s="35"/>
      <c r="G589" s="35"/>
      <c r="H589" s="39"/>
      <c r="I589" s="40"/>
      <c r="J589" s="56"/>
      <c r="K589" s="5"/>
    </row>
    <row r="590" spans="2:15" ht="24.95" customHeight="1">
      <c r="B590" s="22"/>
      <c r="C590" s="35"/>
      <c r="D590" s="35"/>
      <c r="E590" s="39"/>
      <c r="F590" s="35"/>
      <c r="G590" s="35"/>
      <c r="H590" s="39"/>
      <c r="I590" s="40"/>
      <c r="J590" s="56"/>
      <c r="K590" s="5"/>
    </row>
    <row r="591" spans="2:15" ht="24.95" customHeight="1">
      <c r="B591" s="22"/>
      <c r="C591" s="35"/>
      <c r="D591" s="35"/>
      <c r="E591" s="39"/>
      <c r="F591" s="35"/>
      <c r="G591" s="35"/>
      <c r="H591" s="39"/>
      <c r="I591" s="40"/>
      <c r="J591" s="56"/>
      <c r="K591" s="5"/>
    </row>
    <row r="592" spans="2:15" ht="24.95" customHeight="1">
      <c r="B592" s="22"/>
      <c r="C592" s="35"/>
      <c r="D592" s="35"/>
      <c r="E592" s="39"/>
      <c r="F592" s="35"/>
      <c r="G592" s="35"/>
      <c r="H592" s="39"/>
      <c r="I592" s="40"/>
      <c r="J592" s="56"/>
      <c r="K592" s="5"/>
    </row>
    <row r="593" spans="2:15" ht="24.95" customHeight="1">
      <c r="B593" s="22"/>
      <c r="C593" s="35"/>
      <c r="D593" s="35"/>
      <c r="E593" s="39"/>
      <c r="F593" s="35"/>
      <c r="G593" s="35"/>
      <c r="H593" s="39"/>
      <c r="I593" s="40"/>
      <c r="J593" s="56"/>
      <c r="K593" s="5"/>
    </row>
    <row r="594" spans="2:15" ht="24.95" customHeight="1">
      <c r="B594" s="22"/>
      <c r="C594" s="35"/>
      <c r="D594" s="35"/>
      <c r="E594" s="39"/>
      <c r="F594" s="35"/>
      <c r="G594" s="35"/>
      <c r="H594" s="39"/>
      <c r="I594" s="40"/>
      <c r="J594" s="56"/>
      <c r="K594" s="5"/>
    </row>
    <row r="595" spans="2:15" ht="24.95" customHeight="1">
      <c r="B595" s="22"/>
      <c r="C595" s="35"/>
      <c r="D595" s="35"/>
      <c r="E595" s="39"/>
      <c r="F595" s="35"/>
      <c r="G595" s="35"/>
      <c r="H595" s="39"/>
      <c r="I595" s="39"/>
      <c r="J595" s="107"/>
      <c r="K595" s="5"/>
      <c r="M595" s="106"/>
    </row>
    <row r="596" spans="2:15" ht="24.95" customHeight="1">
      <c r="B596" s="22"/>
      <c r="C596" s="35"/>
      <c r="D596" s="35"/>
      <c r="E596" s="39"/>
      <c r="F596" s="35"/>
      <c r="G596" s="35"/>
      <c r="H596" s="211"/>
      <c r="I596" s="40"/>
      <c r="J596" s="56"/>
      <c r="K596" s="5"/>
    </row>
    <row r="597" spans="2:15" ht="24.95" customHeight="1">
      <c r="B597" s="22"/>
      <c r="C597" s="35"/>
      <c r="D597" s="35"/>
      <c r="E597" s="39"/>
      <c r="F597" s="35"/>
      <c r="G597" s="35"/>
      <c r="H597" s="211"/>
      <c r="I597" s="40"/>
      <c r="J597" s="56"/>
      <c r="K597" s="5"/>
    </row>
    <row r="598" spans="2:15" ht="24.95" customHeight="1">
      <c r="B598" s="22"/>
      <c r="C598" s="35"/>
      <c r="D598" s="35"/>
      <c r="E598" s="39"/>
      <c r="F598" s="35"/>
      <c r="G598" s="35"/>
      <c r="H598" s="211"/>
      <c r="I598" s="40"/>
      <c r="J598" s="56"/>
      <c r="K598" s="5"/>
    </row>
    <row r="599" spans="2:15" ht="24.95" customHeight="1">
      <c r="B599" s="22"/>
      <c r="C599" s="35"/>
      <c r="D599" s="35"/>
      <c r="E599" s="39"/>
      <c r="F599" s="35"/>
      <c r="G599" s="35"/>
      <c r="H599" s="211"/>
      <c r="I599" s="40"/>
      <c r="J599" s="56"/>
      <c r="K599" s="5"/>
    </row>
    <row r="600" spans="2:15" ht="24.95" customHeight="1">
      <c r="B600" s="22"/>
      <c r="C600" s="35"/>
      <c r="D600" s="35"/>
      <c r="E600" s="39"/>
      <c r="F600" s="35"/>
      <c r="G600" s="35"/>
      <c r="H600" s="211"/>
      <c r="I600" s="40"/>
      <c r="J600" s="56"/>
      <c r="K600" s="5"/>
    </row>
    <row r="601" spans="2:15" ht="24.95" customHeight="1">
      <c r="B601" s="22"/>
      <c r="C601" s="35"/>
      <c r="D601" s="35"/>
      <c r="E601" s="39"/>
      <c r="F601" s="35"/>
      <c r="G601" s="35"/>
      <c r="H601" s="211"/>
      <c r="I601" s="40"/>
      <c r="J601" s="56"/>
      <c r="K601" s="5"/>
    </row>
    <row r="602" spans="2:15" ht="24.95" customHeight="1">
      <c r="B602" s="22"/>
      <c r="C602" s="35"/>
      <c r="D602" s="35"/>
      <c r="E602" s="39"/>
      <c r="F602" s="35"/>
      <c r="G602" s="35"/>
      <c r="H602" s="211"/>
      <c r="I602" s="40"/>
      <c r="J602" s="56"/>
      <c r="K602" s="5"/>
    </row>
    <row r="603" spans="2:15" ht="24.95" customHeight="1">
      <c r="B603" s="22"/>
      <c r="C603" s="35"/>
      <c r="D603" s="35"/>
      <c r="E603" s="39"/>
      <c r="F603" s="35"/>
      <c r="G603" s="35"/>
      <c r="H603" s="211"/>
      <c r="I603" s="40"/>
      <c r="J603" s="56"/>
      <c r="K603" s="5"/>
    </row>
    <row r="604" spans="2:15" ht="24.95" customHeight="1">
      <c r="B604" s="22"/>
      <c r="C604" s="35"/>
      <c r="D604" s="35"/>
      <c r="E604" s="39"/>
      <c r="F604" s="35"/>
      <c r="G604" s="35"/>
      <c r="H604" s="211"/>
      <c r="I604" s="40"/>
      <c r="J604" s="56"/>
      <c r="K604" s="5"/>
    </row>
    <row r="605" spans="2:15" ht="24.95" customHeight="1">
      <c r="B605" s="22"/>
      <c r="C605" s="35"/>
      <c r="D605" s="35"/>
      <c r="E605" s="39"/>
      <c r="F605" s="35"/>
      <c r="G605" s="35"/>
      <c r="H605" s="39"/>
      <c r="I605" s="40"/>
      <c r="J605" s="56"/>
      <c r="K605" s="5"/>
      <c r="O605" s="47">
        <v>6</v>
      </c>
    </row>
    <row r="606" spans="2:15" ht="30" customHeight="1">
      <c r="B606" s="291" t="s">
        <v>139</v>
      </c>
      <c r="C606" s="291"/>
      <c r="D606" s="291"/>
      <c r="E606" s="291"/>
      <c r="F606" s="291"/>
      <c r="G606" s="291"/>
      <c r="H606" s="291"/>
      <c r="I606" s="291"/>
      <c r="J606" s="291"/>
      <c r="K606" s="291"/>
      <c r="L606" s="291"/>
      <c r="M606" s="291"/>
      <c r="N606" s="291"/>
      <c r="O606" s="291"/>
    </row>
    <row r="607" spans="2:15" ht="15" customHeight="1"/>
    <row r="608" spans="2:15" ht="24.95" customHeight="1">
      <c r="B608" s="254" t="s">
        <v>13</v>
      </c>
      <c r="C608" s="254"/>
      <c r="D608" s="254"/>
      <c r="E608" s="254"/>
      <c r="F608" s="254"/>
      <c r="G608" s="254"/>
      <c r="H608" s="254"/>
      <c r="I608" s="254"/>
      <c r="J608" s="254"/>
      <c r="K608" s="254"/>
      <c r="L608" s="15"/>
    </row>
    <row r="609" spans="2:12" ht="24.95" customHeight="1">
      <c r="B609" s="256" t="s">
        <v>41</v>
      </c>
      <c r="C609" s="257" t="s">
        <v>16</v>
      </c>
      <c r="D609" s="257"/>
      <c r="E609" s="257"/>
      <c r="F609" s="257" t="s">
        <v>17</v>
      </c>
      <c r="G609" s="257"/>
      <c r="H609" s="257"/>
      <c r="I609" s="257" t="s">
        <v>45</v>
      </c>
      <c r="J609" s="257"/>
      <c r="K609" s="257"/>
      <c r="L609" s="7"/>
    </row>
    <row r="610" spans="2:12" ht="24.95" customHeight="1">
      <c r="B610" s="256"/>
      <c r="C610" s="128" t="s">
        <v>96</v>
      </c>
      <c r="D610" s="128" t="s">
        <v>91</v>
      </c>
      <c r="E610" s="114" t="s">
        <v>97</v>
      </c>
      <c r="F610" s="128" t="s">
        <v>96</v>
      </c>
      <c r="G610" s="128" t="s">
        <v>91</v>
      </c>
      <c r="H610" s="114" t="s">
        <v>97</v>
      </c>
      <c r="I610" s="128" t="s">
        <v>96</v>
      </c>
      <c r="J610" s="128" t="s">
        <v>91</v>
      </c>
      <c r="K610" s="114" t="s">
        <v>97</v>
      </c>
    </row>
    <row r="611" spans="2:12" ht="24.95" customHeight="1">
      <c r="B611" s="41" t="s">
        <v>135</v>
      </c>
      <c r="C611" s="110">
        <v>575088</v>
      </c>
      <c r="D611" s="110">
        <v>190824</v>
      </c>
      <c r="E611" s="78">
        <f>SUM(C611:D611)</f>
        <v>765912</v>
      </c>
      <c r="F611" s="110">
        <v>18560</v>
      </c>
      <c r="G611" s="110">
        <v>7587</v>
      </c>
      <c r="H611" s="78">
        <f>F611+G611</f>
        <v>26147</v>
      </c>
      <c r="I611" s="110">
        <f>SUM(C611,F611)</f>
        <v>593648</v>
      </c>
      <c r="J611" s="110">
        <f>SUM(D611,G611)</f>
        <v>198411</v>
      </c>
      <c r="K611" s="119">
        <f>E611+H611</f>
        <v>792059</v>
      </c>
      <c r="L611" s="8"/>
    </row>
    <row r="612" spans="2:12" ht="24.95" customHeight="1">
      <c r="B612" s="41" t="s">
        <v>132</v>
      </c>
      <c r="C612" s="110">
        <v>572193</v>
      </c>
      <c r="D612" s="110">
        <v>189653</v>
      </c>
      <c r="E612" s="78">
        <f>SUM(C612:D612)</f>
        <v>761846</v>
      </c>
      <c r="F612" s="110">
        <v>21998</v>
      </c>
      <c r="G612" s="110">
        <v>10142</v>
      </c>
      <c r="H612" s="78">
        <f>SUM(F612:G612)</f>
        <v>32140</v>
      </c>
      <c r="I612" s="110">
        <f>SUM(C612,F612)</f>
        <v>594191</v>
      </c>
      <c r="J612" s="110">
        <f>SUM(D612,G612)</f>
        <v>199795</v>
      </c>
      <c r="K612" s="119">
        <f>E612+H612</f>
        <v>793986</v>
      </c>
      <c r="L612" s="8"/>
    </row>
    <row r="613" spans="2:12" ht="24.95" customHeight="1">
      <c r="B613" s="97" t="s">
        <v>51</v>
      </c>
      <c r="C613" s="79">
        <f t="shared" ref="C613:K613" si="16">(C612-C611)/C611</f>
        <v>-5.0340121859611051E-3</v>
      </c>
      <c r="D613" s="79">
        <f t="shared" si="16"/>
        <v>-6.1365446694336143E-3</v>
      </c>
      <c r="E613" s="79">
        <f t="shared" si="16"/>
        <v>-5.3087038719852936E-3</v>
      </c>
      <c r="F613" s="79">
        <f t="shared" si="16"/>
        <v>0.18523706896551725</v>
      </c>
      <c r="G613" s="79">
        <f t="shared" si="16"/>
        <v>0.33676024779227626</v>
      </c>
      <c r="H613" s="79">
        <f t="shared" si="16"/>
        <v>0.22920411519485984</v>
      </c>
      <c r="I613" s="79">
        <f t="shared" si="16"/>
        <v>9.1468344877772691E-4</v>
      </c>
      <c r="J613" s="79">
        <f t="shared" si="16"/>
        <v>6.9754197095927145E-3</v>
      </c>
      <c r="K613" s="96">
        <f t="shared" si="16"/>
        <v>2.4328995693502632E-3</v>
      </c>
      <c r="L613" s="9"/>
    </row>
    <row r="614" spans="2:12" ht="24.95" customHeight="1">
      <c r="B614" s="101"/>
      <c r="C614" s="102"/>
      <c r="D614" s="102"/>
      <c r="E614" s="102"/>
      <c r="F614" s="102"/>
      <c r="G614" s="102"/>
      <c r="H614" s="102"/>
      <c r="I614" s="102"/>
      <c r="J614" s="102"/>
      <c r="K614" s="102"/>
      <c r="L614" s="108"/>
    </row>
    <row r="615" spans="2:12" s="5" customFormat="1" ht="24.95" customHeight="1">
      <c r="B615" s="20"/>
      <c r="C615" s="25"/>
      <c r="D615" s="25"/>
      <c r="E615" s="25"/>
      <c r="F615" s="25"/>
      <c r="G615" s="25"/>
      <c r="H615" s="25"/>
      <c r="I615" s="25"/>
      <c r="J615" s="25"/>
      <c r="K615" s="25"/>
      <c r="L615" s="9"/>
    </row>
    <row r="616" spans="2:12" s="5" customFormat="1" ht="24.95" customHeight="1">
      <c r="B616" s="20"/>
      <c r="C616" s="25"/>
      <c r="D616" s="25"/>
      <c r="E616" s="25"/>
      <c r="F616" s="25"/>
      <c r="G616" s="25"/>
      <c r="H616" s="25"/>
      <c r="I616" s="25"/>
      <c r="J616" s="25"/>
      <c r="K616" s="25"/>
      <c r="L616" s="9"/>
    </row>
    <row r="617" spans="2:12" s="5" customFormat="1" ht="24.95" customHeight="1">
      <c r="B617" s="20"/>
      <c r="C617" s="25"/>
      <c r="D617" s="25"/>
      <c r="E617" s="25"/>
      <c r="F617" s="25"/>
      <c r="G617" s="25"/>
      <c r="H617" s="25"/>
      <c r="I617" s="25"/>
      <c r="J617" s="25"/>
      <c r="K617" s="25"/>
      <c r="L617" s="9"/>
    </row>
    <row r="618" spans="2:12" s="5" customFormat="1" ht="24.95" customHeight="1">
      <c r="B618" s="20"/>
      <c r="C618" s="25"/>
      <c r="D618" s="25"/>
      <c r="E618" s="25"/>
      <c r="F618" s="25"/>
      <c r="G618" s="25"/>
      <c r="H618" s="25"/>
      <c r="I618" s="25"/>
      <c r="J618" s="25"/>
      <c r="K618" s="25"/>
      <c r="L618" s="9"/>
    </row>
    <row r="619" spans="2:12" s="5" customFormat="1" ht="24.95" customHeight="1">
      <c r="B619" s="20"/>
      <c r="C619" s="25"/>
      <c r="D619" s="25"/>
      <c r="E619" s="25"/>
      <c r="F619" s="25"/>
      <c r="G619" s="25"/>
      <c r="H619" s="25"/>
      <c r="I619" s="25"/>
      <c r="J619" s="25"/>
      <c r="K619" s="25"/>
      <c r="L619" s="9"/>
    </row>
    <row r="620" spans="2:12" s="5" customFormat="1" ht="24.95" customHeight="1">
      <c r="B620" s="20"/>
      <c r="C620" s="25"/>
      <c r="D620" s="25"/>
      <c r="E620" s="25"/>
      <c r="F620" s="25"/>
      <c r="G620" s="25"/>
      <c r="H620" s="25"/>
      <c r="I620" s="25"/>
      <c r="J620" s="25"/>
      <c r="K620" s="25"/>
      <c r="L620" s="9"/>
    </row>
    <row r="621" spans="2:12" s="5" customFormat="1" ht="24.95" customHeight="1">
      <c r="B621" s="20"/>
      <c r="C621" s="25"/>
      <c r="D621" s="25"/>
      <c r="E621" s="25"/>
      <c r="F621" s="25"/>
      <c r="G621" s="25"/>
      <c r="H621" s="25"/>
      <c r="I621" s="25"/>
      <c r="J621" s="25"/>
      <c r="K621" s="25"/>
      <c r="L621" s="9"/>
    </row>
    <row r="622" spans="2:12" ht="24.95" customHeight="1">
      <c r="B622" s="271"/>
      <c r="C622" s="271"/>
      <c r="D622" s="271"/>
      <c r="E622" s="271"/>
      <c r="F622" s="271"/>
      <c r="G622" s="271"/>
      <c r="H622" s="271"/>
      <c r="I622" s="271"/>
      <c r="J622" s="271"/>
      <c r="K622" s="271"/>
      <c r="L622" s="271"/>
    </row>
    <row r="623" spans="2:12" ht="24.95" customHeight="1"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</row>
    <row r="624" spans="2:12" ht="24.95" customHeight="1">
      <c r="B624" s="210"/>
      <c r="C624" s="210"/>
      <c r="D624" s="210"/>
      <c r="E624" s="210"/>
      <c r="F624" s="210"/>
      <c r="G624" s="210"/>
      <c r="H624" s="210"/>
      <c r="I624" s="210"/>
      <c r="J624" s="210"/>
      <c r="K624" s="210"/>
      <c r="L624" s="210"/>
    </row>
    <row r="625" spans="2:15" ht="24.95" customHeight="1">
      <c r="B625" s="20"/>
      <c r="C625" s="25"/>
      <c r="D625" s="25"/>
      <c r="E625" s="25"/>
      <c r="F625" s="25"/>
      <c r="G625" s="25"/>
      <c r="H625" s="25"/>
      <c r="I625" s="25"/>
      <c r="J625" s="25"/>
      <c r="K625" s="25"/>
      <c r="L625" s="9"/>
    </row>
    <row r="626" spans="2:15" ht="24.95" customHeight="1">
      <c r="B626" s="254" t="s">
        <v>15</v>
      </c>
      <c r="C626" s="254"/>
      <c r="D626" s="254"/>
      <c r="E626" s="254"/>
      <c r="F626" s="254"/>
      <c r="G626" s="254"/>
      <c r="H626" s="254"/>
      <c r="I626" s="254"/>
      <c r="J626" s="254"/>
      <c r="K626" s="254"/>
      <c r="L626" s="254"/>
      <c r="M626" s="254"/>
      <c r="N626" s="254"/>
    </row>
    <row r="627" spans="2:15" ht="24.95" customHeight="1">
      <c r="B627" s="255" t="s">
        <v>41</v>
      </c>
      <c r="C627" s="282" t="s">
        <v>16</v>
      </c>
      <c r="D627" s="282"/>
      <c r="E627" s="282"/>
      <c r="F627" s="282"/>
      <c r="G627" s="282" t="s">
        <v>17</v>
      </c>
      <c r="H627" s="282"/>
      <c r="I627" s="282"/>
      <c r="J627" s="282"/>
      <c r="K627" s="282" t="s">
        <v>118</v>
      </c>
      <c r="L627" s="282"/>
      <c r="M627" s="282"/>
      <c r="N627" s="282"/>
    </row>
    <row r="628" spans="2:15" ht="24.95" customHeight="1">
      <c r="B628" s="255"/>
      <c r="C628" s="154" t="s">
        <v>98</v>
      </c>
      <c r="D628" s="154" t="s">
        <v>99</v>
      </c>
      <c r="E628" s="117" t="s">
        <v>100</v>
      </c>
      <c r="F628" s="186" t="s">
        <v>67</v>
      </c>
      <c r="G628" s="154" t="s">
        <v>98</v>
      </c>
      <c r="H628" s="154" t="s">
        <v>99</v>
      </c>
      <c r="I628" s="139" t="s">
        <v>100</v>
      </c>
      <c r="J628" s="187" t="s">
        <v>67</v>
      </c>
      <c r="K628" s="154" t="s">
        <v>98</v>
      </c>
      <c r="L628" s="154" t="s">
        <v>99</v>
      </c>
      <c r="M628" s="139" t="s">
        <v>100</v>
      </c>
      <c r="N628" s="187" t="s">
        <v>67</v>
      </c>
    </row>
    <row r="629" spans="2:15" ht="24.95" customHeight="1">
      <c r="B629" s="41" t="s">
        <v>135</v>
      </c>
      <c r="C629" s="110">
        <v>955906</v>
      </c>
      <c r="D629" s="110">
        <v>268510</v>
      </c>
      <c r="E629" s="78">
        <f>SUM(C629:D629)</f>
        <v>1224416</v>
      </c>
      <c r="F629" s="134">
        <v>0.59499999999999997</v>
      </c>
      <c r="G629" s="140">
        <v>34229</v>
      </c>
      <c r="H629" s="140">
        <v>10558</v>
      </c>
      <c r="I629" s="78">
        <f>SUM(G629:H629)</f>
        <v>44787</v>
      </c>
      <c r="J629" s="134">
        <v>0.2888</v>
      </c>
      <c r="K629" s="140">
        <f>C629+G629</f>
        <v>990135</v>
      </c>
      <c r="L629" s="143">
        <f>D629+H629</f>
        <v>279068</v>
      </c>
      <c r="M629" s="141">
        <f>K629+L629</f>
        <v>1269203</v>
      </c>
      <c r="N629" s="133">
        <v>0.5736</v>
      </c>
    </row>
    <row r="630" spans="2:15" ht="24.95" customHeight="1">
      <c r="B630" s="41" t="s">
        <v>132</v>
      </c>
      <c r="C630" s="110">
        <v>924433</v>
      </c>
      <c r="D630" s="110">
        <v>253601</v>
      </c>
      <c r="E630" s="78">
        <f>SUM(C630:D630)</f>
        <v>1178034</v>
      </c>
      <c r="F630" s="134">
        <v>0.56989999999999996</v>
      </c>
      <c r="G630" s="140">
        <v>42915</v>
      </c>
      <c r="H630" s="140">
        <v>16046</v>
      </c>
      <c r="I630" s="78">
        <f>SUM(G630:H630)</f>
        <v>58961</v>
      </c>
      <c r="J630" s="134">
        <v>0.3851</v>
      </c>
      <c r="K630" s="182">
        <f>C630+G630</f>
        <v>967348</v>
      </c>
      <c r="L630" s="143">
        <f>D630+H630</f>
        <v>269647</v>
      </c>
      <c r="M630" s="142">
        <f>K630+L630</f>
        <v>1236995</v>
      </c>
      <c r="N630" s="133">
        <v>0.55720000000000003</v>
      </c>
    </row>
    <row r="631" spans="2:15" ht="24.95" customHeight="1">
      <c r="B631" s="97" t="s">
        <v>51</v>
      </c>
      <c r="C631" s="79">
        <f t="shared" ref="C631:N631" si="17">(C630-C629)/C629</f>
        <v>-3.2924785491460461E-2</v>
      </c>
      <c r="D631" s="79">
        <f t="shared" si="17"/>
        <v>-5.5524933894454585E-2</v>
      </c>
      <c r="E631" s="79">
        <f t="shared" si="17"/>
        <v>-3.7880916289888406E-2</v>
      </c>
      <c r="F631" s="79">
        <f t="shared" si="17"/>
        <v>-4.218487394957985E-2</v>
      </c>
      <c r="G631" s="79">
        <f t="shared" si="17"/>
        <v>0.25376143036606386</v>
      </c>
      <c r="H631" s="79">
        <f t="shared" si="17"/>
        <v>0.51979541579844668</v>
      </c>
      <c r="I631" s="79">
        <f t="shared" si="17"/>
        <v>0.31647576305624397</v>
      </c>
      <c r="J631" s="79">
        <f t="shared" si="17"/>
        <v>0.33344875346260389</v>
      </c>
      <c r="K631" s="79">
        <f t="shared" si="17"/>
        <v>-2.3014033439884462E-2</v>
      </c>
      <c r="L631" s="79">
        <f t="shared" si="17"/>
        <v>-3.3758797139048551E-2</v>
      </c>
      <c r="M631" s="79">
        <f t="shared" si="17"/>
        <v>-2.5376555208268495E-2</v>
      </c>
      <c r="N631" s="79">
        <f t="shared" si="17"/>
        <v>-2.8591352859135236E-2</v>
      </c>
    </row>
    <row r="632" spans="2:15" ht="24.95" customHeight="1">
      <c r="B632" s="101"/>
      <c r="C632" s="102"/>
      <c r="D632" s="102"/>
      <c r="E632" s="102"/>
      <c r="F632" s="102"/>
      <c r="G632" s="102"/>
      <c r="H632" s="102"/>
      <c r="I632" s="102"/>
      <c r="J632" s="102"/>
      <c r="K632" s="102"/>
      <c r="L632" s="102"/>
      <c r="M632" s="102"/>
      <c r="N632" s="102"/>
      <c r="O632" s="103"/>
    </row>
    <row r="633" spans="2:15" s="5" customFormat="1" ht="24.95" customHeight="1">
      <c r="B633" s="20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</row>
    <row r="634" spans="2:15" s="5" customFormat="1" ht="24.95" customHeight="1">
      <c r="B634" s="20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</row>
    <row r="635" spans="2:15" s="5" customFormat="1" ht="24.95" customHeight="1">
      <c r="B635" s="20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</row>
    <row r="636" spans="2:15" ht="24.95" customHeight="1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</row>
    <row r="637" spans="2:15" ht="24.95" customHeight="1">
      <c r="B637" s="271"/>
      <c r="C637" s="271"/>
      <c r="D637" s="271"/>
      <c r="E637" s="271"/>
      <c r="F637" s="271"/>
      <c r="G637" s="271"/>
      <c r="H637" s="271"/>
      <c r="I637" s="271"/>
      <c r="J637" s="271"/>
      <c r="K637" s="271"/>
      <c r="L637" s="271"/>
    </row>
    <row r="638" spans="2:15" ht="24.95" customHeight="1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</row>
    <row r="639" spans="2:15" ht="24.95" customHeight="1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</row>
    <row r="640" spans="2:15" ht="24.95" customHeight="1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</row>
    <row r="641" spans="2:12" ht="24.95" customHeight="1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</row>
    <row r="642" spans="2:12" ht="24.95" customHeight="1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</row>
    <row r="643" spans="2:12" ht="24.95" customHeight="1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</row>
    <row r="644" spans="2:12" ht="24.95" customHeight="1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</row>
    <row r="645" spans="2:12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2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2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2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2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2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2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2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2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2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2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2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5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5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5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5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5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5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5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5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5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5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5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5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5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O669" s="47">
        <v>7</v>
      </c>
    </row>
    <row r="670" spans="2:15" ht="30" customHeight="1">
      <c r="B670" s="259" t="s">
        <v>140</v>
      </c>
      <c r="C670" s="259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</row>
    <row r="671" spans="2:15" ht="15" customHeight="1"/>
    <row r="672" spans="2:15" ht="24.95" customHeight="1">
      <c r="B672" s="254" t="s">
        <v>13</v>
      </c>
      <c r="C672" s="254"/>
      <c r="D672" s="254"/>
      <c r="E672" s="254"/>
      <c r="F672" s="254"/>
      <c r="G672" s="254"/>
      <c r="H672" s="254"/>
      <c r="I672" s="254"/>
      <c r="J672" s="254"/>
      <c r="K672" s="254"/>
      <c r="L672" s="88"/>
    </row>
    <row r="673" spans="2:14" ht="24.95" customHeight="1">
      <c r="B673" s="286" t="s">
        <v>41</v>
      </c>
      <c r="C673" s="282" t="s">
        <v>16</v>
      </c>
      <c r="D673" s="282"/>
      <c r="E673" s="282"/>
      <c r="F673" s="282" t="s">
        <v>17</v>
      </c>
      <c r="G673" s="282"/>
      <c r="H673" s="282"/>
      <c r="I673" s="282" t="s">
        <v>87</v>
      </c>
      <c r="J673" s="282"/>
      <c r="K673" s="282"/>
      <c r="L673" s="89"/>
    </row>
    <row r="674" spans="2:14" ht="24.95" customHeight="1">
      <c r="B674" s="286"/>
      <c r="C674" s="154" t="s">
        <v>96</v>
      </c>
      <c r="D674" s="154" t="s">
        <v>91</v>
      </c>
      <c r="E674" s="117" t="s">
        <v>97</v>
      </c>
      <c r="F674" s="154" t="s">
        <v>96</v>
      </c>
      <c r="G674" s="154" t="s">
        <v>91</v>
      </c>
      <c r="H674" s="117" t="s">
        <v>97</v>
      </c>
      <c r="I674" s="154" t="s">
        <v>96</v>
      </c>
      <c r="J674" s="154" t="s">
        <v>91</v>
      </c>
      <c r="K674" s="117" t="s">
        <v>97</v>
      </c>
      <c r="L674" s="16"/>
    </row>
    <row r="675" spans="2:14" ht="24.95" customHeight="1">
      <c r="B675" s="41" t="s">
        <v>137</v>
      </c>
      <c r="C675" s="110">
        <v>3151116</v>
      </c>
      <c r="D675" s="110">
        <v>980266</v>
      </c>
      <c r="E675" s="78">
        <f>SUM(C675:D675)</f>
        <v>4131382</v>
      </c>
      <c r="F675" s="129">
        <v>102779</v>
      </c>
      <c r="G675" s="129">
        <v>39244</v>
      </c>
      <c r="H675" s="78">
        <f>SUM(F675:G675)</f>
        <v>142023</v>
      </c>
      <c r="I675" s="110">
        <f t="shared" ref="I675:K676" si="18">C675+F675</f>
        <v>3253895</v>
      </c>
      <c r="J675" s="110">
        <f t="shared" si="18"/>
        <v>1019510</v>
      </c>
      <c r="K675" s="119">
        <f t="shared" si="18"/>
        <v>4273405</v>
      </c>
      <c r="L675" s="90"/>
    </row>
    <row r="676" spans="2:14" ht="24.95" customHeight="1">
      <c r="B676" s="41" t="s">
        <v>138</v>
      </c>
      <c r="C676" s="110">
        <v>3115844</v>
      </c>
      <c r="D676" s="110">
        <v>1004328</v>
      </c>
      <c r="E676" s="78">
        <f>SUM(C676:D676)</f>
        <v>4120172</v>
      </c>
      <c r="F676" s="129">
        <v>97369</v>
      </c>
      <c r="G676" s="129">
        <v>36872</v>
      </c>
      <c r="H676" s="78">
        <f>SUM(F676:G676)</f>
        <v>134241</v>
      </c>
      <c r="I676" s="110">
        <f t="shared" si="18"/>
        <v>3213213</v>
      </c>
      <c r="J676" s="110">
        <f t="shared" si="18"/>
        <v>1041200</v>
      </c>
      <c r="K676" s="119">
        <f t="shared" si="18"/>
        <v>4254413</v>
      </c>
      <c r="L676" s="90"/>
    </row>
    <row r="677" spans="2:14" ht="24.95" customHeight="1">
      <c r="B677" s="97" t="s">
        <v>51</v>
      </c>
      <c r="C677" s="79">
        <f t="shared" ref="C677:K677" si="19">(C676-C675)/C675</f>
        <v>-1.119349462222273E-2</v>
      </c>
      <c r="D677" s="79">
        <f t="shared" si="19"/>
        <v>2.4546398630575783E-2</v>
      </c>
      <c r="E677" s="79">
        <f t="shared" si="19"/>
        <v>-2.7133777510770004E-3</v>
      </c>
      <c r="F677" s="79">
        <f t="shared" si="19"/>
        <v>-5.2637211881804646E-2</v>
      </c>
      <c r="G677" s="79">
        <f t="shared" si="19"/>
        <v>-6.0442360615635508E-2</v>
      </c>
      <c r="H677" s="79">
        <f t="shared" si="19"/>
        <v>-5.4793941826323904E-2</v>
      </c>
      <c r="I677" s="79">
        <f t="shared" si="19"/>
        <v>-1.2502554630681076E-2</v>
      </c>
      <c r="J677" s="79">
        <f t="shared" si="19"/>
        <v>2.1274926190032465E-2</v>
      </c>
      <c r="K677" s="79">
        <f t="shared" si="19"/>
        <v>-4.4442312394916937E-3</v>
      </c>
      <c r="L677" s="91"/>
    </row>
    <row r="678" spans="2:14" ht="24.95" customHeight="1">
      <c r="B678" s="10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9"/>
      <c r="M678" s="103"/>
      <c r="N678" s="103"/>
    </row>
    <row r="679" spans="2:14" ht="24.95" customHeight="1"/>
    <row r="680" spans="2:14" ht="24.95" customHeight="1"/>
    <row r="681" spans="2:14" ht="24.95" customHeight="1"/>
    <row r="682" spans="2:14" ht="24.95" customHeight="1"/>
    <row r="683" spans="2:14" ht="24.95" customHeight="1"/>
    <row r="684" spans="2:14" ht="24.95" customHeight="1"/>
    <row r="685" spans="2:14" ht="24.95" customHeight="1"/>
    <row r="686" spans="2:14" ht="24.95" customHeight="1"/>
    <row r="687" spans="2:14" ht="24.95" customHeight="1"/>
    <row r="688" spans="2:14" ht="24.95" customHeight="1"/>
    <row r="689" spans="2:14" ht="24.95" customHeight="1">
      <c r="B689" s="254" t="s">
        <v>15</v>
      </c>
      <c r="C689" s="254"/>
      <c r="D689" s="254"/>
      <c r="E689" s="254"/>
      <c r="F689" s="254"/>
      <c r="G689" s="254"/>
      <c r="H689" s="254"/>
      <c r="I689" s="254"/>
      <c r="J689" s="254"/>
      <c r="K689" s="254"/>
      <c r="L689" s="254"/>
      <c r="M689" s="254"/>
      <c r="N689" s="254"/>
    </row>
    <row r="690" spans="2:14" ht="24.95" customHeight="1">
      <c r="B690" s="289" t="s">
        <v>41</v>
      </c>
      <c r="C690" s="282" t="s">
        <v>16</v>
      </c>
      <c r="D690" s="282"/>
      <c r="E690" s="282"/>
      <c r="F690" s="282"/>
      <c r="G690" s="282" t="s">
        <v>17</v>
      </c>
      <c r="H690" s="282"/>
      <c r="I690" s="282"/>
      <c r="J690" s="282"/>
      <c r="K690" s="282" t="s">
        <v>118</v>
      </c>
      <c r="L690" s="282"/>
      <c r="M690" s="282"/>
      <c r="N690" s="282"/>
    </row>
    <row r="691" spans="2:14" ht="24.95" customHeight="1">
      <c r="B691" s="289"/>
      <c r="C691" s="154" t="s">
        <v>98</v>
      </c>
      <c r="D691" s="154" t="s">
        <v>99</v>
      </c>
      <c r="E691" s="139" t="s">
        <v>100</v>
      </c>
      <c r="F691" s="187" t="s">
        <v>67</v>
      </c>
      <c r="G691" s="154" t="s">
        <v>98</v>
      </c>
      <c r="H691" s="154" t="s">
        <v>99</v>
      </c>
      <c r="I691" s="139" t="s">
        <v>100</v>
      </c>
      <c r="J691" s="187" t="s">
        <v>67</v>
      </c>
      <c r="K691" s="154" t="s">
        <v>98</v>
      </c>
      <c r="L691" s="154" t="s">
        <v>99</v>
      </c>
      <c r="M691" s="139" t="s">
        <v>100</v>
      </c>
      <c r="N691" s="187" t="s">
        <v>67</v>
      </c>
    </row>
    <row r="692" spans="2:14" ht="24.95" customHeight="1">
      <c r="B692" s="41" t="s">
        <v>137</v>
      </c>
      <c r="C692" s="140">
        <v>5051612</v>
      </c>
      <c r="D692" s="140">
        <v>1393793</v>
      </c>
      <c r="E692" s="78">
        <f>SUM(C692:D692)</f>
        <v>6445405</v>
      </c>
      <c r="F692" s="134">
        <v>0.39950000000000002</v>
      </c>
      <c r="G692" s="140">
        <v>211729</v>
      </c>
      <c r="H692" s="140">
        <v>57420</v>
      </c>
      <c r="I692" s="78">
        <f>SUM(G692:H692)</f>
        <v>269149</v>
      </c>
      <c r="J692" s="134">
        <v>0.22170000000000001</v>
      </c>
      <c r="K692" s="140">
        <f>C692+G692</f>
        <v>5263341</v>
      </c>
      <c r="L692" s="143">
        <f>D692+H692</f>
        <v>1451213</v>
      </c>
      <c r="M692" s="141">
        <f>K692+L692</f>
        <v>6714554</v>
      </c>
      <c r="N692" s="133">
        <v>0.3871</v>
      </c>
    </row>
    <row r="693" spans="2:14" ht="24.95" customHeight="1">
      <c r="B693" s="41" t="s">
        <v>138</v>
      </c>
      <c r="C693" s="140">
        <v>5031717</v>
      </c>
      <c r="D693" s="140">
        <v>1424354</v>
      </c>
      <c r="E693" s="78">
        <f>SUM(C693:D693)</f>
        <v>6456071</v>
      </c>
      <c r="F693" s="134">
        <v>0.39910000000000001</v>
      </c>
      <c r="G693" s="140">
        <v>212946</v>
      </c>
      <c r="H693" s="140">
        <v>59263</v>
      </c>
      <c r="I693" s="78">
        <f>SUM(G693:H693)</f>
        <v>272209</v>
      </c>
      <c r="J693" s="134">
        <v>0.2273</v>
      </c>
      <c r="K693" s="217">
        <f>C693+G693</f>
        <v>5244663</v>
      </c>
      <c r="L693" s="143">
        <f>D693+H693</f>
        <v>1483617</v>
      </c>
      <c r="M693" s="142">
        <f>K693+L693</f>
        <v>6728280</v>
      </c>
      <c r="N693" s="133">
        <v>0.38719999999999999</v>
      </c>
    </row>
    <row r="694" spans="2:14" ht="24.95" customHeight="1">
      <c r="B694" s="97" t="s">
        <v>51</v>
      </c>
      <c r="C694" s="79">
        <f t="shared" ref="C694:N694" si="20">(C693-C692)/C692</f>
        <v>-3.9383468088998123E-3</v>
      </c>
      <c r="D694" s="79">
        <f t="shared" si="20"/>
        <v>2.1926498411170094E-2</v>
      </c>
      <c r="E694" s="79">
        <f t="shared" si="20"/>
        <v>1.6548223113985855E-3</v>
      </c>
      <c r="F694" s="79">
        <f t="shared" si="20"/>
        <v>-1.001251564455598E-3</v>
      </c>
      <c r="G694" s="79">
        <f t="shared" si="20"/>
        <v>5.7479136065442145E-3</v>
      </c>
      <c r="H694" s="79">
        <f t="shared" si="20"/>
        <v>3.2096830372692439E-2</v>
      </c>
      <c r="I694" s="79">
        <f t="shared" si="20"/>
        <v>1.1369167264229107E-2</v>
      </c>
      <c r="J694" s="79">
        <f t="shared" si="20"/>
        <v>2.5259359494812783E-2</v>
      </c>
      <c r="K694" s="79">
        <f t="shared" si="20"/>
        <v>-3.548696540847344E-3</v>
      </c>
      <c r="L694" s="79">
        <f t="shared" si="20"/>
        <v>2.232890692131341E-2</v>
      </c>
      <c r="M694" s="79">
        <f t="shared" si="20"/>
        <v>2.0442161906807214E-3</v>
      </c>
      <c r="N694" s="79">
        <f t="shared" si="20"/>
        <v>2.5833118057346676E-4</v>
      </c>
    </row>
    <row r="695" spans="2:14" s="103" customFormat="1" ht="24.95" customHeight="1">
      <c r="B695" s="101"/>
      <c r="C695" s="102"/>
      <c r="D695" s="102"/>
      <c r="E695" s="102"/>
      <c r="F695" s="102"/>
      <c r="G695" s="102"/>
      <c r="H695" s="102"/>
      <c r="I695" s="102"/>
      <c r="J695" s="102"/>
      <c r="K695" s="102"/>
      <c r="L695" s="102"/>
      <c r="M695" s="102"/>
      <c r="N695" s="102"/>
    </row>
    <row r="696" spans="2:14" s="103" customFormat="1" ht="24.95" customHeight="1">
      <c r="B696" s="101"/>
      <c r="C696" s="102"/>
      <c r="D696" s="102"/>
      <c r="E696" s="102"/>
      <c r="F696" s="102"/>
      <c r="G696" s="102"/>
      <c r="H696" s="102"/>
      <c r="I696" s="102"/>
      <c r="J696" s="102"/>
      <c r="K696" s="102"/>
      <c r="L696" s="102"/>
      <c r="M696" s="102"/>
      <c r="N696" s="102"/>
    </row>
    <row r="697" spans="2:14" s="103" customFormat="1" ht="24.95" customHeight="1">
      <c r="B697" s="101"/>
      <c r="C697" s="102"/>
      <c r="D697" s="102"/>
      <c r="E697" s="102"/>
      <c r="F697" s="102"/>
      <c r="G697" s="102"/>
      <c r="H697" s="102"/>
      <c r="I697" s="102"/>
      <c r="J697" s="102"/>
      <c r="K697" s="102"/>
      <c r="L697" s="102"/>
      <c r="M697" s="102"/>
      <c r="N697" s="102"/>
    </row>
    <row r="698" spans="2:14" s="103" customFormat="1" ht="24.95" customHeight="1">
      <c r="B698" s="101"/>
      <c r="C698" s="102"/>
      <c r="D698" s="102"/>
      <c r="E698" s="102"/>
      <c r="F698" s="102"/>
      <c r="G698" s="102"/>
      <c r="H698" s="102"/>
      <c r="I698" s="102"/>
      <c r="J698" s="102"/>
      <c r="K698" s="102"/>
      <c r="L698" s="102"/>
      <c r="M698" s="102"/>
      <c r="N698" s="102"/>
    </row>
    <row r="699" spans="2:14" ht="24.95" customHeight="1"/>
    <row r="700" spans="2:14" ht="24.95" customHeight="1"/>
    <row r="701" spans="2:14" ht="24.95" customHeight="1"/>
    <row r="702" spans="2:14" ht="24.95" customHeight="1"/>
    <row r="703" spans="2:14" ht="24.95" customHeight="1"/>
    <row r="704" spans="2:14" ht="24.95" customHeight="1"/>
    <row r="705" ht="24.95" customHeight="1"/>
    <row r="706" ht="24.95" customHeight="1"/>
    <row r="707" ht="24.95" customHeight="1"/>
    <row r="708" ht="24.95" customHeight="1"/>
    <row r="709" ht="24.95" customHeight="1"/>
    <row r="710" ht="24.95" customHeight="1"/>
    <row r="711" ht="24.95" customHeight="1"/>
    <row r="712" ht="24.95" customHeight="1"/>
    <row r="713" ht="24.95" customHeight="1"/>
    <row r="714" ht="24.95" customHeight="1"/>
    <row r="715" ht="24.95" customHeight="1"/>
    <row r="716" ht="24.95" customHeight="1"/>
    <row r="717" ht="24.95" customHeight="1"/>
    <row r="718" ht="24.95" customHeight="1"/>
    <row r="719" ht="24.95" customHeight="1"/>
    <row r="720" ht="24.95" customHeight="1"/>
    <row r="721" spans="2:16" ht="24.95" customHeight="1"/>
    <row r="722" spans="2:16" ht="24.95" customHeight="1"/>
    <row r="723" spans="2:16" ht="24.95" customHeight="1"/>
    <row r="724" spans="2:16" ht="24.95" customHeight="1"/>
    <row r="725" spans="2:16" ht="24.95" customHeight="1"/>
    <row r="726" spans="2:16" ht="24.95" customHeight="1"/>
    <row r="727" spans="2:16" ht="24.95" customHeight="1"/>
    <row r="728" spans="2:16" ht="24.95" customHeight="1"/>
    <row r="729" spans="2:16" ht="24.95" customHeight="1"/>
    <row r="730" spans="2:16" ht="24.95" customHeight="1"/>
    <row r="731" spans="2:16" ht="24.95" customHeight="1"/>
    <row r="732" spans="2:16" ht="24.95" customHeight="1"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</row>
    <row r="733" spans="2:16" ht="24.95" customHeight="1"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O733" s="47">
        <v>8</v>
      </c>
    </row>
    <row r="734" spans="2:16" ht="39.950000000000003" customHeight="1">
      <c r="B734" s="258" t="s">
        <v>112</v>
      </c>
      <c r="C734" s="258"/>
      <c r="D734" s="258"/>
      <c r="E734" s="258"/>
      <c r="F734" s="258"/>
      <c r="G734" s="258"/>
      <c r="H734" s="258"/>
      <c r="I734" s="258"/>
      <c r="J734" s="258"/>
      <c r="K734" s="258"/>
      <c r="L734" s="258"/>
      <c r="M734" s="258"/>
      <c r="N734" s="258"/>
      <c r="O734" s="258"/>
      <c r="P734" s="258"/>
    </row>
    <row r="735" spans="2:16" ht="15" customHeight="1"/>
    <row r="736" spans="2:16" ht="30" customHeight="1">
      <c r="B736" s="274" t="s">
        <v>113</v>
      </c>
      <c r="C736" s="274"/>
      <c r="D736" s="274"/>
      <c r="E736" s="274"/>
      <c r="F736" s="274"/>
      <c r="G736" s="274"/>
      <c r="H736" s="274"/>
      <c r="I736" s="274"/>
      <c r="J736" s="274"/>
      <c r="K736" s="274"/>
      <c r="L736" s="274"/>
      <c r="M736" s="274"/>
      <c r="N736" s="274"/>
      <c r="O736" s="274"/>
    </row>
    <row r="737" spans="2:13" ht="15" customHeight="1">
      <c r="B737" s="99"/>
      <c r="C737" s="99"/>
      <c r="D737" s="99"/>
      <c r="E737" s="99"/>
      <c r="F737" s="99"/>
      <c r="G737" s="99"/>
    </row>
    <row r="738" spans="2:13" ht="24.95" customHeight="1">
      <c r="B738" s="288" t="s">
        <v>21</v>
      </c>
      <c r="C738" s="288"/>
      <c r="D738" s="288"/>
      <c r="E738" s="288"/>
      <c r="F738" s="288"/>
      <c r="G738" s="288"/>
      <c r="H738" s="288"/>
      <c r="I738" s="288"/>
      <c r="J738" s="288"/>
    </row>
    <row r="739" spans="2:13" ht="24.95" customHeight="1">
      <c r="B739" s="255" t="s">
        <v>42</v>
      </c>
      <c r="C739" s="282" t="s">
        <v>62</v>
      </c>
      <c r="D739" s="282"/>
      <c r="E739" s="282"/>
      <c r="F739" s="282" t="s">
        <v>63</v>
      </c>
      <c r="G739" s="282"/>
      <c r="H739" s="282"/>
      <c r="I739" s="184" t="s">
        <v>67</v>
      </c>
      <c r="J739" s="183" t="s">
        <v>68</v>
      </c>
      <c r="M739" s="65"/>
    </row>
    <row r="740" spans="2:13" ht="24.95" customHeight="1">
      <c r="B740" s="255"/>
      <c r="C740" s="154" t="s">
        <v>90</v>
      </c>
      <c r="D740" s="154" t="s">
        <v>91</v>
      </c>
      <c r="E740" s="117" t="s">
        <v>97</v>
      </c>
      <c r="F740" s="154" t="s">
        <v>93</v>
      </c>
      <c r="G740" s="154" t="s">
        <v>94</v>
      </c>
      <c r="H740" s="117" t="s">
        <v>95</v>
      </c>
      <c r="I740" s="161" t="s">
        <v>124</v>
      </c>
      <c r="J740" s="161" t="s">
        <v>125</v>
      </c>
      <c r="M740" s="65"/>
    </row>
    <row r="741" spans="2:13" ht="24.95" customHeight="1">
      <c r="B741" s="32" t="s">
        <v>202</v>
      </c>
      <c r="C741" s="209">
        <v>25033</v>
      </c>
      <c r="D741" s="209">
        <v>777</v>
      </c>
      <c r="E741" s="176">
        <f t="shared" ref="E741:E749" si="21">C741+D741</f>
        <v>25810</v>
      </c>
      <c r="F741" s="209">
        <v>72724</v>
      </c>
      <c r="G741" s="209">
        <v>1798</v>
      </c>
      <c r="H741" s="176">
        <f t="shared" ref="H741:H749" si="22">F741+G741</f>
        <v>74522</v>
      </c>
      <c r="I741" s="133">
        <v>0.33439080315356345</v>
      </c>
      <c r="J741" s="136">
        <v>2.8873304920573419</v>
      </c>
      <c r="K741" s="11"/>
      <c r="M741" s="65"/>
    </row>
    <row r="742" spans="2:13" ht="24.95" customHeight="1">
      <c r="B742" s="32" t="s">
        <v>5</v>
      </c>
      <c r="C742" s="209">
        <v>15327</v>
      </c>
      <c r="D742" s="209">
        <v>2503</v>
      </c>
      <c r="E742" s="176">
        <f t="shared" si="21"/>
        <v>17830</v>
      </c>
      <c r="F742" s="209">
        <v>40709</v>
      </c>
      <c r="G742" s="209">
        <v>2974</v>
      </c>
      <c r="H742" s="176">
        <f t="shared" si="22"/>
        <v>43683</v>
      </c>
      <c r="I742" s="133">
        <v>0.31051763601984672</v>
      </c>
      <c r="J742" s="136">
        <v>2.4499719573752103</v>
      </c>
      <c r="M742" s="65"/>
    </row>
    <row r="743" spans="2:13" ht="24.95" customHeight="1">
      <c r="B743" s="32" t="s">
        <v>25</v>
      </c>
      <c r="C743" s="209">
        <v>23178</v>
      </c>
      <c r="D743" s="209">
        <v>2472</v>
      </c>
      <c r="E743" s="176">
        <f t="shared" si="21"/>
        <v>25650</v>
      </c>
      <c r="F743" s="209">
        <v>59696</v>
      </c>
      <c r="G743" s="209">
        <v>3633</v>
      </c>
      <c r="H743" s="176">
        <f t="shared" si="22"/>
        <v>63329</v>
      </c>
      <c r="I743" s="133">
        <v>0.4279159965944565</v>
      </c>
      <c r="J743" s="136">
        <v>2.4689668615984406</v>
      </c>
      <c r="M743" s="65"/>
    </row>
    <row r="744" spans="2:13" ht="24.95" customHeight="1">
      <c r="B744" s="32" t="s">
        <v>7</v>
      </c>
      <c r="C744" s="209">
        <v>9100</v>
      </c>
      <c r="D744" s="209">
        <v>1089</v>
      </c>
      <c r="E744" s="176">
        <f t="shared" si="21"/>
        <v>10189</v>
      </c>
      <c r="F744" s="209">
        <v>29927</v>
      </c>
      <c r="G744" s="209">
        <v>2171</v>
      </c>
      <c r="H744" s="176">
        <f t="shared" si="22"/>
        <v>32098</v>
      </c>
      <c r="I744" s="133">
        <v>0.47847474807703777</v>
      </c>
      <c r="J744" s="136">
        <v>3.1502600844047501</v>
      </c>
      <c r="M744" s="65"/>
    </row>
    <row r="745" spans="2:13" ht="24.95" customHeight="1">
      <c r="B745" s="32" t="s">
        <v>8</v>
      </c>
      <c r="C745" s="209">
        <v>16487</v>
      </c>
      <c r="D745" s="209">
        <v>4033</v>
      </c>
      <c r="E745" s="176">
        <f t="shared" si="21"/>
        <v>20520</v>
      </c>
      <c r="F745" s="209">
        <v>50848</v>
      </c>
      <c r="G745" s="209">
        <v>6518</v>
      </c>
      <c r="H745" s="176">
        <f t="shared" si="22"/>
        <v>57366</v>
      </c>
      <c r="I745" s="133">
        <v>0.4206674537468193</v>
      </c>
      <c r="J745" s="136">
        <v>2.7956140350877194</v>
      </c>
      <c r="M745" s="65"/>
    </row>
    <row r="746" spans="2:13" ht="24.95" customHeight="1">
      <c r="B746" s="32" t="s">
        <v>9</v>
      </c>
      <c r="C746" s="209">
        <v>14952</v>
      </c>
      <c r="D746" s="209">
        <v>723</v>
      </c>
      <c r="E746" s="176">
        <f t="shared" si="21"/>
        <v>15675</v>
      </c>
      <c r="F746" s="209">
        <v>34751</v>
      </c>
      <c r="G746" s="209">
        <v>1620</v>
      </c>
      <c r="H746" s="176">
        <f t="shared" si="22"/>
        <v>36371</v>
      </c>
      <c r="I746" s="133">
        <v>0.27828701720022037</v>
      </c>
      <c r="J746" s="136">
        <v>2.3203189792663479</v>
      </c>
      <c r="M746" s="65"/>
    </row>
    <row r="747" spans="2:13" ht="24.95" customHeight="1">
      <c r="B747" s="32" t="s">
        <v>10</v>
      </c>
      <c r="C747" s="209">
        <v>14555</v>
      </c>
      <c r="D747" s="209">
        <v>633</v>
      </c>
      <c r="E747" s="176">
        <f t="shared" si="21"/>
        <v>15188</v>
      </c>
      <c r="F747" s="209">
        <v>44093</v>
      </c>
      <c r="G747" s="209">
        <v>1738</v>
      </c>
      <c r="H747" s="176">
        <f t="shared" si="22"/>
        <v>45831</v>
      </c>
      <c r="I747" s="133">
        <v>0.42544441865862148</v>
      </c>
      <c r="J747" s="136">
        <v>3.017579668159073</v>
      </c>
      <c r="M747" s="65"/>
    </row>
    <row r="748" spans="2:13" ht="24.95" customHeight="1">
      <c r="B748" s="32" t="s">
        <v>11</v>
      </c>
      <c r="C748" s="209">
        <v>7196</v>
      </c>
      <c r="D748" s="209">
        <v>612</v>
      </c>
      <c r="E748" s="176">
        <f t="shared" si="21"/>
        <v>7808</v>
      </c>
      <c r="F748" s="209">
        <v>13140</v>
      </c>
      <c r="G748" s="209">
        <v>1199</v>
      </c>
      <c r="H748" s="176">
        <f t="shared" si="22"/>
        <v>14339</v>
      </c>
      <c r="I748" s="133">
        <v>0.22453805198872534</v>
      </c>
      <c r="J748" s="136">
        <v>1.8364497950819672</v>
      </c>
      <c r="M748" s="65"/>
    </row>
    <row r="749" spans="2:13" ht="24.95" customHeight="1">
      <c r="B749" s="32" t="s">
        <v>12</v>
      </c>
      <c r="C749" s="209">
        <v>18460</v>
      </c>
      <c r="D749" s="209">
        <v>1223</v>
      </c>
      <c r="E749" s="176">
        <f t="shared" si="21"/>
        <v>19683</v>
      </c>
      <c r="F749" s="209">
        <v>36642</v>
      </c>
      <c r="G749" s="209">
        <v>1896</v>
      </c>
      <c r="H749" s="176">
        <f t="shared" si="22"/>
        <v>38538</v>
      </c>
      <c r="I749" s="133">
        <v>0.49607393867620936</v>
      </c>
      <c r="J749" s="136">
        <v>1.9579332418838591</v>
      </c>
      <c r="M749" s="65"/>
    </row>
    <row r="750" spans="2:13" ht="24.95" customHeight="1">
      <c r="B750" s="196" t="s">
        <v>14</v>
      </c>
      <c r="C750" s="179">
        <f t="shared" ref="C750:H750" si="23">SUM(C741:C749)</f>
        <v>144288</v>
      </c>
      <c r="D750" s="179">
        <f t="shared" si="23"/>
        <v>14065</v>
      </c>
      <c r="E750" s="180">
        <f t="shared" si="23"/>
        <v>158353</v>
      </c>
      <c r="F750" s="179">
        <f t="shared" si="23"/>
        <v>382530</v>
      </c>
      <c r="G750" s="174">
        <f t="shared" si="23"/>
        <v>23547</v>
      </c>
      <c r="H750" s="172">
        <f t="shared" si="23"/>
        <v>406077</v>
      </c>
      <c r="I750" s="159">
        <v>0.3708631710460103</v>
      </c>
      <c r="J750" s="158">
        <v>2.5643783193245469</v>
      </c>
      <c r="M750" s="65"/>
    </row>
    <row r="751" spans="2:13" ht="24.95" customHeight="1">
      <c r="B751" s="22"/>
      <c r="C751" s="35"/>
      <c r="D751" s="35"/>
      <c r="E751" s="39"/>
      <c r="F751" s="35"/>
      <c r="G751" s="35"/>
      <c r="H751" s="39"/>
      <c r="I751" s="40"/>
      <c r="J751" s="56"/>
      <c r="K751" s="5"/>
      <c r="M751" s="65"/>
    </row>
    <row r="752" spans="2:13" ht="24.95" customHeight="1">
      <c r="B752" s="22"/>
      <c r="C752" s="28"/>
      <c r="D752" s="28"/>
      <c r="E752" s="29"/>
      <c r="F752" s="28"/>
      <c r="G752" s="28"/>
      <c r="H752" s="29"/>
      <c r="I752" s="23"/>
      <c r="J752" s="24"/>
      <c r="M752">
        <f>SUM(M742:M751)</f>
        <v>0</v>
      </c>
    </row>
    <row r="753" spans="2:15" ht="24.95" customHeight="1"/>
    <row r="754" spans="2:15" ht="24.95" customHeight="1"/>
    <row r="755" spans="2:15" ht="24.95" customHeight="1"/>
    <row r="756" spans="2:15" ht="24.95" customHeight="1"/>
    <row r="757" spans="2:15" ht="24.95" customHeight="1"/>
    <row r="758" spans="2:15" ht="24.95" customHeight="1"/>
    <row r="759" spans="2:15" ht="24.95" customHeight="1">
      <c r="B759" s="2"/>
      <c r="C759" s="2"/>
      <c r="D759" s="2"/>
      <c r="E759" s="2"/>
      <c r="G759" s="2"/>
      <c r="H759" s="2"/>
      <c r="I759" s="2"/>
      <c r="J759" s="2"/>
    </row>
    <row r="760" spans="2:15" ht="24.95" customHeight="1">
      <c r="B760" s="2"/>
      <c r="C760" s="2"/>
      <c r="D760" s="2"/>
      <c r="E760" s="2"/>
      <c r="G760" s="2"/>
      <c r="H760" s="2"/>
      <c r="I760" s="2"/>
      <c r="J760" s="2"/>
    </row>
    <row r="761" spans="2:15" ht="24.95" customHeight="1">
      <c r="B761" s="2"/>
      <c r="C761" s="2"/>
      <c r="D761" s="2"/>
      <c r="E761" s="2"/>
      <c r="F761" s="2"/>
      <c r="G761" s="2"/>
      <c r="H761" s="2"/>
      <c r="I761" s="2"/>
      <c r="J761" s="2"/>
      <c r="K761" s="85"/>
    </row>
    <row r="762" spans="2:15" ht="24.95" customHeight="1">
      <c r="B762" s="2"/>
      <c r="C762" s="2"/>
      <c r="D762" s="2"/>
      <c r="E762" s="2"/>
      <c r="F762" s="2"/>
      <c r="G762" s="2"/>
      <c r="H762" s="2"/>
      <c r="I762" s="2"/>
      <c r="J762" s="2"/>
      <c r="K762" s="85"/>
    </row>
    <row r="763" spans="2:15" ht="30" customHeight="1">
      <c r="B763" s="274" t="s">
        <v>141</v>
      </c>
      <c r="C763" s="274"/>
      <c r="D763" s="274"/>
      <c r="E763" s="274"/>
      <c r="F763" s="274"/>
      <c r="G763" s="274"/>
      <c r="H763" s="274"/>
      <c r="I763" s="274"/>
      <c r="J763" s="274"/>
      <c r="K763" s="274"/>
      <c r="L763" s="274"/>
      <c r="M763" s="274"/>
      <c r="N763" s="274"/>
      <c r="O763" s="274"/>
    </row>
    <row r="764" spans="2:15" ht="15" customHeight="1">
      <c r="B764" s="99"/>
      <c r="C764" s="99"/>
      <c r="D764" s="99"/>
      <c r="E764" s="99"/>
      <c r="F764" s="99"/>
      <c r="G764" s="99"/>
    </row>
    <row r="765" spans="2:15" s="5" customFormat="1" ht="24.95" customHeight="1">
      <c r="B765" s="254" t="s">
        <v>13</v>
      </c>
      <c r="C765" s="254"/>
      <c r="D765" s="254"/>
      <c r="E765" s="254"/>
      <c r="F765" s="254"/>
      <c r="G765" s="254"/>
      <c r="H765" s="254"/>
      <c r="I765" s="25"/>
      <c r="J765" s="25"/>
      <c r="K765" s="25"/>
      <c r="L765" s="25"/>
    </row>
    <row r="766" spans="2:15" s="5" customFormat="1" ht="24.95" customHeight="1">
      <c r="B766" s="189" t="s">
        <v>41</v>
      </c>
      <c r="C766" s="267" t="s">
        <v>103</v>
      </c>
      <c r="D766" s="267"/>
      <c r="E766" s="267" t="s">
        <v>104</v>
      </c>
      <c r="F766" s="267"/>
      <c r="G766" s="268" t="s">
        <v>0</v>
      </c>
      <c r="H766" s="268"/>
      <c r="I766" s="25"/>
      <c r="J766" s="25"/>
      <c r="K766" s="25"/>
      <c r="L766" s="25"/>
    </row>
    <row r="767" spans="2:15" s="5" customFormat="1" ht="24.95" customHeight="1">
      <c r="B767" s="41" t="s">
        <v>135</v>
      </c>
      <c r="C767" s="252">
        <v>135110</v>
      </c>
      <c r="D767" s="252"/>
      <c r="E767" s="252">
        <v>20075</v>
      </c>
      <c r="F767" s="252"/>
      <c r="G767" s="261">
        <f>C767+E767</f>
        <v>155185</v>
      </c>
      <c r="H767" s="262"/>
      <c r="I767" s="25"/>
      <c r="J767" s="25"/>
      <c r="K767" s="25"/>
      <c r="L767" s="25"/>
    </row>
    <row r="768" spans="2:15" s="5" customFormat="1" ht="24.95" customHeight="1">
      <c r="B768" s="41" t="s">
        <v>132</v>
      </c>
      <c r="C768" s="252">
        <v>144288</v>
      </c>
      <c r="D768" s="252"/>
      <c r="E768" s="252">
        <v>14065</v>
      </c>
      <c r="F768" s="252"/>
      <c r="G768" s="261">
        <f>C768+E768</f>
        <v>158353</v>
      </c>
      <c r="H768" s="262"/>
      <c r="I768" s="25"/>
      <c r="J768" s="25"/>
      <c r="K768" s="25"/>
      <c r="L768" s="25"/>
    </row>
    <row r="769" spans="2:12" s="5" customFormat="1" ht="24.95" customHeight="1">
      <c r="B769" s="97" t="s">
        <v>51</v>
      </c>
      <c r="C769" s="265">
        <f>(C768-C767)/C767</f>
        <v>6.7929834949300563E-2</v>
      </c>
      <c r="D769" s="265"/>
      <c r="E769" s="265">
        <f>(E768-E767)/E767</f>
        <v>-0.29937733499377334</v>
      </c>
      <c r="F769" s="265"/>
      <c r="G769" s="265">
        <f>(G768-G767)/G767</f>
        <v>2.0414344169861778E-2</v>
      </c>
      <c r="H769" s="265"/>
      <c r="I769" s="25"/>
      <c r="J769" s="25"/>
      <c r="K769" s="25"/>
      <c r="L769" s="25"/>
    </row>
    <row r="770" spans="2:12" s="5" customFormat="1" ht="24.95" customHeight="1">
      <c r="B770" s="20"/>
      <c r="C770" s="25"/>
      <c r="D770" s="25"/>
      <c r="E770" s="25"/>
      <c r="F770" s="21"/>
      <c r="G770" s="20"/>
      <c r="H770" s="20"/>
      <c r="I770" s="25"/>
      <c r="J770" s="25"/>
      <c r="K770" s="25"/>
      <c r="L770" s="25"/>
    </row>
    <row r="771" spans="2:12" s="5" customFormat="1" ht="24.95" customHeight="1">
      <c r="B771" s="20"/>
      <c r="C771" s="25"/>
      <c r="D771" s="25"/>
      <c r="E771" s="25"/>
      <c r="F771" s="21"/>
      <c r="G771" s="20"/>
      <c r="H771" s="20"/>
      <c r="I771" s="25"/>
      <c r="J771" s="25"/>
      <c r="K771" s="25"/>
      <c r="L771" s="25"/>
    </row>
    <row r="772" spans="2:12" s="5" customFormat="1" ht="24.95" customHeight="1">
      <c r="B772" s="20"/>
      <c r="C772" s="25"/>
      <c r="D772" s="25"/>
      <c r="E772" s="25"/>
      <c r="F772" s="21"/>
      <c r="G772" s="20"/>
      <c r="H772" s="20"/>
      <c r="I772" s="25"/>
      <c r="J772" s="25"/>
      <c r="K772" s="25"/>
      <c r="L772" s="25"/>
    </row>
    <row r="773" spans="2:12" s="5" customFormat="1" ht="24.95" customHeight="1">
      <c r="B773" s="20"/>
      <c r="C773" s="25"/>
      <c r="D773" s="25"/>
      <c r="E773" s="25"/>
      <c r="F773" s="21"/>
      <c r="G773" s="20"/>
      <c r="H773" s="20"/>
      <c r="I773" s="25"/>
      <c r="J773" s="25"/>
      <c r="K773" s="25"/>
      <c r="L773" s="25"/>
    </row>
    <row r="774" spans="2:12" s="5" customFormat="1" ht="24.95" customHeight="1">
      <c r="B774" s="20"/>
      <c r="C774" s="25"/>
      <c r="D774" s="25"/>
      <c r="E774" s="25"/>
      <c r="F774" s="21"/>
      <c r="G774" s="20"/>
      <c r="H774" s="20"/>
      <c r="I774" s="25"/>
      <c r="J774" s="25"/>
      <c r="K774" s="25"/>
      <c r="L774" s="25"/>
    </row>
    <row r="775" spans="2:12" s="5" customFormat="1" ht="24.95" customHeight="1">
      <c r="B775" s="20"/>
      <c r="C775" s="25"/>
      <c r="D775" s="25"/>
      <c r="E775" s="25"/>
      <c r="F775" s="21"/>
      <c r="G775" s="20"/>
      <c r="H775" s="20"/>
      <c r="I775" s="25"/>
      <c r="J775" s="25"/>
      <c r="K775" s="25"/>
      <c r="L775" s="25"/>
    </row>
    <row r="776" spans="2:12" s="5" customFormat="1" ht="24.95" customHeight="1">
      <c r="B776" s="20"/>
      <c r="C776" s="25"/>
      <c r="D776" s="25"/>
      <c r="E776" s="25"/>
      <c r="F776" s="21"/>
      <c r="G776" s="20"/>
      <c r="H776" s="20"/>
      <c r="I776" s="25"/>
      <c r="J776" s="25"/>
      <c r="K776" s="25"/>
      <c r="L776" s="25"/>
    </row>
    <row r="777" spans="2:12" s="57" customFormat="1" ht="24.95" customHeight="1">
      <c r="B777" s="271"/>
      <c r="C777" s="271"/>
      <c r="D777" s="271"/>
      <c r="E777" s="271"/>
      <c r="F777" s="271"/>
      <c r="G777" s="271"/>
      <c r="H777" s="271"/>
      <c r="I777" s="271"/>
      <c r="J777" s="271"/>
      <c r="K777" s="271"/>
      <c r="L777" s="271"/>
    </row>
    <row r="778" spans="2:12" s="57" customFormat="1" ht="24.95" customHeight="1"/>
    <row r="779" spans="2:12" s="57" customFormat="1" ht="24.95" customHeight="1"/>
    <row r="780" spans="2:12" s="57" customFormat="1" ht="24.95" customHeight="1"/>
    <row r="781" spans="2:12" s="57" customFormat="1" ht="24.95" customHeight="1">
      <c r="B781" s="254" t="s">
        <v>15</v>
      </c>
      <c r="C781" s="254"/>
      <c r="D781" s="254"/>
      <c r="E781" s="254"/>
      <c r="F781" s="254"/>
      <c r="G781" s="254"/>
      <c r="H781" s="254"/>
      <c r="I781" s="254"/>
      <c r="J781" s="254"/>
    </row>
    <row r="782" spans="2:12" s="57" customFormat="1" ht="24.95" customHeight="1">
      <c r="B782" s="189" t="s">
        <v>41</v>
      </c>
      <c r="C782" s="267" t="s">
        <v>101</v>
      </c>
      <c r="D782" s="267"/>
      <c r="E782" s="267" t="s">
        <v>102</v>
      </c>
      <c r="F782" s="267"/>
      <c r="G782" s="268" t="s">
        <v>50</v>
      </c>
      <c r="H782" s="268"/>
      <c r="I782" s="269" t="s">
        <v>18</v>
      </c>
      <c r="J782" s="269"/>
    </row>
    <row r="783" spans="2:12" s="57" customFormat="1" ht="24.95" customHeight="1">
      <c r="B783" s="41" t="s">
        <v>135</v>
      </c>
      <c r="C783" s="252">
        <v>360833</v>
      </c>
      <c r="D783" s="252"/>
      <c r="E783" s="252">
        <v>42436</v>
      </c>
      <c r="F783" s="252"/>
      <c r="G783" s="261">
        <f>C783+E783</f>
        <v>403269</v>
      </c>
      <c r="H783" s="262"/>
      <c r="I783" s="263">
        <v>0.37669999999999998</v>
      </c>
      <c r="J783" s="264"/>
    </row>
    <row r="784" spans="2:12" s="57" customFormat="1" ht="24.95" customHeight="1">
      <c r="B784" s="41" t="s">
        <v>132</v>
      </c>
      <c r="C784" s="252">
        <v>382530</v>
      </c>
      <c r="D784" s="252"/>
      <c r="E784" s="252">
        <v>23547</v>
      </c>
      <c r="F784" s="252"/>
      <c r="G784" s="261">
        <f>C784+E784</f>
        <v>406077</v>
      </c>
      <c r="H784" s="262"/>
      <c r="I784" s="263">
        <v>0.37090000000000001</v>
      </c>
      <c r="J784" s="264"/>
    </row>
    <row r="785" spans="2:15" s="57" customFormat="1" ht="24.95" customHeight="1">
      <c r="B785" s="97" t="s">
        <v>51</v>
      </c>
      <c r="C785" s="265">
        <f>(C784-C783)/C783</f>
        <v>6.0130309589200542E-2</v>
      </c>
      <c r="D785" s="265"/>
      <c r="E785" s="265">
        <f>(E784-E783)/E783</f>
        <v>-0.44511735319068713</v>
      </c>
      <c r="F785" s="265"/>
      <c r="G785" s="265">
        <f>(G784-G783)/G783</f>
        <v>6.9630941133585773E-3</v>
      </c>
      <c r="H785" s="265"/>
      <c r="I785" s="265">
        <f>(I784-I783)/I783</f>
        <v>-1.5396867533846488E-2</v>
      </c>
      <c r="J785" s="265"/>
    </row>
    <row r="786" spans="2:15" s="57" customFormat="1" ht="24.95" customHeight="1"/>
    <row r="787" spans="2:15" s="57" customFormat="1" ht="24.95" customHeight="1"/>
    <row r="788" spans="2:15" s="57" customFormat="1" ht="24.95" customHeight="1">
      <c r="B788" s="271"/>
      <c r="C788" s="271"/>
      <c r="D788" s="271"/>
      <c r="E788" s="271"/>
      <c r="F788" s="271"/>
      <c r="G788" s="271"/>
      <c r="H788" s="271"/>
      <c r="I788" s="271"/>
      <c r="J788" s="271"/>
      <c r="K788" s="271"/>
      <c r="L788" s="271"/>
    </row>
    <row r="789" spans="2:15" s="57" customFormat="1" ht="24.95" customHeight="1"/>
    <row r="790" spans="2:15" s="57" customFormat="1" ht="24.95" customHeight="1"/>
    <row r="791" spans="2:15" s="57" customFormat="1" ht="24.95" customHeight="1"/>
    <row r="792" spans="2:15" s="57" customFormat="1" ht="24.95" customHeight="1"/>
    <row r="793" spans="2:15" s="57" customFormat="1" ht="24.95" customHeight="1"/>
    <row r="794" spans="2:15" s="57" customFormat="1" ht="24.95" customHeight="1"/>
    <row r="795" spans="2:15" s="57" customFormat="1" ht="24.95" customHeight="1"/>
    <row r="796" spans="2:15" s="57" customFormat="1" ht="24.95" customHeight="1"/>
    <row r="797" spans="2:15" s="57" customFormat="1" ht="24.95" customHeight="1">
      <c r="O797" s="47">
        <v>9</v>
      </c>
    </row>
    <row r="798" spans="2:15" s="57" customFormat="1" ht="30" customHeight="1">
      <c r="B798" s="274" t="s">
        <v>142</v>
      </c>
      <c r="C798" s="274"/>
      <c r="D798" s="274"/>
      <c r="E798" s="274"/>
      <c r="F798" s="274"/>
      <c r="G798" s="274"/>
      <c r="H798" s="274"/>
      <c r="I798" s="274"/>
      <c r="J798" s="274"/>
      <c r="K798" s="274"/>
      <c r="L798" s="274"/>
      <c r="M798" s="274"/>
      <c r="N798" s="274"/>
      <c r="O798" s="274"/>
    </row>
    <row r="799" spans="2:15" s="57" customFormat="1" ht="15" customHeight="1"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/>
    </row>
    <row r="800" spans="2:15" s="57" customFormat="1" ht="24.95" customHeight="1">
      <c r="B800" s="254" t="s">
        <v>13</v>
      </c>
      <c r="C800" s="254"/>
      <c r="D800" s="254"/>
      <c r="E800" s="254"/>
      <c r="F800" s="254"/>
      <c r="G800" s="254"/>
      <c r="H800" s="254"/>
      <c r="M800" s="19"/>
      <c r="N800" s="19"/>
      <c r="O800"/>
    </row>
    <row r="801" spans="2:15" s="57" customFormat="1" ht="24.95" customHeight="1">
      <c r="B801" s="188" t="s">
        <v>41</v>
      </c>
      <c r="C801" s="267" t="s">
        <v>103</v>
      </c>
      <c r="D801" s="267"/>
      <c r="E801" s="267" t="s">
        <v>104</v>
      </c>
      <c r="F801" s="267"/>
      <c r="G801" s="287" t="s">
        <v>0</v>
      </c>
      <c r="H801" s="287"/>
      <c r="M801" s="19"/>
      <c r="N801" s="19"/>
      <c r="O801"/>
    </row>
    <row r="802" spans="2:15" s="57" customFormat="1" ht="24.95" customHeight="1">
      <c r="B802" s="41" t="s">
        <v>137</v>
      </c>
      <c r="C802" s="252">
        <v>646936</v>
      </c>
      <c r="D802" s="252"/>
      <c r="E802" s="252">
        <v>72783</v>
      </c>
      <c r="F802" s="252"/>
      <c r="G802" s="261">
        <f>C802+E802</f>
        <v>719719</v>
      </c>
      <c r="H802" s="262"/>
      <c r="M802" s="19"/>
      <c r="N802" s="19"/>
      <c r="O802"/>
    </row>
    <row r="803" spans="2:15" s="57" customFormat="1" ht="24.95" customHeight="1">
      <c r="B803" s="41" t="s">
        <v>138</v>
      </c>
      <c r="C803" s="252">
        <v>651714</v>
      </c>
      <c r="D803" s="252"/>
      <c r="E803" s="252">
        <v>64307</v>
      </c>
      <c r="F803" s="252"/>
      <c r="G803" s="261">
        <f>C803+E803</f>
        <v>716021</v>
      </c>
      <c r="H803" s="262"/>
      <c r="M803" s="19"/>
      <c r="N803" s="19"/>
      <c r="O803"/>
    </row>
    <row r="804" spans="2:15" s="57" customFormat="1" ht="24.95" customHeight="1">
      <c r="B804" s="105" t="s">
        <v>51</v>
      </c>
      <c r="C804" s="265">
        <f>(C803-C802)/C802</f>
        <v>7.3855837362583002E-3</v>
      </c>
      <c r="D804" s="265"/>
      <c r="E804" s="265">
        <f>(E803-E802)/E802</f>
        <v>-0.11645576576947914</v>
      </c>
      <c r="F804" s="265"/>
      <c r="G804" s="265">
        <f>(G803-G802)/G802</f>
        <v>-5.1381164037631356E-3</v>
      </c>
      <c r="H804" s="265"/>
      <c r="M804" s="19"/>
      <c r="N804"/>
      <c r="O804" s="46"/>
    </row>
    <row r="805" spans="2:15" s="57" customFormat="1" ht="24.95" customHeight="1"/>
    <row r="806" spans="2:15" s="57" customFormat="1" ht="24.95" customHeight="1"/>
    <row r="807" spans="2:15" s="57" customFormat="1" ht="24.95" customHeight="1"/>
    <row r="808" spans="2:15" s="57" customFormat="1" ht="24.95" customHeight="1"/>
    <row r="809" spans="2:15" s="57" customFormat="1" ht="24.95" customHeight="1"/>
    <row r="810" spans="2:15" s="57" customFormat="1" ht="24.95" customHeight="1"/>
    <row r="811" spans="2:15" s="57" customFormat="1" ht="24.95" customHeight="1"/>
    <row r="812" spans="2:15" s="57" customFormat="1" ht="24.95" customHeight="1"/>
    <row r="813" spans="2:15" s="57" customFormat="1" ht="24.95" customHeight="1"/>
    <row r="814" spans="2:15" s="57" customFormat="1" ht="24.95" customHeight="1"/>
    <row r="815" spans="2:15" s="57" customFormat="1" ht="24.95" customHeight="1"/>
    <row r="816" spans="2:15" s="57" customFormat="1" ht="24.95" customHeight="1"/>
    <row r="817" spans="2:10" s="57" customFormat="1" ht="24.95" customHeight="1">
      <c r="B817" s="254" t="s">
        <v>15</v>
      </c>
      <c r="C817" s="254"/>
      <c r="D817" s="254"/>
      <c r="E817" s="254"/>
      <c r="F817" s="254"/>
      <c r="G817" s="254"/>
      <c r="H817" s="254"/>
      <c r="I817" s="254"/>
      <c r="J817" s="254"/>
    </row>
    <row r="818" spans="2:10" s="57" customFormat="1" ht="24.95" customHeight="1">
      <c r="B818" s="188" t="s">
        <v>41</v>
      </c>
      <c r="C818" s="267" t="s">
        <v>101</v>
      </c>
      <c r="D818" s="267"/>
      <c r="E818" s="267" t="s">
        <v>102</v>
      </c>
      <c r="F818" s="267"/>
      <c r="G818" s="287" t="s">
        <v>50</v>
      </c>
      <c r="H818" s="287"/>
      <c r="I818" s="269" t="s">
        <v>18</v>
      </c>
      <c r="J818" s="269"/>
    </row>
    <row r="819" spans="2:10" s="57" customFormat="1" ht="24.95" customHeight="1">
      <c r="B819" s="41" t="s">
        <v>137</v>
      </c>
      <c r="C819" s="252">
        <v>1339408</v>
      </c>
      <c r="D819" s="252"/>
      <c r="E819" s="252">
        <v>125255</v>
      </c>
      <c r="F819" s="252"/>
      <c r="G819" s="261">
        <f>C819+E819</f>
        <v>1464663</v>
      </c>
      <c r="H819" s="262"/>
      <c r="I819" s="263">
        <v>0.1759</v>
      </c>
      <c r="J819" s="264"/>
    </row>
    <row r="820" spans="2:10" s="57" customFormat="1" ht="24.95" customHeight="1">
      <c r="B820" s="41" t="s">
        <v>138</v>
      </c>
      <c r="C820" s="252">
        <v>1358559</v>
      </c>
      <c r="D820" s="252"/>
      <c r="E820" s="252">
        <v>106652</v>
      </c>
      <c r="F820" s="252"/>
      <c r="G820" s="261">
        <f>C820+E820</f>
        <v>1465211</v>
      </c>
      <c r="H820" s="262"/>
      <c r="I820" s="263">
        <v>0.17169999999999999</v>
      </c>
      <c r="J820" s="264"/>
    </row>
    <row r="821" spans="2:10" s="57" customFormat="1" ht="24.95" customHeight="1">
      <c r="B821" s="105" t="s">
        <v>51</v>
      </c>
      <c r="C821" s="265">
        <f>(C820-C819)/C819</f>
        <v>1.4298107820768579E-2</v>
      </c>
      <c r="D821" s="265"/>
      <c r="E821" s="265">
        <f>(E820-E819)/E819</f>
        <v>-0.14852101712506488</v>
      </c>
      <c r="F821" s="265"/>
      <c r="G821" s="265">
        <f>(G820-G819)/G819</f>
        <v>3.7414750014167083E-4</v>
      </c>
      <c r="H821" s="265"/>
      <c r="I821" s="265">
        <f>(I820-I819)/I819</f>
        <v>-2.3877202956225179E-2</v>
      </c>
      <c r="J821" s="265"/>
    </row>
    <row r="822" spans="2:10" s="57" customFormat="1" ht="24.95" customHeight="1"/>
    <row r="823" spans="2:10" s="57" customFormat="1" ht="24.95" customHeight="1"/>
    <row r="824" spans="2:10" s="57" customFormat="1" ht="24.95" customHeight="1"/>
    <row r="825" spans="2:10" s="57" customFormat="1" ht="24.95" customHeight="1"/>
    <row r="826" spans="2:10" s="57" customFormat="1" ht="24.95" customHeight="1"/>
    <row r="827" spans="2:10" s="57" customFormat="1" ht="24.95" customHeight="1"/>
    <row r="828" spans="2:10" s="57" customFormat="1" ht="24.95" customHeight="1"/>
    <row r="829" spans="2:10" s="57" customFormat="1" ht="24.95" customHeight="1"/>
    <row r="830" spans="2:10" s="57" customFormat="1" ht="24.95" customHeight="1"/>
    <row r="831" spans="2:10" s="57" customFormat="1" ht="24.95" customHeight="1"/>
    <row r="832" spans="2:10" s="57" customFormat="1" ht="24.95" customHeight="1"/>
    <row r="833" s="57" customFormat="1" ht="24.95" customHeight="1"/>
    <row r="834" s="57" customFormat="1" ht="24.95" customHeight="1"/>
    <row r="835" s="57" customFormat="1" ht="24.95" customHeight="1"/>
    <row r="836" s="57" customFormat="1" ht="24.95" customHeight="1"/>
    <row r="837" s="57" customFormat="1" ht="24.95" customHeight="1"/>
    <row r="838" s="57" customFormat="1" ht="24.95" customHeight="1"/>
    <row r="839" s="57" customFormat="1" ht="24.95" customHeight="1"/>
    <row r="840" s="57" customFormat="1" ht="24.95" customHeight="1"/>
    <row r="841" s="57" customFormat="1" ht="24.95" customHeight="1"/>
    <row r="842" s="57" customFormat="1" ht="24.95" customHeight="1"/>
    <row r="843" s="57" customFormat="1" ht="24.95" customHeight="1"/>
    <row r="844" s="57" customFormat="1" ht="24.95" customHeight="1"/>
    <row r="845" s="57" customFormat="1" ht="24.95" customHeight="1"/>
    <row r="846" s="57" customFormat="1" ht="24.95" customHeight="1"/>
    <row r="847" s="57" customFormat="1" ht="24.95" customHeight="1"/>
    <row r="848" s="57" customFormat="1" ht="24.95" customHeight="1"/>
    <row r="849" spans="2:15" s="57" customFormat="1" ht="24.95" customHeight="1"/>
    <row r="850" spans="2:15" s="57" customFormat="1" ht="24.95" customHeight="1"/>
    <row r="851" spans="2:15" s="57" customFormat="1" ht="24.95" customHeight="1"/>
    <row r="852" spans="2:15" s="57" customFormat="1" ht="24.95" customHeight="1"/>
    <row r="853" spans="2:15" s="57" customFormat="1" ht="24.95" customHeight="1"/>
    <row r="854" spans="2:15" s="57" customFormat="1" ht="24.95" customHeight="1"/>
    <row r="855" spans="2:15" s="57" customFormat="1" ht="24.95" customHeight="1"/>
    <row r="856" spans="2:15" s="57" customFormat="1" ht="24.95" customHeight="1"/>
    <row r="857" spans="2:15" s="57" customFormat="1" ht="24.95" customHeight="1"/>
    <row r="858" spans="2:15" s="57" customFormat="1" ht="24.95" customHeight="1"/>
    <row r="859" spans="2:15" s="57" customFormat="1" ht="24.95" customHeight="1"/>
    <row r="860" spans="2:15" s="57" customFormat="1" ht="24.95" customHeight="1"/>
    <row r="861" spans="2:15" s="57" customFormat="1" ht="24.95" customHeight="1">
      <c r="O861" s="47">
        <v>10</v>
      </c>
    </row>
    <row r="862" spans="2:15" ht="39.950000000000003" customHeight="1">
      <c r="B862" s="258" t="s">
        <v>119</v>
      </c>
      <c r="C862" s="258"/>
      <c r="D862" s="258"/>
      <c r="E862" s="258"/>
      <c r="F862" s="258"/>
      <c r="G862" s="258"/>
      <c r="H862" s="258"/>
      <c r="I862" s="258"/>
      <c r="J862" s="258"/>
      <c r="K862" s="258"/>
      <c r="L862" s="258"/>
      <c r="M862" s="258"/>
      <c r="N862" s="258"/>
      <c r="O862" s="258"/>
    </row>
    <row r="863" spans="2:15" ht="15" customHeight="1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</row>
    <row r="864" spans="2:15" ht="30" customHeight="1">
      <c r="B864" s="274" t="s">
        <v>115</v>
      </c>
      <c r="C864" s="274"/>
      <c r="D864" s="274"/>
      <c r="E864" s="274"/>
      <c r="F864" s="274"/>
      <c r="G864" s="274"/>
      <c r="H864" s="274"/>
      <c r="I864" s="274"/>
      <c r="J864" s="274"/>
      <c r="K864" s="274"/>
      <c r="L864" s="274"/>
      <c r="M864" s="274"/>
      <c r="N864" s="274"/>
      <c r="O864" s="274"/>
    </row>
    <row r="865" spans="2:15" ht="15" customHeight="1">
      <c r="B865" s="99"/>
      <c r="C865" s="99"/>
      <c r="D865" s="99"/>
      <c r="E865" s="99"/>
      <c r="F865" s="99"/>
      <c r="G865" s="99"/>
    </row>
    <row r="866" spans="2:15" ht="24.95" customHeight="1">
      <c r="B866" s="288" t="s">
        <v>20</v>
      </c>
      <c r="C866" s="288"/>
      <c r="D866" s="288"/>
      <c r="E866" s="288"/>
      <c r="F866" s="288"/>
      <c r="G866" s="288"/>
      <c r="H866" s="288"/>
      <c r="I866" s="288"/>
      <c r="J866" s="288"/>
    </row>
    <row r="867" spans="2:15" ht="24.95" customHeight="1">
      <c r="B867" s="255" t="s">
        <v>42</v>
      </c>
      <c r="C867" s="282" t="s">
        <v>62</v>
      </c>
      <c r="D867" s="282"/>
      <c r="E867" s="282"/>
      <c r="F867" s="282" t="s">
        <v>63</v>
      </c>
      <c r="G867" s="282"/>
      <c r="H867" s="282"/>
      <c r="I867" s="184" t="s">
        <v>67</v>
      </c>
      <c r="J867" s="183" t="s">
        <v>68</v>
      </c>
    </row>
    <row r="868" spans="2:15" ht="24.95" customHeight="1">
      <c r="B868" s="255"/>
      <c r="C868" s="154" t="s">
        <v>90</v>
      </c>
      <c r="D868" s="154" t="s">
        <v>91</v>
      </c>
      <c r="E868" s="117" t="s">
        <v>92</v>
      </c>
      <c r="F868" s="154" t="s">
        <v>93</v>
      </c>
      <c r="G868" s="154" t="s">
        <v>94</v>
      </c>
      <c r="H868" s="117" t="s">
        <v>95</v>
      </c>
      <c r="I868" s="161" t="s">
        <v>124</v>
      </c>
      <c r="J868" s="161" t="s">
        <v>125</v>
      </c>
      <c r="K868" s="11"/>
      <c r="L868" s="11"/>
      <c r="M868" s="66"/>
      <c r="N868" s="11"/>
    </row>
    <row r="869" spans="2:15" ht="24.95" customHeight="1">
      <c r="B869" s="32" t="s">
        <v>202</v>
      </c>
      <c r="C869" s="209">
        <v>13702</v>
      </c>
      <c r="D869" s="209">
        <v>221</v>
      </c>
      <c r="E869" s="176">
        <f>SUM(C869:D869)</f>
        <v>13923</v>
      </c>
      <c r="F869" s="209">
        <v>27647</v>
      </c>
      <c r="G869" s="209">
        <v>801</v>
      </c>
      <c r="H869" s="176">
        <f>SUM(F869:G869)</f>
        <v>28448</v>
      </c>
      <c r="I869" s="133">
        <v>0.13893677810065688</v>
      </c>
      <c r="J869" s="136">
        <v>2.0432378079436901</v>
      </c>
      <c r="K869" s="11"/>
      <c r="L869" s="69"/>
      <c r="M869" s="66"/>
      <c r="N869" s="11"/>
    </row>
    <row r="870" spans="2:15" ht="24.95" customHeight="1">
      <c r="B870" s="32" t="s">
        <v>5</v>
      </c>
      <c r="C870" s="209">
        <v>11119</v>
      </c>
      <c r="D870" s="209">
        <v>3154</v>
      </c>
      <c r="E870" s="176">
        <f t="shared" ref="E870:E877" si="24">SUM(C870:D870)</f>
        <v>14273</v>
      </c>
      <c r="F870" s="209">
        <v>29379</v>
      </c>
      <c r="G870" s="209">
        <v>5063</v>
      </c>
      <c r="H870" s="176">
        <f t="shared" ref="H870:H877" si="25">SUM(F870:G870)</f>
        <v>34442</v>
      </c>
      <c r="I870" s="133">
        <v>0.21300465070255295</v>
      </c>
      <c r="J870" s="136">
        <v>2.413087648006726</v>
      </c>
      <c r="K870" s="11"/>
      <c r="L870" s="69"/>
      <c r="M870" s="66"/>
      <c r="N870" s="11"/>
    </row>
    <row r="871" spans="2:15" ht="24.95" customHeight="1">
      <c r="B871" s="32" t="s">
        <v>25</v>
      </c>
      <c r="C871" s="209">
        <v>19484</v>
      </c>
      <c r="D871" s="209">
        <v>3921</v>
      </c>
      <c r="E871" s="176">
        <f t="shared" si="24"/>
        <v>23405</v>
      </c>
      <c r="F871" s="209">
        <v>52944</v>
      </c>
      <c r="G871" s="209">
        <v>5476</v>
      </c>
      <c r="H871" s="176">
        <f t="shared" si="25"/>
        <v>58420</v>
      </c>
      <c r="I871" s="133">
        <v>0.21594088793769428</v>
      </c>
      <c r="J871" s="136">
        <v>2.4960478530228585</v>
      </c>
      <c r="K871" s="11"/>
      <c r="L871" s="69"/>
      <c r="M871" s="67"/>
      <c r="N871" s="11"/>
    </row>
    <row r="872" spans="2:15" ht="24.95" customHeight="1">
      <c r="B872" s="32" t="s">
        <v>7</v>
      </c>
      <c r="C872" s="209">
        <v>2346</v>
      </c>
      <c r="D872" s="209">
        <v>1021</v>
      </c>
      <c r="E872" s="176">
        <f t="shared" si="24"/>
        <v>3367</v>
      </c>
      <c r="F872" s="209">
        <v>6616</v>
      </c>
      <c r="G872" s="209">
        <v>1667</v>
      </c>
      <c r="H872" s="176">
        <f t="shared" si="25"/>
        <v>8283</v>
      </c>
      <c r="I872" s="133">
        <v>0.19880472350230416</v>
      </c>
      <c r="J872" s="136">
        <v>2.46005346005346</v>
      </c>
      <c r="K872" s="11"/>
      <c r="L872" s="69"/>
      <c r="M872" s="67"/>
      <c r="N872" s="11"/>
    </row>
    <row r="873" spans="2:15" ht="24.95" customHeight="1">
      <c r="B873" s="32" t="s">
        <v>8</v>
      </c>
      <c r="C873" s="209">
        <v>6856</v>
      </c>
      <c r="D873" s="209">
        <v>1883</v>
      </c>
      <c r="E873" s="176">
        <f t="shared" si="24"/>
        <v>8739</v>
      </c>
      <c r="F873" s="209">
        <v>29393</v>
      </c>
      <c r="G873" s="209">
        <v>3198</v>
      </c>
      <c r="H873" s="176">
        <f t="shared" si="25"/>
        <v>32591</v>
      </c>
      <c r="I873" s="133">
        <v>0.235019950963896</v>
      </c>
      <c r="J873" s="136">
        <v>3.7293740702597553</v>
      </c>
      <c r="K873" s="11"/>
      <c r="L873" s="69"/>
      <c r="M873" s="67"/>
      <c r="N873" s="11"/>
    </row>
    <row r="874" spans="2:15" ht="24.95" customHeight="1">
      <c r="B874" s="32" t="s">
        <v>9</v>
      </c>
      <c r="C874" s="209">
        <v>3178</v>
      </c>
      <c r="D874" s="209">
        <v>779</v>
      </c>
      <c r="E874" s="176">
        <f t="shared" si="24"/>
        <v>3957</v>
      </c>
      <c r="F874" s="209">
        <v>8871</v>
      </c>
      <c r="G874" s="209">
        <v>2321</v>
      </c>
      <c r="H874" s="176">
        <f t="shared" si="25"/>
        <v>11192</v>
      </c>
      <c r="I874" s="133">
        <v>0.15043010752688171</v>
      </c>
      <c r="J874" s="136">
        <v>2.828405357594137</v>
      </c>
      <c r="K874" s="11"/>
      <c r="L874" s="69"/>
      <c r="M874" s="67"/>
      <c r="N874" s="11"/>
    </row>
    <row r="875" spans="2:15" ht="24.95" customHeight="1">
      <c r="B875" s="32" t="s">
        <v>10</v>
      </c>
      <c r="C875" s="209">
        <v>13343</v>
      </c>
      <c r="D875" s="209">
        <v>1056</v>
      </c>
      <c r="E875" s="176">
        <f t="shared" si="24"/>
        <v>14399</v>
      </c>
      <c r="F875" s="209">
        <v>52893</v>
      </c>
      <c r="G875" s="209">
        <v>3228</v>
      </c>
      <c r="H875" s="176">
        <f t="shared" si="25"/>
        <v>56121</v>
      </c>
      <c r="I875" s="133">
        <v>0.40052098201541536</v>
      </c>
      <c r="J875" s="136">
        <v>3.897562330717411</v>
      </c>
      <c r="K875" s="11"/>
      <c r="L875" s="69"/>
      <c r="M875" s="67"/>
      <c r="N875" s="11"/>
    </row>
    <row r="876" spans="2:15" ht="24.95" customHeight="1">
      <c r="B876" s="32" t="s">
        <v>11</v>
      </c>
      <c r="C876" s="209">
        <v>4539</v>
      </c>
      <c r="D876" s="209">
        <v>3547</v>
      </c>
      <c r="E876" s="176">
        <f t="shared" si="24"/>
        <v>8086</v>
      </c>
      <c r="F876" s="209">
        <v>11617</v>
      </c>
      <c r="G876" s="209">
        <v>6197</v>
      </c>
      <c r="H876" s="176">
        <f t="shared" si="25"/>
        <v>17814</v>
      </c>
      <c r="I876" s="133">
        <v>0.46045285359801491</v>
      </c>
      <c r="J876" s="136">
        <v>2.2030670294335888</v>
      </c>
      <c r="K876" s="11"/>
      <c r="L876" s="69"/>
      <c r="M876" s="66"/>
      <c r="N876" s="11"/>
    </row>
    <row r="877" spans="2:15" ht="24.95" customHeight="1">
      <c r="B877" s="32" t="s">
        <v>12</v>
      </c>
      <c r="C877" s="209">
        <v>3739</v>
      </c>
      <c r="D877" s="209">
        <v>444</v>
      </c>
      <c r="E877" s="176">
        <f t="shared" si="24"/>
        <v>4183</v>
      </c>
      <c r="F877" s="209">
        <v>11930</v>
      </c>
      <c r="G877" s="209">
        <v>947</v>
      </c>
      <c r="H877" s="176">
        <f t="shared" si="25"/>
        <v>12877</v>
      </c>
      <c r="I877" s="133">
        <v>0.15499518536350507</v>
      </c>
      <c r="J877" s="136">
        <v>3.0784126225197226</v>
      </c>
      <c r="K877" s="11"/>
      <c r="L877" s="11"/>
      <c r="M877" s="66"/>
      <c r="N877" s="11"/>
    </row>
    <row r="878" spans="2:15" ht="24.95" customHeight="1">
      <c r="B878" s="115" t="s">
        <v>14</v>
      </c>
      <c r="C878" s="179">
        <f>SUM(C869:C877)</f>
        <v>78306</v>
      </c>
      <c r="D878" s="174">
        <f>SUM(D869:D877)</f>
        <v>16026</v>
      </c>
      <c r="E878" s="173">
        <f>SUM(C878:D878)</f>
        <v>94332</v>
      </c>
      <c r="F878" s="174">
        <f>SUM(F869:F877)</f>
        <v>231290</v>
      </c>
      <c r="G878" s="174">
        <f>SUM(G869:G877)</f>
        <v>28898</v>
      </c>
      <c r="H878" s="173">
        <f>SUM(F878:G878)</f>
        <v>260188</v>
      </c>
      <c r="I878" s="159">
        <v>0.22554177598502098</v>
      </c>
      <c r="J878" s="158">
        <v>2.758215663825637</v>
      </c>
      <c r="K878" s="11"/>
      <c r="L878" s="11"/>
      <c r="M878" s="66"/>
      <c r="N878" s="11"/>
    </row>
    <row r="879" spans="2:15" s="103" customFormat="1" ht="24.95" customHeight="1">
      <c r="B879" s="266"/>
      <c r="C879" s="266"/>
      <c r="D879" s="266"/>
      <c r="E879" s="266"/>
      <c r="F879" s="266"/>
      <c r="G879" s="266"/>
      <c r="H879" s="266"/>
      <c r="I879" s="266"/>
      <c r="J879" s="266"/>
      <c r="K879" s="193"/>
      <c r="L879" s="193"/>
      <c r="M879" s="193"/>
      <c r="N879" s="193"/>
      <c r="O879" s="193"/>
    </row>
    <row r="880" spans="2:15" ht="24.95" customHeight="1"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</row>
    <row r="881" spans="2:15" s="55" customFormat="1" ht="24.95" customHeight="1">
      <c r="B881" s="83"/>
      <c r="C881" s="83"/>
      <c r="D881" s="83"/>
      <c r="E881" s="83"/>
      <c r="F881" s="83"/>
      <c r="G881" s="83"/>
      <c r="H881" s="83"/>
      <c r="I881" s="83"/>
      <c r="J881" s="83"/>
      <c r="K881" s="68"/>
      <c r="L881" s="68"/>
      <c r="M881" s="68"/>
      <c r="N881" s="68"/>
    </row>
    <row r="882" spans="2:15" ht="24.95" customHeight="1">
      <c r="B882" s="2"/>
      <c r="C882" s="2"/>
      <c r="D882" s="2"/>
      <c r="E882" s="2"/>
      <c r="G882" s="2"/>
      <c r="H882" s="2"/>
      <c r="I882" s="2"/>
      <c r="J882" s="2"/>
    </row>
    <row r="883" spans="2:15" ht="24.95" customHeight="1">
      <c r="B883" s="2"/>
      <c r="C883" s="2"/>
      <c r="D883" s="2"/>
      <c r="E883" s="2"/>
      <c r="G883" s="2"/>
      <c r="H883" s="2"/>
      <c r="I883" s="2"/>
      <c r="J883" s="2"/>
    </row>
    <row r="884" spans="2:15" ht="24.95" customHeight="1">
      <c r="B884" s="2"/>
      <c r="C884" s="2"/>
      <c r="D884" s="2"/>
      <c r="E884" s="2"/>
      <c r="G884" s="2"/>
      <c r="H884" s="2"/>
      <c r="I884" s="2"/>
      <c r="J884" s="2"/>
    </row>
    <row r="885" spans="2:15" ht="24.95" customHeight="1">
      <c r="B885" s="2"/>
      <c r="C885" s="2"/>
      <c r="D885" s="2"/>
      <c r="E885" s="2"/>
      <c r="G885" s="2"/>
      <c r="H885" s="2"/>
      <c r="I885" s="2"/>
      <c r="J885" s="2"/>
    </row>
    <row r="886" spans="2:15" ht="24.95" customHeight="1">
      <c r="B886" s="2"/>
      <c r="C886" s="2"/>
      <c r="D886" s="2"/>
      <c r="E886" s="2"/>
      <c r="G886" s="2"/>
      <c r="H886" s="2"/>
      <c r="I886" s="2"/>
      <c r="J886" s="2"/>
    </row>
    <row r="887" spans="2:15" ht="24.95" customHeight="1">
      <c r="B887" s="2"/>
      <c r="C887" s="2"/>
      <c r="D887" s="2"/>
      <c r="E887" s="2"/>
      <c r="G887" s="2"/>
      <c r="H887" s="2"/>
      <c r="I887" s="2"/>
      <c r="J887" s="2"/>
    </row>
    <row r="888" spans="2:15" ht="24.95" customHeight="1">
      <c r="B888" s="2"/>
      <c r="C888" s="2"/>
      <c r="D888" s="2"/>
      <c r="E888" s="2"/>
      <c r="G888" s="2"/>
      <c r="H888" s="2"/>
      <c r="I888" s="2"/>
      <c r="J888" s="2"/>
    </row>
    <row r="889" spans="2:15" ht="24.95" customHeight="1">
      <c r="B889" s="2"/>
      <c r="C889" s="2"/>
      <c r="D889" s="2"/>
      <c r="E889" s="2"/>
      <c r="G889" s="2"/>
      <c r="H889" s="2"/>
      <c r="I889" s="2"/>
      <c r="J889" s="2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30" customHeight="1">
      <c r="B892" s="274" t="s">
        <v>143</v>
      </c>
      <c r="C892" s="274"/>
      <c r="D892" s="274"/>
      <c r="E892" s="274"/>
      <c r="F892" s="274"/>
      <c r="G892" s="274"/>
      <c r="H892" s="274"/>
      <c r="I892" s="274"/>
      <c r="J892" s="274"/>
      <c r="K892" s="274"/>
      <c r="L892" s="274"/>
      <c r="M892" s="274"/>
      <c r="N892" s="274"/>
      <c r="O892" s="274"/>
    </row>
    <row r="893" spans="2:15" ht="15" customHeight="1">
      <c r="B893" s="99"/>
      <c r="C893" s="99"/>
      <c r="D893" s="99"/>
      <c r="E893" s="99"/>
      <c r="F893" s="99"/>
      <c r="G893" s="99"/>
    </row>
    <row r="894" spans="2:15" ht="24.95" customHeight="1">
      <c r="B894" s="254" t="s">
        <v>13</v>
      </c>
      <c r="C894" s="254"/>
      <c r="D894" s="254"/>
      <c r="E894" s="254"/>
      <c r="F894" s="254"/>
      <c r="G894" s="254"/>
      <c r="H894" s="254"/>
    </row>
    <row r="895" spans="2:15" ht="24.95" customHeight="1">
      <c r="B895" s="189" t="s">
        <v>41</v>
      </c>
      <c r="C895" s="267" t="s">
        <v>79</v>
      </c>
      <c r="D895" s="267"/>
      <c r="E895" s="267" t="s">
        <v>80</v>
      </c>
      <c r="F895" s="267"/>
      <c r="G895" s="268" t="s">
        <v>0</v>
      </c>
      <c r="H895" s="268"/>
    </row>
    <row r="896" spans="2:15" ht="24.95" customHeight="1">
      <c r="B896" s="41" t="s">
        <v>135</v>
      </c>
      <c r="C896" s="252">
        <v>80307</v>
      </c>
      <c r="D896" s="252"/>
      <c r="E896" s="252">
        <v>21337</v>
      </c>
      <c r="F896" s="252"/>
      <c r="G896" s="261">
        <f>C896+E896</f>
        <v>101644</v>
      </c>
      <c r="H896" s="262"/>
    </row>
    <row r="897" spans="2:10" ht="24.95" customHeight="1">
      <c r="B897" s="41" t="s">
        <v>132</v>
      </c>
      <c r="C897" s="252">
        <v>78306</v>
      </c>
      <c r="D897" s="252"/>
      <c r="E897" s="252">
        <v>16026</v>
      </c>
      <c r="F897" s="252"/>
      <c r="G897" s="261">
        <f>C897+E897</f>
        <v>94332</v>
      </c>
      <c r="H897" s="262"/>
    </row>
    <row r="898" spans="2:10" ht="24.95" customHeight="1">
      <c r="B898" s="97" t="s">
        <v>51</v>
      </c>
      <c r="C898" s="265">
        <f>(C897-C896)/C896</f>
        <v>-2.4916881467368972E-2</v>
      </c>
      <c r="D898" s="265"/>
      <c r="E898" s="265">
        <f>(E897-E896)/E896</f>
        <v>-0.24891034353470498</v>
      </c>
      <c r="F898" s="265"/>
      <c r="G898" s="265">
        <f>(G897-G896)/G896</f>
        <v>-7.1937349966549921E-2</v>
      </c>
      <c r="H898" s="265"/>
    </row>
    <row r="899" spans="2:10" ht="24.95" customHeight="1"/>
    <row r="900" spans="2:10" ht="24.95" customHeight="1"/>
    <row r="901" spans="2:10" ht="24.95" customHeight="1"/>
    <row r="902" spans="2:10" ht="24.95" customHeight="1"/>
    <row r="903" spans="2:10" ht="24.95" customHeight="1"/>
    <row r="904" spans="2:10" ht="24.95" customHeight="1"/>
    <row r="905" spans="2:10" ht="24.95" customHeight="1"/>
    <row r="906" spans="2:10" ht="24.95" customHeight="1">
      <c r="I906" s="19"/>
    </row>
    <row r="907" spans="2:10" ht="24.95" customHeight="1"/>
    <row r="908" spans="2:10" ht="24.95" customHeight="1"/>
    <row r="909" spans="2:10" ht="24.95" customHeight="1"/>
    <row r="910" spans="2:10" ht="24.95" customHeight="1">
      <c r="B910" s="254" t="s">
        <v>15</v>
      </c>
      <c r="C910" s="254"/>
      <c r="D910" s="254"/>
      <c r="E910" s="254"/>
      <c r="F910" s="254"/>
      <c r="G910" s="254"/>
      <c r="H910" s="254"/>
      <c r="I910" s="254"/>
      <c r="J910" s="254"/>
    </row>
    <row r="911" spans="2:10" ht="24.95" customHeight="1">
      <c r="B911" s="188" t="s">
        <v>41</v>
      </c>
      <c r="C911" s="267" t="s">
        <v>81</v>
      </c>
      <c r="D911" s="267"/>
      <c r="E911" s="267" t="s">
        <v>82</v>
      </c>
      <c r="F911" s="267"/>
      <c r="G911" s="268" t="s">
        <v>1</v>
      </c>
      <c r="H911" s="268"/>
      <c r="I911" s="269" t="s">
        <v>18</v>
      </c>
      <c r="J911" s="269"/>
    </row>
    <row r="912" spans="2:10" ht="24.95" customHeight="1">
      <c r="B912" s="41" t="s">
        <v>135</v>
      </c>
      <c r="C912" s="252">
        <v>251032</v>
      </c>
      <c r="D912" s="252"/>
      <c r="E912" s="252">
        <v>39176</v>
      </c>
      <c r="F912" s="252"/>
      <c r="G912" s="261">
        <f>C912+E912</f>
        <v>290208</v>
      </c>
      <c r="H912" s="262"/>
      <c r="I912" s="263">
        <v>0.2397</v>
      </c>
      <c r="J912" s="264"/>
    </row>
    <row r="913" spans="2:15" ht="24.95" customHeight="1">
      <c r="B913" s="41" t="s">
        <v>132</v>
      </c>
      <c r="C913" s="252">
        <v>231290</v>
      </c>
      <c r="D913" s="252"/>
      <c r="E913" s="252">
        <v>28898</v>
      </c>
      <c r="F913" s="252"/>
      <c r="G913" s="261">
        <f>C913+E913</f>
        <v>260188</v>
      </c>
      <c r="H913" s="262"/>
      <c r="I913" s="263">
        <v>0.22550000000000001</v>
      </c>
      <c r="J913" s="264"/>
    </row>
    <row r="914" spans="2:15" ht="24.95" customHeight="1">
      <c r="B914" s="97" t="s">
        <v>51</v>
      </c>
      <c r="C914" s="265">
        <f>(C913-C912)/C912</f>
        <v>-7.8643360209057017E-2</v>
      </c>
      <c r="D914" s="265"/>
      <c r="E914" s="265">
        <f>(E913-E912)/E912</f>
        <v>-0.2623545027567899</v>
      </c>
      <c r="F914" s="265"/>
      <c r="G914" s="265">
        <f>(G913-G912)/G912</f>
        <v>-0.1034430477450656</v>
      </c>
      <c r="H914" s="265"/>
      <c r="I914" s="265">
        <f>(I913-I912)/I912</f>
        <v>-5.9240717563621155E-2</v>
      </c>
      <c r="J914" s="265"/>
    </row>
    <row r="915" spans="2:15" ht="24.95" customHeight="1"/>
    <row r="916" spans="2:15" ht="24.95" customHeight="1"/>
    <row r="917" spans="2:15" ht="24.95" customHeight="1"/>
    <row r="918" spans="2:15" ht="24.95" customHeight="1"/>
    <row r="919" spans="2:15" ht="24.95" customHeight="1"/>
    <row r="920" spans="2:15" ht="24.95" customHeight="1"/>
    <row r="921" spans="2:15" ht="24.95" customHeight="1"/>
    <row r="922" spans="2:15" ht="24.95" customHeight="1"/>
    <row r="923" spans="2:15" ht="24.95" customHeight="1"/>
    <row r="924" spans="2:15" ht="24.95" customHeight="1"/>
    <row r="925" spans="2:15" ht="24.95" customHeight="1">
      <c r="O925" s="47">
        <v>11</v>
      </c>
    </row>
    <row r="926" spans="2:15" ht="30" customHeight="1">
      <c r="B926" s="274" t="s">
        <v>144</v>
      </c>
      <c r="C926" s="274"/>
      <c r="D926" s="274"/>
      <c r="E926" s="274"/>
      <c r="F926" s="274"/>
      <c r="G926" s="274"/>
      <c r="H926" s="274"/>
      <c r="I926" s="274"/>
      <c r="J926" s="274"/>
      <c r="K926" s="274"/>
      <c r="L926" s="274"/>
      <c r="M926" s="274"/>
      <c r="N926" s="274"/>
      <c r="O926" s="274"/>
    </row>
    <row r="927" spans="2:15" ht="15" customHeight="1"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</row>
    <row r="928" spans="2:15" ht="24.95" customHeight="1">
      <c r="B928" s="254" t="s">
        <v>13</v>
      </c>
      <c r="C928" s="254"/>
      <c r="D928" s="254"/>
      <c r="E928" s="254"/>
      <c r="F928" s="254"/>
      <c r="G928" s="254"/>
      <c r="H928" s="254"/>
      <c r="M928" s="19"/>
      <c r="N928" s="19"/>
    </row>
    <row r="929" spans="2:15" ht="24.95" customHeight="1">
      <c r="B929" s="189" t="s">
        <v>41</v>
      </c>
      <c r="C929" s="267" t="s">
        <v>103</v>
      </c>
      <c r="D929" s="267"/>
      <c r="E929" s="267" t="s">
        <v>104</v>
      </c>
      <c r="F929" s="267"/>
      <c r="G929" s="268" t="s">
        <v>0</v>
      </c>
      <c r="H929" s="268"/>
      <c r="M929" s="19"/>
      <c r="N929" s="19"/>
    </row>
    <row r="930" spans="2:15" ht="24.95" customHeight="1">
      <c r="B930" s="41" t="s">
        <v>137</v>
      </c>
      <c r="C930" s="252">
        <v>181142</v>
      </c>
      <c r="D930" s="252"/>
      <c r="E930" s="252">
        <v>83325</v>
      </c>
      <c r="F930" s="252"/>
      <c r="G930" s="261">
        <f>C930+E930</f>
        <v>264467</v>
      </c>
      <c r="H930" s="262"/>
      <c r="M930" s="19"/>
      <c r="N930" s="19"/>
    </row>
    <row r="931" spans="2:15" ht="24.95" customHeight="1">
      <c r="B931" s="41" t="s">
        <v>138</v>
      </c>
      <c r="C931" s="252">
        <v>182134</v>
      </c>
      <c r="D931" s="252"/>
      <c r="E931" s="252">
        <v>72868</v>
      </c>
      <c r="F931" s="252"/>
      <c r="G931" s="261">
        <f>C931+E931</f>
        <v>255002</v>
      </c>
      <c r="H931" s="262"/>
      <c r="M931" s="19"/>
      <c r="N931" s="19"/>
    </row>
    <row r="932" spans="2:15" ht="24.95" customHeight="1">
      <c r="B932" s="105" t="s">
        <v>51</v>
      </c>
      <c r="C932" s="265">
        <f>(C931-C930)/C930</f>
        <v>5.4763666074129688E-3</v>
      </c>
      <c r="D932" s="265"/>
      <c r="E932" s="265">
        <f>(E931-E930)/E930</f>
        <v>-0.12549654965496548</v>
      </c>
      <c r="F932" s="265"/>
      <c r="G932" s="265">
        <f>(G931-G930)/G930</f>
        <v>-3.578896421859816E-2</v>
      </c>
      <c r="H932" s="265"/>
      <c r="M932" s="19"/>
      <c r="O932" s="46"/>
    </row>
    <row r="933" spans="2:15" ht="24.95" customHeight="1"/>
    <row r="934" spans="2:15" ht="24.95" customHeight="1"/>
    <row r="935" spans="2:15" ht="24.95" customHeight="1"/>
    <row r="936" spans="2:15" ht="24.95" customHeight="1"/>
    <row r="937" spans="2:15" ht="24.95" customHeight="1"/>
    <row r="938" spans="2:15" ht="24.95" customHeight="1"/>
    <row r="939" spans="2:15" ht="24.95" customHeight="1"/>
    <row r="940" spans="2:15" ht="24.95" customHeight="1"/>
    <row r="941" spans="2:15" ht="24.95" customHeight="1"/>
    <row r="942" spans="2:15" ht="24.95" customHeight="1"/>
    <row r="943" spans="2:15" ht="24.95" customHeight="1"/>
    <row r="944" spans="2:15" ht="24.95" customHeight="1">
      <c r="B944" s="254" t="s">
        <v>15</v>
      </c>
      <c r="C944" s="254"/>
      <c r="D944" s="254"/>
      <c r="E944" s="254"/>
      <c r="F944" s="254"/>
      <c r="G944" s="254"/>
      <c r="H944" s="254"/>
      <c r="I944" s="254"/>
      <c r="J944" s="254"/>
    </row>
    <row r="945" spans="2:10" ht="24.95" customHeight="1">
      <c r="B945" s="189" t="s">
        <v>41</v>
      </c>
      <c r="C945" s="267" t="s">
        <v>101</v>
      </c>
      <c r="D945" s="267"/>
      <c r="E945" s="267" t="s">
        <v>102</v>
      </c>
      <c r="F945" s="267"/>
      <c r="G945" s="268" t="s">
        <v>50</v>
      </c>
      <c r="H945" s="268"/>
      <c r="I945" s="269" t="s">
        <v>18</v>
      </c>
      <c r="J945" s="269"/>
    </row>
    <row r="946" spans="2:10" ht="24.95" customHeight="1">
      <c r="B946" s="41" t="s">
        <v>137</v>
      </c>
      <c r="C946" s="252">
        <v>519194</v>
      </c>
      <c r="D946" s="252"/>
      <c r="E946" s="252">
        <v>141826</v>
      </c>
      <c r="F946" s="252"/>
      <c r="G946" s="261">
        <f>C946+E946</f>
        <v>661020</v>
      </c>
      <c r="H946" s="262"/>
      <c r="I946" s="263">
        <v>0.1047</v>
      </c>
      <c r="J946" s="264"/>
    </row>
    <row r="947" spans="2:10" ht="24.95" customHeight="1">
      <c r="B947" s="41" t="s">
        <v>138</v>
      </c>
      <c r="C947" s="252">
        <v>504215</v>
      </c>
      <c r="D947" s="252"/>
      <c r="E947" s="252">
        <v>123107</v>
      </c>
      <c r="F947" s="252"/>
      <c r="G947" s="261">
        <f>C947+E947</f>
        <v>627322</v>
      </c>
      <c r="H947" s="262"/>
      <c r="I947" s="263">
        <v>0.1002</v>
      </c>
      <c r="J947" s="264"/>
    </row>
    <row r="948" spans="2:10" ht="24.95" customHeight="1">
      <c r="B948" s="105" t="s">
        <v>51</v>
      </c>
      <c r="C948" s="265">
        <f>(C947-C946)/C946</f>
        <v>-2.885048748637311E-2</v>
      </c>
      <c r="D948" s="265"/>
      <c r="E948" s="265">
        <f>(E947-E946)/E946</f>
        <v>-0.1319856725847165</v>
      </c>
      <c r="F948" s="265"/>
      <c r="G948" s="265">
        <f>(G947-G946)/G946</f>
        <v>-5.0978790354300932E-2</v>
      </c>
      <c r="H948" s="265"/>
      <c r="I948" s="265">
        <f>(I947-I946)/I946</f>
        <v>-4.2979942693409781E-2</v>
      </c>
      <c r="J948" s="265"/>
    </row>
    <row r="949" spans="2:10" ht="24.95" customHeight="1"/>
    <row r="950" spans="2:10" ht="24.95" customHeight="1"/>
    <row r="951" spans="2:10" ht="24.95" customHeight="1"/>
    <row r="952" spans="2:10" ht="24.95" customHeight="1"/>
    <row r="953" spans="2:10" ht="24.95" customHeight="1"/>
    <row r="954" spans="2:10" ht="24.95" customHeight="1"/>
    <row r="955" spans="2:10" ht="24.95" customHeight="1"/>
    <row r="956" spans="2:10" ht="24.95" customHeight="1"/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spans="2:15" ht="24.95" customHeight="1"/>
    <row r="978" spans="2:15" ht="24.95" customHeight="1"/>
    <row r="979" spans="2:15" ht="24.95" customHeight="1"/>
    <row r="980" spans="2:15" ht="24.95" customHeight="1"/>
    <row r="981" spans="2:15" ht="24.95" customHeight="1"/>
    <row r="982" spans="2:15" ht="24.95" customHeight="1"/>
    <row r="983" spans="2:15" ht="24.95" customHeight="1"/>
    <row r="984" spans="2:15" ht="24.95" customHeight="1"/>
    <row r="985" spans="2:15" ht="24.95" customHeight="1"/>
    <row r="986" spans="2:15" ht="24.95" customHeight="1"/>
    <row r="987" spans="2:15" ht="24.95" customHeight="1"/>
    <row r="988" spans="2:15" ht="24.95" customHeight="1"/>
    <row r="989" spans="2:15" ht="24.95" customHeight="1">
      <c r="O989" s="47">
        <v>12</v>
      </c>
    </row>
    <row r="990" spans="2:15" ht="39.950000000000003" customHeight="1">
      <c r="B990" s="258" t="s">
        <v>114</v>
      </c>
      <c r="C990" s="258"/>
      <c r="D990" s="258"/>
      <c r="E990" s="258"/>
      <c r="F990" s="258"/>
      <c r="G990" s="258"/>
      <c r="H990" s="258"/>
      <c r="I990" s="258"/>
      <c r="J990" s="258"/>
      <c r="K990" s="258"/>
      <c r="L990" s="258"/>
      <c r="M990" s="258"/>
      <c r="N990" s="258"/>
      <c r="O990" s="258"/>
    </row>
    <row r="991" spans="2:15" ht="15" customHeight="1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</row>
    <row r="992" spans="2:15" ht="30" customHeight="1">
      <c r="B992" s="259" t="s">
        <v>182</v>
      </c>
      <c r="C992" s="259"/>
      <c r="D992" s="259"/>
      <c r="E992" s="259"/>
      <c r="F992" s="259"/>
      <c r="G992" s="259"/>
      <c r="H992" s="259"/>
      <c r="I992" s="259"/>
      <c r="J992" s="259"/>
      <c r="K992" s="259"/>
      <c r="L992" s="259"/>
      <c r="M992" s="259"/>
      <c r="N992" s="259"/>
      <c r="O992" s="259"/>
    </row>
    <row r="993" spans="2:15" ht="15" customHeight="1">
      <c r="B993" s="99"/>
      <c r="C993" s="99"/>
      <c r="D993" s="99"/>
      <c r="E993" s="99"/>
      <c r="F993" s="99"/>
      <c r="G993" s="99"/>
    </row>
    <row r="994" spans="2:15" ht="24.95" customHeight="1">
      <c r="B994" s="260" t="s">
        <v>73</v>
      </c>
      <c r="C994" s="260"/>
      <c r="D994" s="260"/>
      <c r="E994" s="260"/>
      <c r="F994" s="260"/>
      <c r="G994" s="260"/>
      <c r="H994" s="260"/>
      <c r="I994" s="260"/>
      <c r="J994" s="260"/>
    </row>
    <row r="995" spans="2:15" ht="24.95" customHeight="1">
      <c r="B995" s="256" t="s">
        <v>42</v>
      </c>
      <c r="C995" s="257" t="s">
        <v>62</v>
      </c>
      <c r="D995" s="257"/>
      <c r="E995" s="257"/>
      <c r="F995" s="257" t="s">
        <v>63</v>
      </c>
      <c r="G995" s="257"/>
      <c r="H995" s="257"/>
      <c r="I995" s="184" t="s">
        <v>67</v>
      </c>
      <c r="J995" s="183" t="s">
        <v>68</v>
      </c>
      <c r="O995" s="50"/>
    </row>
    <row r="996" spans="2:15" ht="24.95" customHeight="1">
      <c r="B996" s="256"/>
      <c r="C996" s="128" t="s">
        <v>90</v>
      </c>
      <c r="D996" s="128" t="s">
        <v>91</v>
      </c>
      <c r="E996" s="114" t="s">
        <v>92</v>
      </c>
      <c r="F996" s="128" t="s">
        <v>93</v>
      </c>
      <c r="G996" s="128" t="s">
        <v>94</v>
      </c>
      <c r="H996" s="114" t="s">
        <v>95</v>
      </c>
      <c r="I996" s="151" t="s">
        <v>124</v>
      </c>
      <c r="J996" s="151" t="s">
        <v>125</v>
      </c>
      <c r="K996" s="11"/>
      <c r="L996" s="11"/>
      <c r="M996" s="66"/>
      <c r="N996" s="11"/>
      <c r="O996" s="50"/>
    </row>
    <row r="997" spans="2:15" ht="24.95" customHeight="1">
      <c r="B997" s="32" t="s">
        <v>202</v>
      </c>
      <c r="C997" s="209">
        <v>2105</v>
      </c>
      <c r="D997" s="209">
        <v>68</v>
      </c>
      <c r="E997" s="176">
        <f>SUM(C997:D997)</f>
        <v>2173</v>
      </c>
      <c r="F997" s="209">
        <v>3783</v>
      </c>
      <c r="G997" s="209">
        <v>121</v>
      </c>
      <c r="H997" s="176">
        <f>SUM(F997:G997)</f>
        <v>3904</v>
      </c>
      <c r="I997" s="133">
        <v>0.22877949110627541</v>
      </c>
      <c r="J997" s="212">
        <v>1.796594569719282</v>
      </c>
      <c r="K997" s="11"/>
      <c r="L997" s="69"/>
      <c r="M997" s="66"/>
      <c r="N997" s="11"/>
      <c r="O997" s="50"/>
    </row>
    <row r="998" spans="2:15" ht="24.95" customHeight="1">
      <c r="B998" s="32" t="s">
        <v>5</v>
      </c>
      <c r="C998" s="209">
        <v>6909</v>
      </c>
      <c r="D998" s="209">
        <v>5494</v>
      </c>
      <c r="E998" s="176">
        <f t="shared" ref="E998:E1005" si="26">SUM(C998:D998)</f>
        <v>12403</v>
      </c>
      <c r="F998" s="209">
        <v>26498</v>
      </c>
      <c r="G998" s="209">
        <v>6079</v>
      </c>
      <c r="H998" s="176">
        <f t="shared" ref="H998:H1005" si="27">SUM(F998:G998)</f>
        <v>32577</v>
      </c>
      <c r="I998" s="133">
        <v>0.50133784479769206</v>
      </c>
      <c r="J998" s="212">
        <v>2.626541965653471</v>
      </c>
      <c r="K998" s="11"/>
      <c r="L998" s="69"/>
      <c r="M998" s="66"/>
      <c r="N998" s="11"/>
      <c r="O998" s="50"/>
    </row>
    <row r="999" spans="2:15" ht="24.95" customHeight="1">
      <c r="B999" s="32" t="s">
        <v>25</v>
      </c>
      <c r="C999" s="209">
        <v>9892</v>
      </c>
      <c r="D999" s="209">
        <v>9785</v>
      </c>
      <c r="E999" s="176">
        <f t="shared" si="26"/>
        <v>19677</v>
      </c>
      <c r="F999" s="209">
        <v>19510</v>
      </c>
      <c r="G999" s="209">
        <v>10464</v>
      </c>
      <c r="H999" s="176">
        <f t="shared" si="27"/>
        <v>29974</v>
      </c>
      <c r="I999" s="133">
        <v>0.35165232244924777</v>
      </c>
      <c r="J999" s="212">
        <v>1.5233013162575595</v>
      </c>
      <c r="K999" s="11"/>
      <c r="L999" s="69"/>
      <c r="M999" s="135"/>
      <c r="N999" s="11"/>
      <c r="O999" s="50"/>
    </row>
    <row r="1000" spans="2:15" ht="24.95" customHeight="1">
      <c r="B1000" s="32" t="s">
        <v>7</v>
      </c>
      <c r="C1000" s="209">
        <v>2943</v>
      </c>
      <c r="D1000" s="209">
        <v>3776</v>
      </c>
      <c r="E1000" s="176">
        <f t="shared" si="26"/>
        <v>6719</v>
      </c>
      <c r="F1000" s="209">
        <v>10064</v>
      </c>
      <c r="G1000" s="209">
        <v>3787</v>
      </c>
      <c r="H1000" s="176">
        <f t="shared" si="27"/>
        <v>13851</v>
      </c>
      <c r="I1000" s="133">
        <v>0.38013140344810548</v>
      </c>
      <c r="J1000" s="212">
        <v>2.0614674802798034</v>
      </c>
      <c r="K1000" s="11"/>
      <c r="L1000" s="69"/>
      <c r="M1000" s="67"/>
      <c r="N1000" s="11"/>
      <c r="O1000" s="50"/>
    </row>
    <row r="1001" spans="2:15" ht="24.95" customHeight="1">
      <c r="B1001" s="32" t="s">
        <v>8</v>
      </c>
      <c r="C1001" s="209">
        <v>227</v>
      </c>
      <c r="D1001" s="209">
        <v>378</v>
      </c>
      <c r="E1001" s="176">
        <f t="shared" si="26"/>
        <v>605</v>
      </c>
      <c r="F1001" s="209">
        <v>540</v>
      </c>
      <c r="G1001" s="209">
        <v>419</v>
      </c>
      <c r="H1001" s="176">
        <f t="shared" si="27"/>
        <v>959</v>
      </c>
      <c r="I1001" s="133">
        <v>7.7923133176241166E-2</v>
      </c>
      <c r="J1001" s="212">
        <v>1.5851239669421489</v>
      </c>
      <c r="K1001" s="11"/>
      <c r="L1001" s="69"/>
      <c r="M1001" s="67"/>
      <c r="N1001" s="11"/>
      <c r="O1001" s="50"/>
    </row>
    <row r="1002" spans="2:15" ht="24.95" customHeight="1">
      <c r="B1002" s="32" t="s">
        <v>9</v>
      </c>
      <c r="C1002" s="209">
        <v>1412</v>
      </c>
      <c r="D1002" s="209">
        <v>24</v>
      </c>
      <c r="E1002" s="176">
        <f t="shared" si="26"/>
        <v>1436</v>
      </c>
      <c r="F1002" s="209">
        <v>10844</v>
      </c>
      <c r="G1002" s="209">
        <v>25</v>
      </c>
      <c r="H1002" s="176">
        <f t="shared" si="27"/>
        <v>10869</v>
      </c>
      <c r="I1002" s="133">
        <v>0.25008053011826425</v>
      </c>
      <c r="J1002" s="212">
        <v>7.568941504178273</v>
      </c>
      <c r="K1002" s="11"/>
      <c r="L1002" s="69"/>
      <c r="M1002" s="67"/>
      <c r="N1002" s="11"/>
      <c r="O1002" s="50"/>
    </row>
    <row r="1003" spans="2:15" ht="24.95" customHeight="1">
      <c r="B1003" s="32" t="s">
        <v>10</v>
      </c>
      <c r="C1003" s="209">
        <v>749</v>
      </c>
      <c r="D1003" s="209">
        <v>20</v>
      </c>
      <c r="E1003" s="176">
        <f t="shared" si="26"/>
        <v>769</v>
      </c>
      <c r="F1003" s="209">
        <v>4669</v>
      </c>
      <c r="G1003" s="209">
        <v>20</v>
      </c>
      <c r="H1003" s="176">
        <f t="shared" si="27"/>
        <v>4689</v>
      </c>
      <c r="I1003" s="133">
        <v>0.46540942928039702</v>
      </c>
      <c r="J1003" s="212">
        <v>6.0975292587776329</v>
      </c>
      <c r="K1003" s="11"/>
      <c r="L1003" s="69"/>
      <c r="M1003" s="67"/>
      <c r="N1003" s="11"/>
      <c r="O1003" s="50"/>
    </row>
    <row r="1004" spans="2:15" ht="24.95" customHeight="1">
      <c r="B1004" s="32" t="s">
        <v>11</v>
      </c>
      <c r="C1004" s="209">
        <v>793</v>
      </c>
      <c r="D1004" s="209">
        <v>17</v>
      </c>
      <c r="E1004" s="176">
        <f t="shared" si="26"/>
        <v>810</v>
      </c>
      <c r="F1004" s="209">
        <v>799</v>
      </c>
      <c r="G1004" s="209">
        <v>60</v>
      </c>
      <c r="H1004" s="176">
        <f t="shared" si="27"/>
        <v>859</v>
      </c>
      <c r="I1004" s="133">
        <v>9.8821959412820404E-2</v>
      </c>
      <c r="J1004" s="212">
        <v>1.0604938271604938</v>
      </c>
      <c r="K1004" s="11"/>
      <c r="L1004" s="11"/>
      <c r="M1004" s="66"/>
      <c r="N1004" s="11"/>
    </row>
    <row r="1005" spans="2:15" ht="24.95" customHeight="1">
      <c r="B1005" s="32" t="s">
        <v>12</v>
      </c>
      <c r="C1005" s="209">
        <v>530</v>
      </c>
      <c r="D1005" s="209">
        <v>184</v>
      </c>
      <c r="E1005" s="176">
        <f t="shared" si="26"/>
        <v>714</v>
      </c>
      <c r="F1005" s="209">
        <v>530</v>
      </c>
      <c r="G1005" s="209">
        <v>184</v>
      </c>
      <c r="H1005" s="176">
        <f t="shared" si="27"/>
        <v>714</v>
      </c>
      <c r="I1005" s="133">
        <v>0.13226794447463322</v>
      </c>
      <c r="J1005" s="212">
        <v>1</v>
      </c>
      <c r="K1005" s="11"/>
      <c r="L1005" s="11"/>
      <c r="M1005" s="66"/>
      <c r="N1005" s="11"/>
    </row>
    <row r="1006" spans="2:15" ht="24.95" customHeight="1">
      <c r="B1006" s="196" t="s">
        <v>14</v>
      </c>
      <c r="C1006" s="179">
        <f>SUM(C997:C1005)</f>
        <v>25560</v>
      </c>
      <c r="D1006" s="179">
        <f>SUM(D997:D1005)</f>
        <v>19746</v>
      </c>
      <c r="E1006" s="180">
        <f>SUM(C1006:D1006)</f>
        <v>45306</v>
      </c>
      <c r="F1006" s="179">
        <f>SUM(F997:F1005)</f>
        <v>77237</v>
      </c>
      <c r="G1006" s="174">
        <f>SUM(G997:G1005)</f>
        <v>21159</v>
      </c>
      <c r="H1006" s="172">
        <f>SUM(F1006:G1006)</f>
        <v>98396</v>
      </c>
      <c r="I1006" s="159">
        <v>0.34688724202150417</v>
      </c>
      <c r="J1006" s="213">
        <v>2.171809473358937</v>
      </c>
      <c r="K1006" s="11"/>
      <c r="L1006" s="11"/>
      <c r="M1006" s="66"/>
      <c r="N1006" s="11"/>
    </row>
    <row r="1007" spans="2:15" ht="24.95" customHeight="1">
      <c r="B1007" s="22"/>
      <c r="C1007" s="35"/>
      <c r="D1007" s="35"/>
      <c r="E1007" s="39"/>
      <c r="F1007" s="35"/>
      <c r="G1007" s="35"/>
      <c r="H1007" s="39"/>
      <c r="I1007" s="23"/>
      <c r="J1007" s="24"/>
      <c r="K1007" s="69"/>
      <c r="L1007" s="69"/>
      <c r="M1007" s="66"/>
      <c r="N1007" s="11"/>
    </row>
    <row r="1008" spans="2:15" ht="24.95" customHeight="1">
      <c r="B1008" s="82"/>
      <c r="C1008" s="82"/>
      <c r="D1008" s="82"/>
      <c r="E1008" s="82"/>
      <c r="F1008" s="82"/>
      <c r="G1008" s="82"/>
      <c r="H1008" s="82"/>
      <c r="I1008" s="82"/>
      <c r="J1008" s="82"/>
      <c r="K1008" s="82"/>
      <c r="L1008" s="82"/>
      <c r="M1008" s="82"/>
      <c r="N1008" s="82"/>
    </row>
    <row r="1009" spans="2:15" ht="24.95" customHeight="1">
      <c r="B1009" s="83"/>
      <c r="C1009" s="83"/>
      <c r="D1009" s="83"/>
      <c r="E1009" s="83"/>
      <c r="F1009" s="83"/>
      <c r="G1009" s="83"/>
      <c r="H1009" s="83"/>
      <c r="I1009" s="83"/>
      <c r="J1009" s="83"/>
      <c r="K1009" s="68"/>
      <c r="L1009" s="68"/>
      <c r="M1009" s="68"/>
      <c r="N1009" s="68"/>
    </row>
    <row r="1010" spans="2:15" ht="24.95" customHeight="1">
      <c r="B1010" s="2"/>
      <c r="C1010" s="2"/>
      <c r="D1010" s="2"/>
      <c r="E1010" s="2"/>
      <c r="G1010" s="2"/>
      <c r="H1010" s="2"/>
      <c r="I1010" s="2"/>
      <c r="J1010" s="2"/>
    </row>
    <row r="1011" spans="2:15" ht="24.95" customHeight="1">
      <c r="B1011" s="2"/>
      <c r="C1011" s="2"/>
      <c r="D1011" s="2"/>
      <c r="E1011" s="2"/>
      <c r="G1011" s="2"/>
      <c r="H1011" s="2"/>
      <c r="I1011" s="2"/>
      <c r="J1011" s="2"/>
    </row>
    <row r="1012" spans="2:15" ht="24.95" customHeight="1">
      <c r="B1012" s="2"/>
      <c r="C1012" s="2"/>
      <c r="D1012" s="2"/>
      <c r="E1012" s="2"/>
      <c r="G1012" s="2"/>
      <c r="H1012" s="2"/>
      <c r="I1012" s="2"/>
      <c r="J1012" s="2"/>
    </row>
    <row r="1013" spans="2:15" ht="24.95" customHeight="1">
      <c r="B1013" s="2"/>
      <c r="C1013" s="2"/>
      <c r="D1013" s="2"/>
      <c r="E1013" s="2"/>
      <c r="G1013" s="2"/>
      <c r="H1013" s="2"/>
      <c r="I1013" s="2"/>
      <c r="J1013" s="2"/>
    </row>
    <row r="1014" spans="2:15" ht="24.95" customHeight="1">
      <c r="B1014" s="2"/>
      <c r="C1014" s="2"/>
      <c r="D1014" s="2"/>
      <c r="E1014" s="2"/>
      <c r="G1014" s="2"/>
      <c r="H1014" s="2"/>
      <c r="I1014" s="2"/>
      <c r="J1014" s="2"/>
    </row>
    <row r="1015" spans="2:15" ht="24.95" customHeight="1">
      <c r="B1015" s="2"/>
      <c r="C1015" s="2"/>
      <c r="D1015" s="2"/>
      <c r="E1015" s="2"/>
      <c r="G1015" s="2"/>
      <c r="H1015" s="2"/>
      <c r="I1015" s="2"/>
      <c r="J1015" s="2"/>
    </row>
    <row r="1016" spans="2:15" ht="24.95" customHeight="1">
      <c r="B1016" s="2"/>
      <c r="C1016" s="2"/>
      <c r="D1016" s="2"/>
      <c r="E1016" s="2"/>
      <c r="G1016" s="2"/>
      <c r="H1016" s="2"/>
      <c r="I1016" s="2"/>
      <c r="J1016" s="2"/>
    </row>
    <row r="1017" spans="2:15" ht="24.95" customHeight="1">
      <c r="B1017" s="2"/>
      <c r="C1017" s="2"/>
      <c r="D1017" s="2"/>
      <c r="E1017" s="2"/>
      <c r="G1017" s="2"/>
      <c r="H1017" s="2"/>
      <c r="I1017" s="2"/>
      <c r="J1017" s="2"/>
    </row>
    <row r="1018" spans="2:15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5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5" ht="24.95" customHeight="1">
      <c r="B1020" s="274" t="s">
        <v>145</v>
      </c>
      <c r="C1020" s="274"/>
      <c r="D1020" s="274"/>
      <c r="E1020" s="274"/>
      <c r="F1020" s="274"/>
      <c r="G1020" s="274"/>
      <c r="H1020" s="274"/>
      <c r="I1020" s="274"/>
      <c r="J1020" s="274"/>
      <c r="K1020" s="274"/>
      <c r="L1020" s="274"/>
      <c r="M1020" s="274"/>
      <c r="N1020" s="274"/>
      <c r="O1020" s="274"/>
    </row>
    <row r="1021" spans="2:15" ht="24.95" customHeight="1">
      <c r="B1021" s="181"/>
      <c r="C1021" s="181"/>
      <c r="D1021" s="181"/>
      <c r="E1021" s="181"/>
      <c r="F1021" s="181"/>
      <c r="G1021" s="181"/>
    </row>
    <row r="1022" spans="2:15" ht="24.95" customHeight="1">
      <c r="B1022" s="254" t="s">
        <v>13</v>
      </c>
      <c r="C1022" s="254"/>
      <c r="D1022" s="254"/>
      <c r="E1022" s="254"/>
      <c r="F1022" s="254"/>
      <c r="G1022" s="254"/>
      <c r="H1022" s="254"/>
    </row>
    <row r="1023" spans="2:15" ht="24.95" customHeight="1">
      <c r="B1023" s="189" t="s">
        <v>41</v>
      </c>
      <c r="C1023" s="267" t="s">
        <v>79</v>
      </c>
      <c r="D1023" s="267"/>
      <c r="E1023" s="267" t="s">
        <v>80</v>
      </c>
      <c r="F1023" s="267"/>
      <c r="G1023" s="268" t="s">
        <v>0</v>
      </c>
      <c r="H1023" s="268"/>
    </row>
    <row r="1024" spans="2:15" ht="24.95" customHeight="1">
      <c r="B1024" s="41" t="s">
        <v>135</v>
      </c>
      <c r="C1024" s="252">
        <v>29904</v>
      </c>
      <c r="D1024" s="252"/>
      <c r="E1024" s="252">
        <v>24581</v>
      </c>
      <c r="F1024" s="252"/>
      <c r="G1024" s="261">
        <f>C1024+E1024</f>
        <v>54485</v>
      </c>
      <c r="H1024" s="262"/>
    </row>
    <row r="1025" spans="2:10" ht="24.95" customHeight="1">
      <c r="B1025" s="41" t="s">
        <v>132</v>
      </c>
      <c r="C1025" s="252">
        <v>25560</v>
      </c>
      <c r="D1025" s="252"/>
      <c r="E1025" s="252">
        <v>19746</v>
      </c>
      <c r="F1025" s="252"/>
      <c r="G1025" s="261">
        <f>C1025+E1025</f>
        <v>45306</v>
      </c>
      <c r="H1025" s="262"/>
    </row>
    <row r="1026" spans="2:10" ht="24.95" customHeight="1">
      <c r="B1026" s="105" t="s">
        <v>51</v>
      </c>
      <c r="C1026" s="265">
        <f>(C1025-C1024)/C1024</f>
        <v>-0.14526484751203853</v>
      </c>
      <c r="D1026" s="265"/>
      <c r="E1026" s="265">
        <f>(E1025-E1024)/E1024</f>
        <v>-0.19669663561287173</v>
      </c>
      <c r="F1026" s="265"/>
      <c r="G1026" s="265">
        <f>(G1025-G1024)/G1024</f>
        <v>-0.1684683857942553</v>
      </c>
      <c r="H1026" s="265"/>
    </row>
    <row r="1027" spans="2:10" ht="24.95" customHeight="1"/>
    <row r="1028" spans="2:10" ht="24.95" customHeight="1"/>
    <row r="1029" spans="2:10" ht="24.95" customHeight="1"/>
    <row r="1030" spans="2:10" ht="24.95" customHeight="1"/>
    <row r="1031" spans="2:10" ht="24.95" customHeight="1"/>
    <row r="1032" spans="2:10" ht="24.95" customHeight="1"/>
    <row r="1033" spans="2:10" ht="24.95" customHeight="1"/>
    <row r="1034" spans="2:10" ht="24.95" customHeight="1"/>
    <row r="1035" spans="2:10" ht="24.95" customHeight="1"/>
    <row r="1036" spans="2:10" ht="24.95" customHeight="1"/>
    <row r="1037" spans="2:10" ht="24.95" customHeight="1"/>
    <row r="1038" spans="2:10" ht="24.95" customHeight="1"/>
    <row r="1039" spans="2:10" ht="24.95" customHeight="1">
      <c r="B1039" s="254" t="s">
        <v>15</v>
      </c>
      <c r="C1039" s="254"/>
      <c r="D1039" s="254"/>
      <c r="E1039" s="254"/>
      <c r="F1039" s="254"/>
      <c r="G1039" s="254"/>
      <c r="H1039" s="254"/>
      <c r="I1039" s="254"/>
      <c r="J1039" s="254"/>
    </row>
    <row r="1040" spans="2:10" ht="24.95" customHeight="1">
      <c r="B1040" s="188" t="s">
        <v>41</v>
      </c>
      <c r="C1040" s="267" t="s">
        <v>81</v>
      </c>
      <c r="D1040" s="267"/>
      <c r="E1040" s="267" t="s">
        <v>82</v>
      </c>
      <c r="F1040" s="267"/>
      <c r="G1040" s="268" t="s">
        <v>1</v>
      </c>
      <c r="H1040" s="268"/>
      <c r="I1040" s="269" t="s">
        <v>18</v>
      </c>
      <c r="J1040" s="269"/>
    </row>
    <row r="1041" spans="2:15" ht="24.95" customHeight="1">
      <c r="B1041" s="41" t="s">
        <v>135</v>
      </c>
      <c r="C1041" s="252">
        <v>87295</v>
      </c>
      <c r="D1041" s="252"/>
      <c r="E1041" s="252">
        <v>27971</v>
      </c>
      <c r="F1041" s="252"/>
      <c r="G1041" s="261">
        <f>C1041+E1041</f>
        <v>115266</v>
      </c>
      <c r="H1041" s="262"/>
      <c r="I1041" s="263">
        <v>0.36020000000000002</v>
      </c>
      <c r="J1041" s="264"/>
    </row>
    <row r="1042" spans="2:15" ht="24.95" customHeight="1">
      <c r="B1042" s="41" t="s">
        <v>132</v>
      </c>
      <c r="C1042" s="252">
        <v>77237</v>
      </c>
      <c r="D1042" s="252"/>
      <c r="E1042" s="252">
        <v>21159</v>
      </c>
      <c r="F1042" s="252"/>
      <c r="G1042" s="261">
        <f>C1042+E1042</f>
        <v>98396</v>
      </c>
      <c r="H1042" s="262"/>
      <c r="I1042" s="263">
        <v>0.34689999999999999</v>
      </c>
      <c r="J1042" s="264"/>
    </row>
    <row r="1043" spans="2:15" ht="24.95" customHeight="1">
      <c r="B1043" s="105" t="s">
        <v>51</v>
      </c>
      <c r="C1043" s="265">
        <f>(C1042-C1041)/C1041</f>
        <v>-0.11521851194226473</v>
      </c>
      <c r="D1043" s="265"/>
      <c r="E1043" s="265">
        <f>(E1042-E1041)/E1041</f>
        <v>-0.24353795001966322</v>
      </c>
      <c r="F1043" s="265"/>
      <c r="G1043" s="265">
        <f>(G1042-G1041)/G1041</f>
        <v>-0.14635712178786459</v>
      </c>
      <c r="H1043" s="265"/>
      <c r="I1043" s="265">
        <f>(I1042-I1041)/I1041</f>
        <v>-3.6923931149361558E-2</v>
      </c>
      <c r="J1043" s="265"/>
    </row>
    <row r="1044" spans="2:15" ht="24.95" customHeight="1"/>
    <row r="1045" spans="2:15" ht="24.95" customHeight="1"/>
    <row r="1046" spans="2:15" ht="24.95" customHeight="1"/>
    <row r="1047" spans="2:15" ht="24.95" customHeight="1"/>
    <row r="1048" spans="2:15" ht="24.95" customHeight="1"/>
    <row r="1049" spans="2:15" ht="24.95" customHeight="1"/>
    <row r="1050" spans="2:15" ht="24.95" customHeight="1"/>
    <row r="1051" spans="2:15" ht="24.95" customHeight="1"/>
    <row r="1052" spans="2:15" ht="24.95" customHeight="1"/>
    <row r="1053" spans="2:15" ht="24.95" customHeight="1">
      <c r="O1053" s="47">
        <v>13</v>
      </c>
    </row>
    <row r="1054" spans="2:15" ht="24.95" customHeight="1">
      <c r="B1054" s="274" t="s">
        <v>146</v>
      </c>
      <c r="C1054" s="274"/>
      <c r="D1054" s="274"/>
      <c r="E1054" s="274"/>
      <c r="F1054" s="274"/>
      <c r="G1054" s="274"/>
      <c r="H1054" s="274"/>
      <c r="I1054" s="274"/>
      <c r="J1054" s="274"/>
      <c r="K1054" s="274"/>
      <c r="L1054" s="274"/>
      <c r="M1054" s="274"/>
      <c r="N1054" s="274"/>
      <c r="O1054" s="274"/>
    </row>
    <row r="1055" spans="2:15" ht="24.95" customHeight="1"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</row>
    <row r="1056" spans="2:15" ht="24.95" customHeight="1">
      <c r="B1056" s="254" t="s">
        <v>13</v>
      </c>
      <c r="C1056" s="254"/>
      <c r="D1056" s="254"/>
      <c r="E1056" s="254"/>
      <c r="F1056" s="254"/>
      <c r="G1056" s="254"/>
      <c r="H1056" s="254"/>
      <c r="M1056" s="19"/>
      <c r="N1056" s="19"/>
    </row>
    <row r="1057" spans="2:15" ht="24.95" customHeight="1">
      <c r="B1057" s="189" t="s">
        <v>41</v>
      </c>
      <c r="C1057" s="267" t="s">
        <v>103</v>
      </c>
      <c r="D1057" s="267"/>
      <c r="E1057" s="267" t="s">
        <v>104</v>
      </c>
      <c r="F1057" s="267"/>
      <c r="G1057" s="268" t="s">
        <v>0</v>
      </c>
      <c r="H1057" s="268"/>
      <c r="M1057" s="19"/>
      <c r="N1057" s="19"/>
    </row>
    <row r="1058" spans="2:15" ht="24.95" customHeight="1">
      <c r="B1058" s="41" t="s">
        <v>137</v>
      </c>
      <c r="C1058" s="252">
        <v>164309</v>
      </c>
      <c r="D1058" s="252"/>
      <c r="E1058" s="252">
        <v>148629</v>
      </c>
      <c r="F1058" s="252"/>
      <c r="G1058" s="261">
        <f>C1058+E1058</f>
        <v>312938</v>
      </c>
      <c r="H1058" s="262"/>
      <c r="M1058" s="19"/>
      <c r="N1058" s="19"/>
    </row>
    <row r="1059" spans="2:15" ht="24.95" customHeight="1">
      <c r="B1059" s="41" t="s">
        <v>138</v>
      </c>
      <c r="C1059" s="252">
        <v>124706</v>
      </c>
      <c r="D1059" s="252"/>
      <c r="E1059" s="252">
        <v>117926</v>
      </c>
      <c r="F1059" s="252"/>
      <c r="G1059" s="261">
        <f>C1059+E1059</f>
        <v>242632</v>
      </c>
      <c r="H1059" s="262"/>
      <c r="M1059" s="19"/>
      <c r="N1059" s="19"/>
    </row>
    <row r="1060" spans="2:15" ht="24.95" customHeight="1">
      <c r="B1060" s="105" t="s">
        <v>51</v>
      </c>
      <c r="C1060" s="265">
        <f>(C1059-C1058)/C1058</f>
        <v>-0.24102757609138878</v>
      </c>
      <c r="D1060" s="265"/>
      <c r="E1060" s="265">
        <f>(E1059-E1058)/E1058</f>
        <v>-0.20657475997281821</v>
      </c>
      <c r="F1060" s="265"/>
      <c r="G1060" s="265">
        <f>(G1059-G1058)/G1058</f>
        <v>-0.22466431050239985</v>
      </c>
      <c r="H1060" s="265"/>
      <c r="M1060" s="19"/>
      <c r="O1060" s="46"/>
    </row>
    <row r="1061" spans="2:15" ht="24.95" customHeight="1"/>
    <row r="1062" spans="2:15" ht="24.95" customHeight="1"/>
    <row r="1063" spans="2:15" ht="24.95" customHeight="1"/>
    <row r="1064" spans="2:15" ht="24.95" customHeight="1"/>
    <row r="1065" spans="2:15" ht="24.95" customHeight="1"/>
    <row r="1066" spans="2:15" ht="24.95" customHeight="1"/>
    <row r="1067" spans="2:15" ht="24.95" customHeight="1"/>
    <row r="1068" spans="2:15" ht="24.95" customHeight="1"/>
    <row r="1069" spans="2:15" ht="24.95" customHeight="1"/>
    <row r="1070" spans="2:15" ht="24.95" customHeight="1"/>
    <row r="1071" spans="2:15" ht="24.95" customHeight="1"/>
    <row r="1072" spans="2:15" ht="24.95" customHeight="1"/>
    <row r="1073" spans="2:10" ht="24.95" customHeight="1">
      <c r="B1073" s="254" t="s">
        <v>15</v>
      </c>
      <c r="C1073" s="254"/>
      <c r="D1073" s="254"/>
      <c r="E1073" s="254"/>
      <c r="F1073" s="254"/>
      <c r="G1073" s="254"/>
      <c r="H1073" s="254"/>
      <c r="I1073" s="254"/>
      <c r="J1073" s="254"/>
    </row>
    <row r="1074" spans="2:10" ht="24.95" customHeight="1">
      <c r="B1074" s="189" t="s">
        <v>41</v>
      </c>
      <c r="C1074" s="267" t="s">
        <v>101</v>
      </c>
      <c r="D1074" s="267"/>
      <c r="E1074" s="267" t="s">
        <v>102</v>
      </c>
      <c r="F1074" s="267"/>
      <c r="G1074" s="268" t="s">
        <v>50</v>
      </c>
      <c r="H1074" s="268"/>
      <c r="I1074" s="269" t="s">
        <v>18</v>
      </c>
      <c r="J1074" s="269"/>
    </row>
    <row r="1075" spans="2:10" ht="24.95" customHeight="1">
      <c r="B1075" s="41" t="s">
        <v>137</v>
      </c>
      <c r="C1075" s="252">
        <v>325899</v>
      </c>
      <c r="D1075" s="252"/>
      <c r="E1075" s="252">
        <v>162569</v>
      </c>
      <c r="F1075" s="252"/>
      <c r="G1075" s="261">
        <f>C1075+E1075</f>
        <v>488468</v>
      </c>
      <c r="H1075" s="262"/>
      <c r="I1075" s="263">
        <v>0.2369</v>
      </c>
      <c r="J1075" s="264"/>
    </row>
    <row r="1076" spans="2:10" ht="24.95" customHeight="1">
      <c r="B1076" s="41" t="s">
        <v>138</v>
      </c>
      <c r="C1076" s="252">
        <v>284139</v>
      </c>
      <c r="D1076" s="252"/>
      <c r="E1076" s="252">
        <v>128898</v>
      </c>
      <c r="F1076" s="252"/>
      <c r="G1076" s="261">
        <f>C1076+E1076</f>
        <v>413037</v>
      </c>
      <c r="H1076" s="262"/>
      <c r="I1076" s="263">
        <v>0.2341</v>
      </c>
      <c r="J1076" s="264"/>
    </row>
    <row r="1077" spans="2:10" ht="24.95" customHeight="1">
      <c r="B1077" s="105" t="s">
        <v>51</v>
      </c>
      <c r="C1077" s="265">
        <f>(C1076-C1075)/C1075</f>
        <v>-0.12813785866173263</v>
      </c>
      <c r="D1077" s="265"/>
      <c r="E1077" s="265">
        <f>(E1076-E1075)/E1075</f>
        <v>-0.20711820826848906</v>
      </c>
      <c r="F1077" s="265"/>
      <c r="G1077" s="265">
        <f>(G1076-G1075)/G1075</f>
        <v>-0.15442362652210584</v>
      </c>
      <c r="H1077" s="265"/>
      <c r="I1077" s="265">
        <f>(I1076-I1075)/I1075</f>
        <v>-1.1819333051920629E-2</v>
      </c>
      <c r="J1077" s="265"/>
    </row>
    <row r="1078" spans="2:10" ht="24.95" customHeight="1"/>
    <row r="1079" spans="2:10" ht="24.95" customHeight="1"/>
    <row r="1080" spans="2:10" ht="24.95" customHeight="1"/>
    <row r="1081" spans="2:10" ht="24.95" customHeight="1"/>
    <row r="1082" spans="2:10" ht="24.95" customHeight="1"/>
    <row r="1083" spans="2:10" ht="24.95" customHeight="1"/>
    <row r="1084" spans="2:10" ht="24.95" customHeight="1"/>
    <row r="1085" spans="2:10" ht="24.95" customHeight="1"/>
    <row r="1086" spans="2:10" ht="24.95" customHeight="1"/>
    <row r="1087" spans="2:10" ht="24.95" customHeight="1"/>
    <row r="1088" spans="2:10" ht="24.95" customHeight="1"/>
    <row r="1089" ht="24.95" customHeight="1"/>
    <row r="1090" ht="24.95" customHeight="1"/>
    <row r="1091" ht="24.95" customHeight="1"/>
    <row r="1092" ht="24.95" customHeight="1"/>
    <row r="1093" ht="24.95" customHeight="1"/>
    <row r="1094" ht="24.95" customHeight="1"/>
    <row r="1095" ht="24.95" customHeight="1"/>
    <row r="1096" ht="24.95" customHeight="1"/>
    <row r="1097" ht="24.95" customHeight="1"/>
    <row r="1098" ht="24.95" customHeight="1"/>
    <row r="1099" ht="24.95" customHeight="1"/>
    <row r="1100" ht="24.95" customHeight="1"/>
    <row r="1101" ht="24.95" customHeight="1"/>
    <row r="1102" ht="24.95" customHeight="1"/>
    <row r="1103" ht="24.95" customHeight="1"/>
    <row r="1104" ht="24.95" customHeight="1"/>
    <row r="1105" spans="2:15" ht="24.95" customHeight="1"/>
    <row r="1106" spans="2:15" ht="24.95" customHeight="1"/>
    <row r="1107" spans="2:15" ht="24.95" customHeight="1"/>
    <row r="1108" spans="2:15" ht="24.95" customHeight="1"/>
    <row r="1109" spans="2:15" ht="24.95" customHeight="1"/>
    <row r="1110" spans="2:15" ht="24.95" customHeight="1"/>
    <row r="1111" spans="2:15" ht="24.95" customHeight="1"/>
    <row r="1112" spans="2:15" ht="24.95" customHeight="1"/>
    <row r="1113" spans="2:15" ht="24.95" customHeight="1"/>
    <row r="1114" spans="2:15" ht="24.95" customHeight="1"/>
    <row r="1115" spans="2:15" ht="24.95" customHeight="1"/>
    <row r="1116" spans="2:15" ht="24.95" customHeight="1"/>
    <row r="1117" spans="2:15" ht="24.95" customHeight="1">
      <c r="O1117" s="47">
        <v>14</v>
      </c>
    </row>
    <row r="1118" spans="2:15" ht="24.95" customHeight="1">
      <c r="B1118" s="258" t="s">
        <v>183</v>
      </c>
      <c r="C1118" s="258"/>
      <c r="D1118" s="258"/>
      <c r="E1118" s="258"/>
      <c r="F1118" s="258"/>
      <c r="G1118" s="258"/>
      <c r="H1118" s="258"/>
      <c r="I1118" s="258"/>
      <c r="J1118" s="258"/>
      <c r="K1118" s="258"/>
      <c r="L1118" s="258"/>
      <c r="M1118" s="258"/>
      <c r="N1118" s="258"/>
      <c r="O1118" s="258"/>
    </row>
    <row r="1119" spans="2:15" ht="15" customHeight="1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</row>
    <row r="1120" spans="2:15" ht="24.95" customHeight="1">
      <c r="B1120" s="259" t="s">
        <v>182</v>
      </c>
      <c r="C1120" s="259"/>
      <c r="D1120" s="259"/>
      <c r="E1120" s="259"/>
      <c r="F1120" s="259"/>
      <c r="G1120" s="259"/>
      <c r="H1120" s="259"/>
      <c r="I1120" s="259"/>
      <c r="J1120" s="259"/>
      <c r="K1120" s="259"/>
      <c r="L1120" s="259"/>
      <c r="M1120" s="259"/>
      <c r="N1120" s="259"/>
      <c r="O1120" s="259"/>
    </row>
    <row r="1121" spans="2:14" ht="15" customHeight="1">
      <c r="B1121" s="222"/>
      <c r="C1121" s="222"/>
      <c r="D1121" s="222"/>
      <c r="E1121" s="222"/>
      <c r="F1121" s="222"/>
      <c r="G1121" s="222"/>
    </row>
    <row r="1122" spans="2:14" ht="24.95" customHeight="1">
      <c r="B1122" s="260" t="s">
        <v>184</v>
      </c>
      <c r="C1122" s="260"/>
      <c r="D1122" s="260"/>
      <c r="E1122" s="260"/>
      <c r="F1122" s="260"/>
      <c r="G1122" s="260"/>
      <c r="H1122" s="260"/>
      <c r="I1122" s="260"/>
      <c r="J1122" s="260"/>
    </row>
    <row r="1123" spans="2:14" ht="24.95" customHeight="1">
      <c r="B1123" s="256" t="s">
        <v>42</v>
      </c>
      <c r="C1123" s="257" t="s">
        <v>62</v>
      </c>
      <c r="D1123" s="257"/>
      <c r="E1123" s="257"/>
      <c r="F1123" s="257" t="s">
        <v>63</v>
      </c>
      <c r="G1123" s="257"/>
      <c r="H1123" s="257"/>
      <c r="I1123" s="228" t="s">
        <v>67</v>
      </c>
      <c r="J1123" s="228" t="s">
        <v>68</v>
      </c>
    </row>
    <row r="1124" spans="2:14" ht="24.95" customHeight="1">
      <c r="B1124" s="256"/>
      <c r="C1124" s="220" t="s">
        <v>90</v>
      </c>
      <c r="D1124" s="220" t="s">
        <v>91</v>
      </c>
      <c r="E1124" s="227" t="s">
        <v>92</v>
      </c>
      <c r="F1124" s="220" t="s">
        <v>93</v>
      </c>
      <c r="G1124" s="220" t="s">
        <v>94</v>
      </c>
      <c r="H1124" s="227" t="s">
        <v>95</v>
      </c>
      <c r="I1124" s="221" t="s">
        <v>124</v>
      </c>
      <c r="J1124" s="221" t="s">
        <v>125</v>
      </c>
      <c r="K1124" s="11"/>
      <c r="L1124" s="11"/>
      <c r="M1124" s="66"/>
      <c r="N1124" s="11"/>
    </row>
    <row r="1125" spans="2:14" ht="24.95" customHeight="1">
      <c r="B1125" s="32" t="s">
        <v>202</v>
      </c>
      <c r="C1125" s="93">
        <v>5066</v>
      </c>
      <c r="D1125" s="93">
        <v>220</v>
      </c>
      <c r="E1125" s="223">
        <f>SUM(C1125:D1125)</f>
        <v>5286</v>
      </c>
      <c r="F1125" s="93">
        <v>18496</v>
      </c>
      <c r="G1125" s="93">
        <v>1116</v>
      </c>
      <c r="H1125" s="223">
        <f>SUM(F1125:G1125)</f>
        <v>19612</v>
      </c>
      <c r="I1125" s="133">
        <v>0.28699999999999998</v>
      </c>
      <c r="J1125" s="136">
        <f>H1125/E1125</f>
        <v>3.7101778282255014</v>
      </c>
      <c r="K1125" s="11"/>
      <c r="N1125" s="11"/>
    </row>
    <row r="1126" spans="2:14" ht="24.95" customHeight="1">
      <c r="B1126" s="229" t="s">
        <v>5</v>
      </c>
      <c r="C1126" s="93">
        <v>1003</v>
      </c>
      <c r="D1126" s="93">
        <v>748</v>
      </c>
      <c r="E1126" s="223">
        <f t="shared" ref="E1126:E1133" si="28">SUM(C1126:D1126)</f>
        <v>1751</v>
      </c>
      <c r="F1126" s="93">
        <v>1946</v>
      </c>
      <c r="G1126" s="93">
        <v>1211</v>
      </c>
      <c r="H1126" s="223">
        <f t="shared" ref="H1126:H1133" si="29">SUM(F1126:G1126)</f>
        <v>3157</v>
      </c>
      <c r="I1126" s="133">
        <v>0.23089999999999999</v>
      </c>
      <c r="J1126" s="136">
        <f t="shared" ref="J1126:J1133" si="30">H1126/E1126</f>
        <v>1.8029697315819531</v>
      </c>
      <c r="K1126" s="11"/>
      <c r="N1126" s="11"/>
    </row>
    <row r="1127" spans="2:14" ht="24.95" customHeight="1">
      <c r="B1127" s="229" t="s">
        <v>25</v>
      </c>
      <c r="C1127" s="93">
        <v>2621</v>
      </c>
      <c r="D1127" s="93">
        <v>296</v>
      </c>
      <c r="E1127" s="223">
        <f t="shared" si="28"/>
        <v>2917</v>
      </c>
      <c r="F1127" s="93">
        <v>6329</v>
      </c>
      <c r="G1127" s="93">
        <v>1162</v>
      </c>
      <c r="H1127" s="223">
        <f t="shared" si="29"/>
        <v>7491</v>
      </c>
      <c r="I1127" s="133">
        <v>0.2908</v>
      </c>
      <c r="J1127" s="136">
        <f t="shared" si="30"/>
        <v>2.5680493657867673</v>
      </c>
      <c r="K1127" s="11"/>
      <c r="N1127" s="11"/>
    </row>
    <row r="1128" spans="2:14" ht="24.95" customHeight="1">
      <c r="B1128" s="229" t="s">
        <v>7</v>
      </c>
      <c r="C1128" s="93">
        <v>91</v>
      </c>
      <c r="D1128" s="93">
        <v>38</v>
      </c>
      <c r="E1128" s="223">
        <f t="shared" si="28"/>
        <v>129</v>
      </c>
      <c r="F1128" s="93">
        <v>374</v>
      </c>
      <c r="G1128" s="93">
        <v>84</v>
      </c>
      <c r="H1128" s="223">
        <f t="shared" si="29"/>
        <v>458</v>
      </c>
      <c r="I1128" s="133">
        <v>0.34360000000000002</v>
      </c>
      <c r="J1128" s="136">
        <f t="shared" si="30"/>
        <v>3.5503875968992249</v>
      </c>
      <c r="K1128" s="11"/>
      <c r="N1128" s="11"/>
    </row>
    <row r="1129" spans="2:14" ht="24.95" customHeight="1">
      <c r="B1129" s="229" t="s">
        <v>8</v>
      </c>
      <c r="C1129" s="93">
        <v>3768</v>
      </c>
      <c r="D1129" s="93">
        <v>1226</v>
      </c>
      <c r="E1129" s="223">
        <f t="shared" si="28"/>
        <v>4994</v>
      </c>
      <c r="F1129" s="93">
        <v>9494</v>
      </c>
      <c r="G1129" s="93">
        <v>3073</v>
      </c>
      <c r="H1129" s="223">
        <f t="shared" si="29"/>
        <v>12567</v>
      </c>
      <c r="I1129" s="133">
        <v>0.33460000000000001</v>
      </c>
      <c r="J1129" s="136">
        <f t="shared" si="30"/>
        <v>2.5164197036443734</v>
      </c>
      <c r="K1129" s="11"/>
      <c r="N1129" s="11"/>
    </row>
    <row r="1130" spans="2:14" ht="24.95" customHeight="1">
      <c r="B1130" s="229" t="s">
        <v>9</v>
      </c>
      <c r="C1130" s="93">
        <v>3558</v>
      </c>
      <c r="D1130" s="93">
        <v>223</v>
      </c>
      <c r="E1130" s="223">
        <f t="shared" si="28"/>
        <v>3781</v>
      </c>
      <c r="F1130" s="93">
        <v>10462</v>
      </c>
      <c r="G1130" s="93">
        <v>961</v>
      </c>
      <c r="H1130" s="223">
        <f t="shared" si="29"/>
        <v>11423</v>
      </c>
      <c r="I1130" s="133">
        <v>0.18240000000000001</v>
      </c>
      <c r="J1130" s="136">
        <f t="shared" si="30"/>
        <v>3.0211584236974347</v>
      </c>
      <c r="K1130" s="11"/>
      <c r="N1130" s="11"/>
    </row>
    <row r="1131" spans="2:14" ht="24.95" customHeight="1">
      <c r="B1131" s="229" t="s">
        <v>10</v>
      </c>
      <c r="C1131" s="93">
        <v>719</v>
      </c>
      <c r="D1131" s="93">
        <v>37</v>
      </c>
      <c r="E1131" s="223">
        <f t="shared" si="28"/>
        <v>756</v>
      </c>
      <c r="F1131" s="93">
        <v>3038</v>
      </c>
      <c r="G1131" s="93">
        <v>37</v>
      </c>
      <c r="H1131" s="223">
        <f t="shared" si="29"/>
        <v>3075</v>
      </c>
      <c r="I1131" s="133">
        <v>0.44479999999999997</v>
      </c>
      <c r="J1131" s="136">
        <f t="shared" si="30"/>
        <v>4.0674603174603172</v>
      </c>
      <c r="K1131" s="11"/>
      <c r="N1131" s="11"/>
    </row>
    <row r="1132" spans="2:14" ht="24.95" customHeight="1">
      <c r="B1132" s="229" t="s">
        <v>11</v>
      </c>
      <c r="C1132" s="93">
        <v>1089</v>
      </c>
      <c r="D1132" s="93">
        <v>1057</v>
      </c>
      <c r="E1132" s="223">
        <f t="shared" si="28"/>
        <v>2146</v>
      </c>
      <c r="F1132" s="93">
        <v>4867</v>
      </c>
      <c r="G1132" s="93">
        <v>2519</v>
      </c>
      <c r="H1132" s="223">
        <f t="shared" si="29"/>
        <v>7386</v>
      </c>
      <c r="I1132" s="133">
        <v>0.38490000000000002</v>
      </c>
      <c r="J1132" s="136">
        <f t="shared" si="30"/>
        <v>3.4417520969245108</v>
      </c>
      <c r="K1132" s="11"/>
      <c r="N1132" s="11"/>
    </row>
    <row r="1133" spans="2:14" ht="24.95" customHeight="1">
      <c r="B1133" s="229" t="s">
        <v>12</v>
      </c>
      <c r="C1133" s="93">
        <v>3193</v>
      </c>
      <c r="D1133" s="93">
        <v>182</v>
      </c>
      <c r="E1133" s="223">
        <f t="shared" si="28"/>
        <v>3375</v>
      </c>
      <c r="F1133" s="93">
        <v>8036</v>
      </c>
      <c r="G1133" s="93">
        <v>378</v>
      </c>
      <c r="H1133" s="223">
        <f t="shared" si="29"/>
        <v>8414</v>
      </c>
      <c r="I1133" s="133">
        <v>0.34620000000000001</v>
      </c>
      <c r="J1133" s="136">
        <f t="shared" si="30"/>
        <v>2.4930370370370372</v>
      </c>
      <c r="K1133" s="11"/>
      <c r="N1133" s="11"/>
    </row>
    <row r="1134" spans="2:14" ht="24.95" customHeight="1">
      <c r="B1134" s="125" t="s">
        <v>14</v>
      </c>
      <c r="C1134" s="224">
        <f t="shared" ref="C1134:H1134" si="31">SUM(C1125:C1133)</f>
        <v>21108</v>
      </c>
      <c r="D1134" s="224">
        <f t="shared" si="31"/>
        <v>4027</v>
      </c>
      <c r="E1134" s="225">
        <f t="shared" si="31"/>
        <v>25135</v>
      </c>
      <c r="F1134" s="224">
        <f t="shared" si="31"/>
        <v>63042</v>
      </c>
      <c r="G1134" s="224">
        <f t="shared" si="31"/>
        <v>10541</v>
      </c>
      <c r="H1134" s="172">
        <f t="shared" si="31"/>
        <v>73583</v>
      </c>
      <c r="I1134" s="184">
        <v>0.28339999999999999</v>
      </c>
      <c r="J1134" s="168">
        <f t="shared" ref="J1134" si="32">H1134/E1134</f>
        <v>2.9275114382335388</v>
      </c>
      <c r="K1134" s="11"/>
      <c r="L1134" s="11"/>
      <c r="M1134" s="66"/>
      <c r="N1134" s="11"/>
    </row>
    <row r="1135" spans="2:14" ht="24.95" customHeight="1">
      <c r="B1135" s="22"/>
      <c r="C1135" s="35"/>
      <c r="D1135" s="35"/>
      <c r="E1135" s="39"/>
      <c r="F1135" s="35"/>
      <c r="G1135" s="35"/>
      <c r="H1135" s="39"/>
      <c r="I1135" s="23"/>
      <c r="J1135" s="24"/>
      <c r="K1135" s="69"/>
      <c r="L1135" s="69"/>
      <c r="M1135" s="66"/>
      <c r="N1135" s="11"/>
    </row>
    <row r="1136" spans="2:14" ht="24.95" customHeight="1">
      <c r="B1136" s="82"/>
      <c r="C1136" s="82"/>
      <c r="D1136" s="82"/>
      <c r="E1136" s="82"/>
      <c r="F1136" s="82"/>
      <c r="G1136" s="82"/>
      <c r="H1136" s="82"/>
      <c r="I1136" s="82"/>
      <c r="J1136" s="82"/>
      <c r="K1136" s="82"/>
      <c r="L1136" s="82"/>
      <c r="M1136" s="82"/>
      <c r="N1136" s="82"/>
    </row>
    <row r="1137" spans="2:14" ht="24.95" customHeight="1">
      <c r="B1137" s="83"/>
      <c r="C1137" s="83"/>
      <c r="D1137" s="83"/>
      <c r="E1137" s="83"/>
      <c r="F1137" s="83"/>
      <c r="G1137" s="83"/>
      <c r="H1137" s="83"/>
      <c r="I1137" s="83"/>
      <c r="J1137" s="83"/>
      <c r="K1137" s="68"/>
      <c r="L1137" s="68"/>
      <c r="M1137" s="68"/>
      <c r="N1137" s="68"/>
    </row>
    <row r="1138" spans="2:14" ht="24.95" customHeight="1">
      <c r="B1138" s="2"/>
      <c r="C1138" s="2"/>
      <c r="D1138" s="2"/>
      <c r="E1138" s="2"/>
      <c r="G1138" s="2"/>
      <c r="H1138" s="2"/>
      <c r="I1138" s="2"/>
      <c r="J1138" s="2"/>
    </row>
    <row r="1139" spans="2:14" ht="24.95" customHeight="1">
      <c r="B1139" s="2"/>
      <c r="C1139" s="2"/>
      <c r="D1139" s="2"/>
      <c r="E1139" s="2"/>
      <c r="G1139" s="2"/>
      <c r="H1139" s="2"/>
      <c r="I1139" s="2"/>
      <c r="J1139" s="2"/>
    </row>
    <row r="1140" spans="2:14" ht="24.95" customHeight="1">
      <c r="B1140" s="2"/>
      <c r="C1140" s="2"/>
      <c r="D1140" s="2"/>
      <c r="E1140" s="2"/>
      <c r="G1140" s="2"/>
      <c r="H1140" s="2"/>
      <c r="I1140" s="2"/>
      <c r="J1140" s="2"/>
    </row>
    <row r="1141" spans="2:14" ht="24.95" customHeight="1">
      <c r="B1141" s="2"/>
      <c r="C1141" s="2"/>
      <c r="D1141" s="2"/>
      <c r="E1141" s="2"/>
      <c r="G1141" s="2"/>
      <c r="H1141" s="2"/>
      <c r="I1141" s="2"/>
      <c r="J1141" s="2"/>
    </row>
    <row r="1142" spans="2:14" ht="24.95" customHeight="1">
      <c r="B1142" s="2"/>
      <c r="C1142" s="2"/>
      <c r="D1142" s="2"/>
      <c r="E1142" s="2"/>
      <c r="G1142" s="2"/>
      <c r="H1142" s="2"/>
      <c r="I1142" s="2"/>
      <c r="J1142" s="2"/>
    </row>
    <row r="1143" spans="2:14" ht="24.95" customHeight="1">
      <c r="B1143" s="2"/>
      <c r="C1143" s="2"/>
      <c r="D1143" s="2"/>
      <c r="E1143" s="2"/>
      <c r="G1143" s="2"/>
      <c r="H1143" s="2"/>
      <c r="I1143" s="2"/>
      <c r="J1143" s="2"/>
    </row>
    <row r="1144" spans="2:14" ht="24.95" customHeight="1">
      <c r="B1144" s="2"/>
      <c r="C1144" s="2"/>
      <c r="D1144" s="2"/>
      <c r="E1144" s="2"/>
      <c r="G1144" s="2"/>
      <c r="H1144" s="2"/>
      <c r="I1144" s="2"/>
      <c r="J1144" s="2"/>
    </row>
    <row r="1145" spans="2:14" ht="24.95" customHeight="1">
      <c r="B1145" s="2"/>
      <c r="C1145" s="2"/>
      <c r="D1145" s="2"/>
      <c r="E1145" s="2"/>
      <c r="G1145" s="2"/>
      <c r="H1145" s="2"/>
      <c r="I1145" s="2"/>
      <c r="J1145" s="2"/>
    </row>
    <row r="1146" spans="2:14" ht="24.95" customHeight="1">
      <c r="B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2:14" ht="24.95" customHeight="1">
      <c r="B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2:14" ht="24.95" customHeight="1">
      <c r="B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2:14" ht="24.95" customHeight="1">
      <c r="B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2:14" ht="24.95" customHeight="1">
      <c r="B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2:14" ht="24.95" customHeight="1">
      <c r="B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2:14" ht="24.95" customHeight="1">
      <c r="B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2:11" ht="24.95" customHeight="1">
      <c r="B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2:11" ht="24.95" customHeight="1">
      <c r="B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2:11" ht="24.95" customHeight="1">
      <c r="B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2:11" ht="24.95" customHeight="1">
      <c r="B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2:11" ht="24.95" customHeight="1">
      <c r="B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2:11" ht="24.95" customHeight="1">
      <c r="B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2:11" ht="24.95" customHeight="1">
      <c r="B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2:11" ht="24.95" customHeight="1">
      <c r="B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2:11" ht="24.95" customHeight="1">
      <c r="B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2:11" ht="24.95" customHeight="1">
      <c r="B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2:11" ht="24.95" customHeight="1">
      <c r="B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2:11" ht="24.95" customHeight="1">
      <c r="B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2:11" ht="24.95" customHeight="1">
      <c r="B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2:11" ht="24.95" customHeight="1">
      <c r="B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2:11" ht="24.95" customHeight="1">
      <c r="B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2:11" ht="24.95" customHeight="1">
      <c r="B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2:15" ht="24.95" customHeight="1">
      <c r="B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2:15" ht="24.95" customHeight="1">
      <c r="B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2:15" ht="24.95" customHeight="1">
      <c r="B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2:15" ht="24.95" customHeight="1">
      <c r="B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2:15" ht="24.95" customHeight="1">
      <c r="B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2:15" ht="24.95" customHeight="1">
      <c r="B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2:15" ht="24.95" customHeight="1">
      <c r="B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2:15" ht="24.95" customHeight="1">
      <c r="B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2:15" ht="24.95" customHeight="1">
      <c r="B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2:15" ht="24.95" customHeight="1">
      <c r="B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2:15" ht="24.95" customHeight="1"/>
    <row r="1180" spans="2:15" ht="24.95" customHeight="1"/>
    <row r="1181" spans="2:15" ht="24.95" customHeight="1"/>
    <row r="1182" spans="2:15" ht="24.95" customHeight="1">
      <c r="O1182" s="47">
        <v>15</v>
      </c>
    </row>
    <row r="1183" spans="2:15" ht="24.95" customHeight="1">
      <c r="B1183" s="258" t="s">
        <v>185</v>
      </c>
      <c r="C1183" s="258"/>
      <c r="D1183" s="258"/>
      <c r="E1183" s="258"/>
      <c r="F1183" s="258"/>
      <c r="G1183" s="258"/>
      <c r="H1183" s="258"/>
      <c r="I1183" s="258"/>
      <c r="J1183" s="258"/>
      <c r="K1183" s="258"/>
      <c r="L1183" s="258"/>
      <c r="M1183" s="258"/>
      <c r="N1183" s="258"/>
      <c r="O1183" s="258"/>
    </row>
    <row r="1184" spans="2:15" ht="15" customHeight="1"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  <c r="N1184" s="31"/>
    </row>
    <row r="1185" spans="2:15" ht="24.95" customHeight="1">
      <c r="B1185" s="259" t="s">
        <v>186</v>
      </c>
      <c r="C1185" s="259"/>
      <c r="D1185" s="259"/>
      <c r="E1185" s="259"/>
      <c r="F1185" s="259"/>
      <c r="G1185" s="259"/>
      <c r="H1185" s="259"/>
      <c r="I1185" s="259"/>
      <c r="J1185" s="259"/>
      <c r="K1185" s="259"/>
      <c r="L1185" s="259"/>
      <c r="M1185" s="259"/>
      <c r="N1185" s="259"/>
      <c r="O1185" s="259"/>
    </row>
    <row r="1186" spans="2:15" ht="15" customHeight="1">
      <c r="B1186" s="222"/>
      <c r="C1186" s="222"/>
      <c r="D1186" s="222"/>
      <c r="E1186" s="222"/>
      <c r="F1186" s="222"/>
      <c r="G1186" s="222"/>
    </row>
    <row r="1187" spans="2:15" ht="24.95" customHeight="1">
      <c r="B1187" s="260" t="s">
        <v>187</v>
      </c>
      <c r="C1187" s="260"/>
      <c r="D1187" s="260"/>
      <c r="E1187" s="260"/>
      <c r="F1187" s="260"/>
      <c r="G1187" s="260"/>
      <c r="H1187" s="260"/>
      <c r="I1187" s="260"/>
      <c r="J1187" s="260"/>
    </row>
    <row r="1188" spans="2:15" ht="24.95" customHeight="1">
      <c r="B1188" s="256" t="s">
        <v>42</v>
      </c>
      <c r="C1188" s="257" t="s">
        <v>62</v>
      </c>
      <c r="D1188" s="257"/>
      <c r="E1188" s="257"/>
      <c r="F1188" s="257" t="s">
        <v>63</v>
      </c>
      <c r="G1188" s="257"/>
      <c r="H1188" s="257"/>
      <c r="I1188" s="228" t="s">
        <v>67</v>
      </c>
      <c r="J1188" s="228" t="s">
        <v>68</v>
      </c>
    </row>
    <row r="1189" spans="2:15" ht="24.95" customHeight="1">
      <c r="B1189" s="256"/>
      <c r="C1189" s="220" t="s">
        <v>90</v>
      </c>
      <c r="D1189" s="220" t="s">
        <v>91</v>
      </c>
      <c r="E1189" s="227" t="s">
        <v>92</v>
      </c>
      <c r="F1189" s="220" t="s">
        <v>93</v>
      </c>
      <c r="G1189" s="220" t="s">
        <v>94</v>
      </c>
      <c r="H1189" s="227" t="s">
        <v>95</v>
      </c>
      <c r="I1189" s="221" t="s">
        <v>124</v>
      </c>
      <c r="J1189" s="221" t="s">
        <v>125</v>
      </c>
      <c r="K1189" s="11"/>
      <c r="L1189" s="11"/>
      <c r="M1189" s="66"/>
      <c r="N1189" s="11"/>
    </row>
    <row r="1190" spans="2:15" ht="24.95" customHeight="1">
      <c r="B1190" s="32" t="s">
        <v>202</v>
      </c>
      <c r="C1190" s="93">
        <v>2945</v>
      </c>
      <c r="D1190" s="93">
        <v>128</v>
      </c>
      <c r="E1190" s="223">
        <f>SUM(C1190:D1190)</f>
        <v>3073</v>
      </c>
      <c r="F1190" s="93">
        <v>9554</v>
      </c>
      <c r="G1190" s="93">
        <v>511</v>
      </c>
      <c r="H1190" s="223">
        <f>SUM(F1190:G1190)</f>
        <v>10065</v>
      </c>
      <c r="I1190" s="133">
        <v>0.37490000000000001</v>
      </c>
      <c r="J1190" s="136">
        <f>H1190/E1190</f>
        <v>3.2753010087862022</v>
      </c>
      <c r="K1190" s="11"/>
      <c r="L1190" s="11"/>
      <c r="M1190" s="66"/>
      <c r="N1190" s="11"/>
    </row>
    <row r="1191" spans="2:15" ht="24.95" customHeight="1">
      <c r="B1191" s="229" t="s">
        <v>5</v>
      </c>
      <c r="C1191" s="93">
        <v>2642</v>
      </c>
      <c r="D1191" s="93">
        <v>1406</v>
      </c>
      <c r="E1191" s="223">
        <f t="shared" ref="E1191:E1198" si="33">SUM(C1191:D1191)</f>
        <v>4048</v>
      </c>
      <c r="F1191" s="93">
        <v>3318</v>
      </c>
      <c r="G1191" s="93">
        <v>1849</v>
      </c>
      <c r="H1191" s="223">
        <f t="shared" ref="H1191:H1198" si="34">SUM(F1191:G1191)</f>
        <v>5167</v>
      </c>
      <c r="I1191" s="133">
        <v>0.3367</v>
      </c>
      <c r="J1191" s="136">
        <f t="shared" ref="J1191:J1199" si="35">H1191/E1191</f>
        <v>1.2764328063241106</v>
      </c>
      <c r="K1191" s="11"/>
      <c r="L1191" s="69"/>
      <c r="M1191" s="66"/>
      <c r="N1191" s="11"/>
    </row>
    <row r="1192" spans="2:15" ht="24.95" customHeight="1">
      <c r="B1192" s="229" t="s">
        <v>25</v>
      </c>
      <c r="C1192" s="93">
        <v>5232</v>
      </c>
      <c r="D1192" s="93">
        <v>841</v>
      </c>
      <c r="E1192" s="223">
        <f t="shared" si="33"/>
        <v>6073</v>
      </c>
      <c r="F1192" s="93">
        <v>12107</v>
      </c>
      <c r="G1192" s="93">
        <v>1582</v>
      </c>
      <c r="H1192" s="223">
        <f t="shared" si="34"/>
        <v>13689</v>
      </c>
      <c r="I1192" s="133">
        <v>0.44340000000000002</v>
      </c>
      <c r="J1192" s="136">
        <f t="shared" si="35"/>
        <v>2.2540754157747407</v>
      </c>
      <c r="K1192" s="11"/>
      <c r="L1192" s="69"/>
      <c r="M1192" s="135"/>
      <c r="N1192" s="11"/>
    </row>
    <row r="1193" spans="2:15" ht="24.95" customHeight="1">
      <c r="B1193" s="229" t="s">
        <v>7</v>
      </c>
      <c r="C1193" s="93">
        <v>295</v>
      </c>
      <c r="D1193" s="93">
        <v>65</v>
      </c>
      <c r="E1193" s="223">
        <f t="shared" si="33"/>
        <v>360</v>
      </c>
      <c r="F1193" s="93">
        <v>1500</v>
      </c>
      <c r="G1193" s="93">
        <v>762</v>
      </c>
      <c r="H1193" s="223">
        <f t="shared" si="34"/>
        <v>2262</v>
      </c>
      <c r="I1193" s="133">
        <v>0.34910000000000002</v>
      </c>
      <c r="J1193" s="136">
        <f t="shared" si="35"/>
        <v>6.2833333333333332</v>
      </c>
      <c r="K1193" s="11"/>
      <c r="L1193" s="69"/>
      <c r="M1193" s="67"/>
      <c r="N1193" s="11"/>
    </row>
    <row r="1194" spans="2:15" ht="24.95" customHeight="1">
      <c r="B1194" s="229" t="s">
        <v>8</v>
      </c>
      <c r="C1194" s="93">
        <v>4914</v>
      </c>
      <c r="D1194" s="93">
        <v>667</v>
      </c>
      <c r="E1194" s="223">
        <f t="shared" si="33"/>
        <v>5581</v>
      </c>
      <c r="F1194" s="93">
        <v>20741</v>
      </c>
      <c r="G1194" s="93">
        <v>2183</v>
      </c>
      <c r="H1194" s="223">
        <f t="shared" si="34"/>
        <v>22924</v>
      </c>
      <c r="I1194" s="133">
        <v>0.49299999999999999</v>
      </c>
      <c r="J1194" s="136">
        <f t="shared" si="35"/>
        <v>4.1075076151227377</v>
      </c>
      <c r="K1194" s="11"/>
      <c r="L1194" s="69"/>
      <c r="M1194" s="67"/>
      <c r="N1194" s="11"/>
    </row>
    <row r="1195" spans="2:15" ht="24.95" customHeight="1">
      <c r="B1195" s="229" t="s">
        <v>9</v>
      </c>
      <c r="C1195" s="93">
        <v>5975</v>
      </c>
      <c r="D1195" s="93">
        <v>480</v>
      </c>
      <c r="E1195" s="223">
        <f t="shared" si="33"/>
        <v>6455</v>
      </c>
      <c r="F1195" s="93">
        <v>12900</v>
      </c>
      <c r="G1195" s="93">
        <v>805</v>
      </c>
      <c r="H1195" s="223">
        <f t="shared" si="34"/>
        <v>13705</v>
      </c>
      <c r="I1195" s="133">
        <v>0.42670000000000002</v>
      </c>
      <c r="J1195" s="136">
        <f t="shared" si="35"/>
        <v>2.1231603408210691</v>
      </c>
      <c r="K1195" s="11"/>
      <c r="L1195" s="69"/>
      <c r="M1195" s="67"/>
      <c r="N1195" s="11"/>
    </row>
    <row r="1196" spans="2:15" ht="24.95" customHeight="1">
      <c r="B1196" s="229" t="s">
        <v>10</v>
      </c>
      <c r="C1196" s="93">
        <v>1313</v>
      </c>
      <c r="D1196" s="93">
        <v>168</v>
      </c>
      <c r="E1196" s="223">
        <f t="shared" si="33"/>
        <v>1481</v>
      </c>
      <c r="F1196" s="93">
        <v>5209</v>
      </c>
      <c r="G1196" s="93">
        <v>383</v>
      </c>
      <c r="H1196" s="223">
        <f t="shared" si="34"/>
        <v>5592</v>
      </c>
      <c r="I1196" s="133">
        <v>0.44319999999999998</v>
      </c>
      <c r="J1196" s="136">
        <f t="shared" si="35"/>
        <v>3.7758271438217421</v>
      </c>
      <c r="K1196" s="11"/>
      <c r="L1196" s="69"/>
      <c r="M1196" s="67"/>
      <c r="N1196" s="11"/>
    </row>
    <row r="1197" spans="2:15" ht="24.95" customHeight="1">
      <c r="B1197" s="229" t="s">
        <v>11</v>
      </c>
      <c r="C1197" s="93">
        <v>1242</v>
      </c>
      <c r="D1197" s="93">
        <v>159</v>
      </c>
      <c r="E1197" s="223">
        <f t="shared" si="33"/>
        <v>1401</v>
      </c>
      <c r="F1197" s="93">
        <v>1934</v>
      </c>
      <c r="G1197" s="93">
        <v>361</v>
      </c>
      <c r="H1197" s="223">
        <f t="shared" si="34"/>
        <v>2295</v>
      </c>
      <c r="I1197" s="133">
        <v>0.2571</v>
      </c>
      <c r="J1197" s="136">
        <f t="shared" si="35"/>
        <v>1.6381156316916488</v>
      </c>
      <c r="K1197" s="11"/>
      <c r="L1197" s="69"/>
      <c r="M1197" s="66"/>
      <c r="N1197" s="11"/>
    </row>
    <row r="1198" spans="2:15" ht="24.95" customHeight="1">
      <c r="B1198" s="229" t="s">
        <v>12</v>
      </c>
      <c r="C1198" s="93">
        <v>2705</v>
      </c>
      <c r="D1198" s="93">
        <v>159</v>
      </c>
      <c r="E1198" s="223">
        <f t="shared" si="33"/>
        <v>2864</v>
      </c>
      <c r="F1198" s="93">
        <v>5517</v>
      </c>
      <c r="G1198" s="93">
        <v>500</v>
      </c>
      <c r="H1198" s="223">
        <f t="shared" si="34"/>
        <v>6017</v>
      </c>
      <c r="I1198" s="133">
        <v>0.61419999999999997</v>
      </c>
      <c r="J1198" s="136">
        <f t="shared" si="35"/>
        <v>2.1009078212290504</v>
      </c>
      <c r="K1198" s="11"/>
      <c r="L1198" s="11"/>
      <c r="M1198" s="66"/>
      <c r="N1198" s="11"/>
    </row>
    <row r="1199" spans="2:15" ht="24.95" customHeight="1">
      <c r="B1199" s="125" t="s">
        <v>14</v>
      </c>
      <c r="C1199" s="224">
        <f>SUM(C1190:C1198)</f>
        <v>27263</v>
      </c>
      <c r="D1199" s="224">
        <f>SUM(D1190:D1198)</f>
        <v>4073</v>
      </c>
      <c r="E1199" s="225">
        <f>SUM(C1199:D1199)</f>
        <v>31336</v>
      </c>
      <c r="F1199" s="224">
        <f>SUM(F1190:F1198)</f>
        <v>72780</v>
      </c>
      <c r="G1199" s="224">
        <f>SUM(G1190:G1198)</f>
        <v>8936</v>
      </c>
      <c r="H1199" s="172">
        <f>SUM(F1199:G1199)</f>
        <v>81716</v>
      </c>
      <c r="I1199" s="184">
        <v>0.43120000000000003</v>
      </c>
      <c r="J1199" s="168">
        <f t="shared" si="35"/>
        <v>2.6077355118713301</v>
      </c>
      <c r="K1199" s="11"/>
      <c r="L1199" s="11"/>
      <c r="M1199" s="66"/>
      <c r="N1199" s="11"/>
    </row>
    <row r="1200" spans="2:15" ht="24.95" customHeight="1">
      <c r="B1200" s="22"/>
      <c r="C1200" s="35"/>
      <c r="D1200" s="35"/>
      <c r="E1200" s="39"/>
      <c r="F1200" s="35"/>
      <c r="G1200" s="35"/>
      <c r="H1200" s="39"/>
      <c r="I1200" s="23"/>
      <c r="J1200" s="24"/>
      <c r="K1200" s="69"/>
      <c r="L1200" s="69"/>
      <c r="M1200" s="66"/>
      <c r="N1200" s="11"/>
    </row>
    <row r="1201" spans="2:14" ht="24.95" customHeight="1"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  <c r="L1201" s="82"/>
      <c r="M1201" s="82"/>
      <c r="N1201" s="82"/>
    </row>
    <row r="1202" spans="2:14" ht="24.95" customHeight="1">
      <c r="B1202" s="83"/>
      <c r="C1202" s="83"/>
      <c r="D1202" s="83"/>
      <c r="E1202" s="83"/>
      <c r="F1202" s="83"/>
      <c r="G1202" s="83"/>
      <c r="H1202" s="83"/>
      <c r="I1202" s="83"/>
      <c r="J1202" s="83"/>
      <c r="K1202" s="68"/>
      <c r="L1202" s="68"/>
      <c r="M1202" s="68"/>
      <c r="N1202" s="68"/>
    </row>
    <row r="1203" spans="2:14" ht="24.95" customHeight="1">
      <c r="B1203" s="2"/>
      <c r="C1203" s="2"/>
      <c r="D1203" s="2"/>
      <c r="E1203" s="2"/>
      <c r="G1203" s="2"/>
      <c r="H1203" s="2"/>
      <c r="I1203" s="2"/>
      <c r="J1203" s="2"/>
    </row>
    <row r="1204" spans="2:14" ht="24.95" customHeight="1">
      <c r="B1204" s="2"/>
      <c r="C1204" s="2"/>
      <c r="D1204" s="2"/>
      <c r="E1204" s="2"/>
      <c r="G1204" s="2"/>
      <c r="H1204" s="2"/>
      <c r="I1204" s="2"/>
      <c r="J1204" s="2"/>
    </row>
    <row r="1205" spans="2:14" ht="24.95" customHeight="1">
      <c r="B1205" s="2"/>
      <c r="C1205" s="2"/>
      <c r="D1205" s="2"/>
      <c r="E1205" s="2"/>
      <c r="G1205" s="2"/>
      <c r="H1205" s="2"/>
      <c r="I1205" s="2"/>
      <c r="J1205" s="2"/>
    </row>
    <row r="1206" spans="2:14" ht="24.95" customHeight="1">
      <c r="B1206" s="2"/>
      <c r="C1206" s="2"/>
      <c r="D1206" s="2"/>
      <c r="E1206" s="2"/>
      <c r="G1206" s="2"/>
      <c r="H1206" s="2"/>
      <c r="I1206" s="2"/>
      <c r="J1206" s="2"/>
    </row>
    <row r="1207" spans="2:14" ht="24.95" customHeight="1">
      <c r="B1207" s="2"/>
      <c r="C1207" s="2"/>
      <c r="D1207" s="2"/>
      <c r="E1207" s="2"/>
      <c r="G1207" s="2"/>
      <c r="H1207" s="2"/>
      <c r="I1207" s="2"/>
      <c r="J1207" s="2"/>
    </row>
    <row r="1208" spans="2:14" ht="24.95" customHeight="1">
      <c r="B1208" s="2"/>
      <c r="C1208" s="2"/>
      <c r="D1208" s="2"/>
      <c r="E1208" s="2"/>
      <c r="G1208" s="2"/>
      <c r="H1208" s="2"/>
      <c r="I1208" s="2"/>
      <c r="J1208" s="2"/>
    </row>
    <row r="1209" spans="2:14" ht="24.95" customHeight="1">
      <c r="B1209" s="2"/>
      <c r="C1209" s="2"/>
      <c r="D1209" s="2"/>
      <c r="E1209" s="2"/>
      <c r="G1209" s="2"/>
      <c r="H1209" s="2"/>
      <c r="I1209" s="2"/>
      <c r="J1209" s="2"/>
    </row>
    <row r="1210" spans="2:14" ht="24.95" customHeight="1">
      <c r="B1210" s="2"/>
      <c r="C1210" s="2"/>
      <c r="D1210" s="2"/>
      <c r="E1210" s="2"/>
      <c r="G1210" s="2"/>
      <c r="H1210" s="2"/>
      <c r="I1210" s="2"/>
      <c r="J1210" s="2"/>
    </row>
    <row r="1211" spans="2:14" ht="24.95" customHeight="1"/>
    <row r="1212" spans="2:14" ht="24.95" customHeight="1"/>
    <row r="1213" spans="2:14" ht="24.95" customHeight="1"/>
    <row r="1214" spans="2:14" ht="24.95" customHeight="1"/>
    <row r="1215" spans="2:14" ht="24.95" customHeight="1"/>
    <row r="1216" spans="2:14" ht="24.95" customHeight="1"/>
    <row r="1217" ht="24.95" customHeight="1"/>
    <row r="1218" ht="24.95" customHeight="1"/>
    <row r="1219" ht="24.95" customHeight="1"/>
    <row r="1220" ht="24.95" customHeight="1"/>
    <row r="1221" ht="24.95" customHeight="1"/>
    <row r="1222" ht="24.95" customHeight="1"/>
    <row r="1223" ht="24.95" customHeight="1"/>
    <row r="1224" ht="24.95" customHeight="1"/>
    <row r="1225" ht="24.95" customHeight="1"/>
    <row r="1226" ht="24.95" customHeight="1"/>
    <row r="1227" ht="24.95" customHeight="1"/>
    <row r="1228" ht="24.95" customHeight="1"/>
    <row r="1229" ht="24.95" customHeight="1"/>
    <row r="1230" ht="24.95" customHeight="1"/>
    <row r="1231" ht="24.95" customHeight="1"/>
    <row r="1232" ht="24.95" customHeight="1"/>
    <row r="1233" spans="2:15" ht="24.95" customHeight="1"/>
    <row r="1234" spans="2:15" ht="24.95" customHeight="1"/>
    <row r="1235" spans="2:15" ht="24.95" customHeight="1"/>
    <row r="1236" spans="2:15" ht="24.95" customHeight="1"/>
    <row r="1237" spans="2:15" ht="24.95" customHeight="1"/>
    <row r="1238" spans="2:15" ht="24.95" customHeight="1"/>
    <row r="1239" spans="2:15" ht="24.95" customHeight="1"/>
    <row r="1240" spans="2:15" ht="24.95" customHeight="1"/>
    <row r="1241" spans="2:15" ht="24.95" customHeight="1"/>
    <row r="1242" spans="2:15" ht="24.95" customHeight="1"/>
    <row r="1243" spans="2:15" ht="24.95" customHeight="1"/>
    <row r="1244" spans="2:15" ht="24.95" customHeight="1"/>
    <row r="1245" spans="2:15" ht="24.95" customHeight="1"/>
    <row r="1246" spans="2:15" ht="24.95" customHeight="1"/>
    <row r="1247" spans="2:15" ht="24.95" customHeight="1">
      <c r="O1247" s="47">
        <v>16</v>
      </c>
    </row>
    <row r="1248" spans="2:15" ht="50.1" customHeight="1">
      <c r="B1248" s="285" t="s">
        <v>47</v>
      </c>
      <c r="C1248" s="285"/>
      <c r="D1248" s="285"/>
      <c r="E1248" s="285"/>
      <c r="F1248" s="285"/>
      <c r="G1248" s="285"/>
      <c r="H1248" s="285"/>
      <c r="I1248" s="285"/>
      <c r="J1248" s="285"/>
      <c r="K1248" s="285"/>
      <c r="L1248" s="285"/>
      <c r="M1248" s="285"/>
      <c r="N1248" s="285"/>
      <c r="O1248" s="285"/>
    </row>
    <row r="1249" spans="2:15" ht="15" customHeight="1"/>
    <row r="1250" spans="2:15" ht="39.950000000000003" customHeight="1">
      <c r="B1250" s="277" t="s">
        <v>122</v>
      </c>
      <c r="C1250" s="277"/>
      <c r="D1250" s="277"/>
      <c r="E1250" s="277"/>
      <c r="F1250" s="277"/>
      <c r="G1250" s="277"/>
      <c r="H1250" s="277"/>
      <c r="I1250" s="277"/>
      <c r="J1250" s="277"/>
      <c r="K1250" s="277"/>
      <c r="L1250" s="277"/>
      <c r="M1250" s="277"/>
      <c r="N1250" s="277"/>
      <c r="O1250" s="277"/>
    </row>
    <row r="1251" spans="2:15" ht="15" customHeight="1">
      <c r="B1251" s="18"/>
      <c r="C1251" s="18"/>
      <c r="D1251" s="18"/>
      <c r="E1251" s="18"/>
      <c r="F1251" s="18"/>
      <c r="G1251" s="18"/>
    </row>
    <row r="1252" spans="2:15" ht="24.95" customHeight="1">
      <c r="B1252" s="255" t="s">
        <v>41</v>
      </c>
      <c r="C1252" s="282" t="s">
        <v>74</v>
      </c>
      <c r="D1252" s="282"/>
      <c r="E1252" s="282" t="s">
        <v>20</v>
      </c>
      <c r="F1252" s="282"/>
      <c r="G1252" s="282" t="s">
        <v>21</v>
      </c>
      <c r="H1252" s="282"/>
      <c r="M1252" s="70"/>
      <c r="N1252" s="70"/>
    </row>
    <row r="1253" spans="2:15" ht="24.95" customHeight="1">
      <c r="B1253" s="255"/>
      <c r="C1253" s="155" t="s">
        <v>75</v>
      </c>
      <c r="D1253" s="154" t="s">
        <v>33</v>
      </c>
      <c r="E1253" s="155" t="s">
        <v>75</v>
      </c>
      <c r="F1253" s="154" t="s">
        <v>33</v>
      </c>
      <c r="G1253" s="155" t="s">
        <v>75</v>
      </c>
      <c r="H1253" s="154" t="s">
        <v>33</v>
      </c>
      <c r="M1253" s="71"/>
      <c r="N1253" s="30"/>
    </row>
    <row r="1254" spans="2:15" ht="24.95" customHeight="1">
      <c r="B1254" s="41" t="s">
        <v>135</v>
      </c>
      <c r="C1254" s="95">
        <v>1890</v>
      </c>
      <c r="D1254" s="95">
        <v>71405</v>
      </c>
      <c r="E1254" s="95">
        <v>118</v>
      </c>
      <c r="F1254" s="95">
        <v>42630</v>
      </c>
      <c r="G1254" s="95">
        <v>3911</v>
      </c>
      <c r="H1254" s="95">
        <v>34630</v>
      </c>
      <c r="M1254" s="72"/>
      <c r="N1254" s="39"/>
    </row>
    <row r="1255" spans="2:15" ht="24.95" customHeight="1">
      <c r="B1255" s="41" t="s">
        <v>132</v>
      </c>
      <c r="C1255" s="95">
        <v>1897</v>
      </c>
      <c r="D1255" s="95">
        <v>71711</v>
      </c>
      <c r="E1255" s="95">
        <v>119</v>
      </c>
      <c r="F1255" s="95">
        <v>42578</v>
      </c>
      <c r="G1255" s="95">
        <v>4008</v>
      </c>
      <c r="H1255" s="95">
        <v>35477</v>
      </c>
      <c r="M1255" s="72"/>
      <c r="N1255" s="39"/>
    </row>
    <row r="1256" spans="2:15" ht="24.95" customHeight="1">
      <c r="B1256" s="97" t="s">
        <v>51</v>
      </c>
      <c r="C1256" s="79">
        <f t="shared" ref="C1256:H1256" si="36">(C1255-C1254)/C1254</f>
        <v>3.7037037037037038E-3</v>
      </c>
      <c r="D1256" s="79">
        <f t="shared" si="36"/>
        <v>4.2854141866816046E-3</v>
      </c>
      <c r="E1256" s="175">
        <f t="shared" si="36"/>
        <v>8.4745762711864406E-3</v>
      </c>
      <c r="F1256" s="79">
        <f t="shared" si="36"/>
        <v>-1.2197982641332396E-3</v>
      </c>
      <c r="G1256" s="79">
        <f t="shared" si="36"/>
        <v>2.4801840961390948E-2</v>
      </c>
      <c r="H1256" s="79">
        <f t="shared" si="36"/>
        <v>2.4458561940514004E-2</v>
      </c>
      <c r="I1256" s="79"/>
      <c r="J1256" s="79"/>
      <c r="M1256" s="27"/>
      <c r="N1256" s="25"/>
    </row>
    <row r="1257" spans="2:15" ht="24.95" customHeight="1">
      <c r="B1257" s="286" t="s">
        <v>41</v>
      </c>
      <c r="C1257" s="282" t="s">
        <v>73</v>
      </c>
      <c r="D1257" s="282"/>
      <c r="E1257" s="282" t="s">
        <v>198</v>
      </c>
      <c r="F1257" s="282"/>
      <c r="G1257" s="282" t="s">
        <v>199</v>
      </c>
      <c r="H1257" s="282"/>
      <c r="I1257" s="282" t="s">
        <v>14</v>
      </c>
      <c r="J1257" s="282"/>
      <c r="K1257" s="86"/>
      <c r="L1257" s="86"/>
      <c r="M1257" s="27"/>
      <c r="N1257" s="25"/>
    </row>
    <row r="1258" spans="2:15" ht="24.95" customHeight="1">
      <c r="B1258" s="286"/>
      <c r="C1258" s="155" t="s">
        <v>75</v>
      </c>
      <c r="D1258" s="234" t="s">
        <v>33</v>
      </c>
      <c r="E1258" s="155" t="s">
        <v>75</v>
      </c>
      <c r="F1258" s="234" t="s">
        <v>33</v>
      </c>
      <c r="G1258" s="155" t="s">
        <v>75</v>
      </c>
      <c r="H1258" s="234" t="s">
        <v>33</v>
      </c>
      <c r="I1258" s="132" t="s">
        <v>75</v>
      </c>
      <c r="J1258" s="235" t="s">
        <v>33</v>
      </c>
      <c r="K1258" s="5"/>
    </row>
    <row r="1259" spans="2:15" ht="24.95" customHeight="1">
      <c r="B1259" s="41" t="s">
        <v>135</v>
      </c>
      <c r="C1259" s="232">
        <v>275</v>
      </c>
      <c r="D1259" s="232">
        <v>11389</v>
      </c>
      <c r="E1259" s="232"/>
      <c r="F1259" s="232"/>
      <c r="G1259" s="232"/>
      <c r="H1259" s="232"/>
      <c r="I1259" s="233">
        <f>C1259+G1254+E1254+C1254</f>
        <v>6194</v>
      </c>
      <c r="J1259" s="233">
        <f>D1259+H1254+F1254+D1254</f>
        <v>160054</v>
      </c>
      <c r="K1259" s="5"/>
    </row>
    <row r="1260" spans="2:15" ht="24.95" customHeight="1">
      <c r="B1260" s="41" t="s">
        <v>132</v>
      </c>
      <c r="C1260" s="232">
        <v>305</v>
      </c>
      <c r="D1260" s="232">
        <v>12814</v>
      </c>
      <c r="E1260" s="232">
        <v>1184</v>
      </c>
      <c r="F1260" s="232">
        <v>8377</v>
      </c>
      <c r="G1260" s="232">
        <v>347</v>
      </c>
      <c r="H1260" s="232">
        <v>6113</v>
      </c>
      <c r="I1260" s="233">
        <f>G1260+E1260+C1260+G1255+E1255+C1255</f>
        <v>7860</v>
      </c>
      <c r="J1260" s="233">
        <f>H1260+F1260+D1260+H1255+F1255+D1255</f>
        <v>177070</v>
      </c>
      <c r="L1260" s="106"/>
    </row>
    <row r="1261" spans="2:15" ht="24.95" customHeight="1">
      <c r="B1261" s="105" t="s">
        <v>51</v>
      </c>
      <c r="C1261" s="79">
        <f t="shared" ref="C1261:D1261" si="37">(C1260-C1259)/C1259</f>
        <v>0.10909090909090909</v>
      </c>
      <c r="D1261" s="79">
        <f t="shared" si="37"/>
        <v>0.12512073052945824</v>
      </c>
      <c r="E1261" s="79"/>
      <c r="F1261" s="79"/>
      <c r="G1261" s="79"/>
      <c r="H1261" s="79"/>
      <c r="I1261" s="79">
        <f t="shared" ref="I1261:J1261" si="38">(I1260-I1259)/I1259</f>
        <v>0.268969970939619</v>
      </c>
      <c r="J1261" s="79">
        <f t="shared" si="38"/>
        <v>0.10631411898484261</v>
      </c>
    </row>
    <row r="1262" spans="2:15" ht="24.95" customHeight="1"/>
    <row r="1263" spans="2:15" ht="24.95" customHeight="1"/>
    <row r="1264" spans="2:15" ht="24.95" customHeight="1"/>
    <row r="1265" ht="24.95" customHeight="1"/>
    <row r="1266" ht="24.95" customHeight="1"/>
    <row r="1267" ht="24.95" customHeight="1"/>
    <row r="1268" ht="24.95" customHeight="1"/>
    <row r="1269" ht="24.95" customHeight="1"/>
    <row r="1270" ht="24.95" customHeight="1"/>
    <row r="1271" ht="24.95" customHeight="1"/>
    <row r="1272" ht="24.95" customHeight="1"/>
    <row r="1273" ht="24.95" customHeight="1"/>
    <row r="1274" ht="24.95" customHeight="1"/>
    <row r="1275" ht="24.95" customHeight="1"/>
    <row r="1276" ht="24.95" customHeight="1"/>
    <row r="1277" ht="24.95" customHeight="1"/>
    <row r="1278" ht="24.95" customHeight="1"/>
    <row r="1279" ht="24.95" customHeight="1"/>
    <row r="1280" ht="24.95" customHeight="1"/>
    <row r="1281" ht="24.95" customHeight="1"/>
    <row r="1282" ht="24.95" customHeight="1"/>
    <row r="1283" ht="24.95" customHeight="1"/>
    <row r="1284" ht="24.95" customHeight="1"/>
    <row r="1285" ht="24.95" customHeight="1"/>
    <row r="1286" ht="24.95" customHeight="1"/>
    <row r="1287" ht="24.95" customHeight="1"/>
    <row r="1288" ht="24.95" customHeight="1"/>
    <row r="1289" ht="24.95" customHeight="1"/>
    <row r="1290" ht="24.95" customHeight="1"/>
    <row r="1291" ht="24.75" customHeight="1"/>
    <row r="1292" ht="24.95" customHeight="1"/>
    <row r="1293" ht="24.95" customHeight="1"/>
    <row r="1294" ht="24.95" customHeight="1"/>
    <row r="1295" ht="24.95" customHeight="1"/>
    <row r="1296" ht="24.95" customHeight="1"/>
    <row r="1297" spans="2:15" ht="24.95" customHeight="1"/>
    <row r="1298" spans="2:15" ht="24.95" customHeight="1"/>
    <row r="1299" spans="2:15" ht="24.95" customHeight="1"/>
    <row r="1300" spans="2:15" ht="24.95" customHeight="1"/>
    <row r="1301" spans="2:15" ht="24.95" customHeight="1"/>
    <row r="1302" spans="2:15" ht="24.95" customHeight="1"/>
    <row r="1303" spans="2:15" ht="24.95" customHeight="1"/>
    <row r="1304" spans="2:15" ht="24.95" customHeight="1"/>
    <row r="1305" spans="2:15" ht="24.95" customHeight="1"/>
    <row r="1306" spans="2:15" ht="24.95" customHeight="1"/>
    <row r="1307" spans="2:15" ht="24.95" customHeight="1"/>
    <row r="1308" spans="2:15" ht="24.95" customHeight="1"/>
    <row r="1309" spans="2:15" ht="24.95" customHeight="1"/>
    <row r="1310" spans="2:15" ht="24.95" customHeight="1">
      <c r="O1310" s="47">
        <v>17</v>
      </c>
    </row>
    <row r="1311" spans="2:15" ht="39.950000000000003" customHeight="1">
      <c r="B1311" s="277" t="s">
        <v>116</v>
      </c>
      <c r="C1311" s="277"/>
      <c r="D1311" s="277"/>
      <c r="E1311" s="277"/>
      <c r="F1311" s="277"/>
      <c r="G1311" s="277"/>
      <c r="H1311" s="277"/>
      <c r="I1311" s="277"/>
      <c r="J1311" s="277"/>
      <c r="K1311" s="277"/>
      <c r="L1311" s="277"/>
      <c r="M1311" s="277"/>
      <c r="N1311" s="277"/>
      <c r="O1311" s="277"/>
    </row>
    <row r="1312" spans="2:15" ht="15" customHeight="1">
      <c r="C1312" s="5"/>
      <c r="D1312" s="5"/>
      <c r="E1312" s="5"/>
    </row>
    <row r="1313" spans="2:14" ht="24.95" customHeight="1">
      <c r="B1313" s="255" t="s">
        <v>42</v>
      </c>
      <c r="C1313" s="282" t="s">
        <v>19</v>
      </c>
      <c r="D1313" s="282"/>
      <c r="E1313" s="282"/>
      <c r="F1313" s="282" t="s">
        <v>22</v>
      </c>
      <c r="G1313" s="282"/>
      <c r="H1313" s="282"/>
      <c r="I1313" s="282" t="s">
        <v>17</v>
      </c>
      <c r="J1313" s="282"/>
      <c r="K1313" s="282"/>
      <c r="L1313" s="282" t="s">
        <v>14</v>
      </c>
      <c r="M1313" s="282"/>
      <c r="N1313" s="282"/>
    </row>
    <row r="1314" spans="2:14" ht="24.95" customHeight="1">
      <c r="B1314" s="255"/>
      <c r="C1314" s="267" t="s">
        <v>26</v>
      </c>
      <c r="D1314" s="267"/>
      <c r="E1314" s="154" t="s">
        <v>33</v>
      </c>
      <c r="F1314" s="267" t="s">
        <v>26</v>
      </c>
      <c r="G1314" s="267"/>
      <c r="H1314" s="154" t="s">
        <v>33</v>
      </c>
      <c r="I1314" s="267" t="s">
        <v>26</v>
      </c>
      <c r="J1314" s="267"/>
      <c r="K1314" s="154" t="s">
        <v>33</v>
      </c>
      <c r="L1314" s="268" t="s">
        <v>26</v>
      </c>
      <c r="M1314" s="268"/>
      <c r="N1314" s="122" t="s">
        <v>33</v>
      </c>
    </row>
    <row r="1315" spans="2:14" ht="24.95" customHeight="1">
      <c r="B1315" s="32" t="s">
        <v>202</v>
      </c>
      <c r="C1315" s="252">
        <v>53</v>
      </c>
      <c r="D1315" s="252"/>
      <c r="E1315" s="200">
        <v>3782</v>
      </c>
      <c r="F1315" s="252">
        <v>83</v>
      </c>
      <c r="G1315" s="252"/>
      <c r="H1315" s="200">
        <v>1899</v>
      </c>
      <c r="I1315" s="252">
        <v>13</v>
      </c>
      <c r="J1315" s="252"/>
      <c r="K1315" s="153">
        <v>176</v>
      </c>
      <c r="L1315" s="253">
        <f>C1315+F1315+I1315</f>
        <v>149</v>
      </c>
      <c r="M1315" s="253"/>
      <c r="N1315" s="121">
        <f>E1315+H1315+K1315</f>
        <v>5857</v>
      </c>
    </row>
    <row r="1316" spans="2:14" ht="24.95" customHeight="1">
      <c r="B1316" s="32" t="s">
        <v>5</v>
      </c>
      <c r="C1316" s="252">
        <v>135</v>
      </c>
      <c r="D1316" s="252"/>
      <c r="E1316" s="200">
        <v>7917</v>
      </c>
      <c r="F1316" s="252">
        <v>119</v>
      </c>
      <c r="G1316" s="252"/>
      <c r="H1316" s="200">
        <v>2735</v>
      </c>
      <c r="I1316" s="252">
        <v>78</v>
      </c>
      <c r="J1316" s="252"/>
      <c r="K1316" s="153">
        <v>1120</v>
      </c>
      <c r="L1316" s="253">
        <f t="shared" ref="L1316:L1324" si="39">C1316+F1316+I1316</f>
        <v>332</v>
      </c>
      <c r="M1316" s="253"/>
      <c r="N1316" s="121">
        <f t="shared" ref="N1316:N1324" si="40">E1316+H1316+K1316</f>
        <v>11772</v>
      </c>
    </row>
    <row r="1317" spans="2:14" ht="24.95" customHeight="1">
      <c r="B1317" s="32" t="s">
        <v>25</v>
      </c>
      <c r="C1317" s="252">
        <v>92</v>
      </c>
      <c r="D1317" s="252"/>
      <c r="E1317" s="200">
        <v>7339</v>
      </c>
      <c r="F1317" s="252">
        <v>202</v>
      </c>
      <c r="G1317" s="252"/>
      <c r="H1317" s="200">
        <v>4949</v>
      </c>
      <c r="I1317" s="252">
        <v>124</v>
      </c>
      <c r="J1317" s="252"/>
      <c r="K1317" s="124">
        <v>1373</v>
      </c>
      <c r="L1317" s="253">
        <f t="shared" si="39"/>
        <v>418</v>
      </c>
      <c r="M1317" s="253"/>
      <c r="N1317" s="121">
        <f t="shared" si="40"/>
        <v>13661</v>
      </c>
    </row>
    <row r="1318" spans="2:14" ht="24.95" customHeight="1">
      <c r="B1318" s="32" t="s">
        <v>7</v>
      </c>
      <c r="C1318" s="252">
        <v>34</v>
      </c>
      <c r="D1318" s="252"/>
      <c r="E1318" s="200">
        <v>2180</v>
      </c>
      <c r="F1318" s="252">
        <v>61</v>
      </c>
      <c r="G1318" s="252"/>
      <c r="H1318" s="200">
        <v>1336</v>
      </c>
      <c r="I1318" s="252">
        <v>23</v>
      </c>
      <c r="J1318" s="252"/>
      <c r="K1318" s="124">
        <v>275</v>
      </c>
      <c r="L1318" s="253">
        <f t="shared" si="39"/>
        <v>118</v>
      </c>
      <c r="M1318" s="253"/>
      <c r="N1318" s="121">
        <f t="shared" si="40"/>
        <v>3791</v>
      </c>
    </row>
    <row r="1319" spans="2:14" ht="24.95" customHeight="1">
      <c r="B1319" s="32" t="s">
        <v>8</v>
      </c>
      <c r="C1319" s="252">
        <v>109</v>
      </c>
      <c r="D1319" s="252"/>
      <c r="E1319" s="200">
        <v>8998</v>
      </c>
      <c r="F1319" s="252">
        <v>111</v>
      </c>
      <c r="G1319" s="252"/>
      <c r="H1319" s="200">
        <v>2634</v>
      </c>
      <c r="I1319" s="252">
        <v>49</v>
      </c>
      <c r="J1319" s="252"/>
      <c r="K1319" s="124">
        <v>602</v>
      </c>
      <c r="L1319" s="253">
        <f t="shared" si="39"/>
        <v>269</v>
      </c>
      <c r="M1319" s="253"/>
      <c r="N1319" s="121">
        <f t="shared" si="40"/>
        <v>12234</v>
      </c>
    </row>
    <row r="1320" spans="2:14" ht="24.95" customHeight="1">
      <c r="B1320" s="32" t="s">
        <v>9</v>
      </c>
      <c r="C1320" s="252">
        <v>62</v>
      </c>
      <c r="D1320" s="252"/>
      <c r="E1320" s="200">
        <v>4411</v>
      </c>
      <c r="F1320" s="252">
        <v>73</v>
      </c>
      <c r="G1320" s="252"/>
      <c r="H1320" s="200">
        <v>1824</v>
      </c>
      <c r="I1320" s="252">
        <v>26</v>
      </c>
      <c r="J1320" s="252"/>
      <c r="K1320" s="124">
        <v>323</v>
      </c>
      <c r="L1320" s="253">
        <f>C1320+F1320+I1320</f>
        <v>161</v>
      </c>
      <c r="M1320" s="253"/>
      <c r="N1320" s="121">
        <f t="shared" si="40"/>
        <v>6558</v>
      </c>
    </row>
    <row r="1321" spans="2:14" ht="24.95" customHeight="1">
      <c r="B1321" s="32" t="s">
        <v>10</v>
      </c>
      <c r="C1321" s="252">
        <v>38</v>
      </c>
      <c r="D1321" s="252"/>
      <c r="E1321" s="200">
        <v>2042</v>
      </c>
      <c r="F1321" s="252">
        <v>84</v>
      </c>
      <c r="G1321" s="252"/>
      <c r="H1321" s="200">
        <v>1975</v>
      </c>
      <c r="I1321" s="252">
        <v>21</v>
      </c>
      <c r="J1321" s="252"/>
      <c r="K1321" s="124">
        <v>247</v>
      </c>
      <c r="L1321" s="253">
        <f t="shared" si="39"/>
        <v>143</v>
      </c>
      <c r="M1321" s="253"/>
      <c r="N1321" s="121">
        <f t="shared" si="40"/>
        <v>4264</v>
      </c>
    </row>
    <row r="1322" spans="2:14" ht="24.95" customHeight="1">
      <c r="B1322" s="32" t="s">
        <v>11</v>
      </c>
      <c r="C1322" s="252">
        <v>81</v>
      </c>
      <c r="D1322" s="252"/>
      <c r="E1322" s="200">
        <v>7406</v>
      </c>
      <c r="F1322" s="252">
        <v>62</v>
      </c>
      <c r="G1322" s="252"/>
      <c r="H1322" s="200">
        <v>1565</v>
      </c>
      <c r="I1322" s="252">
        <v>46</v>
      </c>
      <c r="J1322" s="252"/>
      <c r="K1322" s="124">
        <v>639</v>
      </c>
      <c r="L1322" s="253">
        <f t="shared" si="39"/>
        <v>189</v>
      </c>
      <c r="M1322" s="253"/>
      <c r="N1322" s="121">
        <f t="shared" si="40"/>
        <v>9610</v>
      </c>
    </row>
    <row r="1323" spans="2:14" ht="24.95" customHeight="1">
      <c r="B1323" s="195" t="s">
        <v>12</v>
      </c>
      <c r="C1323" s="252">
        <v>46</v>
      </c>
      <c r="D1323" s="252"/>
      <c r="E1323" s="200">
        <v>2544</v>
      </c>
      <c r="F1323" s="252">
        <v>55</v>
      </c>
      <c r="G1323" s="252"/>
      <c r="H1323" s="200">
        <v>1230</v>
      </c>
      <c r="I1323" s="252">
        <v>17</v>
      </c>
      <c r="J1323" s="252"/>
      <c r="K1323" s="124">
        <v>190</v>
      </c>
      <c r="L1323" s="253">
        <f t="shared" si="39"/>
        <v>118</v>
      </c>
      <c r="M1323" s="253"/>
      <c r="N1323" s="121">
        <f t="shared" si="40"/>
        <v>3964</v>
      </c>
    </row>
    <row r="1324" spans="2:14" ht="24.95" customHeight="1">
      <c r="B1324" s="125" t="s">
        <v>14</v>
      </c>
      <c r="C1324" s="283">
        <f>SUM(C1315:C1323)</f>
        <v>650</v>
      </c>
      <c r="D1324" s="283"/>
      <c r="E1324" s="131">
        <f>SUM(E1315:E1323)</f>
        <v>46619</v>
      </c>
      <c r="F1324" s="283">
        <f>SUM(F1315:F1323)</f>
        <v>850</v>
      </c>
      <c r="G1324" s="283"/>
      <c r="H1324" s="131">
        <f>SUM(H1315:H1323)</f>
        <v>20147</v>
      </c>
      <c r="I1324" s="283">
        <f>SUM(I1315:I1323)</f>
        <v>397</v>
      </c>
      <c r="J1324" s="283"/>
      <c r="K1324" s="131">
        <f>SUM(K1315:K1323)</f>
        <v>4945</v>
      </c>
      <c r="L1324" s="284">
        <f t="shared" si="39"/>
        <v>1897</v>
      </c>
      <c r="M1324" s="284"/>
      <c r="N1324" s="126">
        <f t="shared" si="40"/>
        <v>71711</v>
      </c>
    </row>
    <row r="1325" spans="2:14" ht="24.95" customHeight="1"/>
    <row r="1326" spans="2:14" ht="24.95" customHeight="1"/>
    <row r="1327" spans="2:14" ht="24.95" customHeight="1"/>
    <row r="1328" spans="2:14" ht="24.95" customHeight="1"/>
    <row r="1329" spans="2:15" ht="24.95" customHeight="1"/>
    <row r="1330" spans="2:15" ht="24.95" customHeight="1"/>
    <row r="1331" spans="2:15" ht="24.95" customHeight="1"/>
    <row r="1332" spans="2:15" ht="24.95" customHeight="1"/>
    <row r="1333" spans="2:15" ht="24.95" customHeight="1"/>
    <row r="1334" spans="2:15" ht="24.95" customHeight="1"/>
    <row r="1335" spans="2:15" ht="24.95" customHeight="1"/>
    <row r="1336" spans="2:15" ht="24.95" customHeight="1"/>
    <row r="1337" spans="2:15" ht="24.95" customHeight="1"/>
    <row r="1338" spans="2:15" ht="24.95" customHeight="1"/>
    <row r="1339" spans="2:15" ht="39.950000000000003" customHeight="1">
      <c r="B1339" s="277" t="s">
        <v>123</v>
      </c>
      <c r="C1339" s="277"/>
      <c r="D1339" s="277"/>
      <c r="E1339" s="277"/>
      <c r="F1339" s="277"/>
      <c r="G1339" s="277"/>
      <c r="H1339" s="277"/>
      <c r="I1339" s="277"/>
      <c r="J1339" s="277"/>
      <c r="K1339" s="277"/>
      <c r="L1339" s="277"/>
      <c r="M1339" s="277"/>
      <c r="N1339" s="277"/>
      <c r="O1339" s="277"/>
    </row>
    <row r="1340" spans="2:15" ht="15" customHeight="1"/>
    <row r="1341" spans="2:15" ht="24.95" customHeight="1">
      <c r="B1341" s="254" t="s">
        <v>23</v>
      </c>
      <c r="C1341" s="254"/>
      <c r="D1341" s="254"/>
      <c r="E1341" s="254"/>
      <c r="F1341" s="254"/>
      <c r="G1341" s="254"/>
      <c r="H1341" s="254"/>
      <c r="I1341" s="254"/>
      <c r="J1341" s="254"/>
      <c r="K1341" s="254"/>
      <c r="L1341" s="254"/>
    </row>
    <row r="1342" spans="2:15" ht="24.95" customHeight="1">
      <c r="B1342" s="189" t="s">
        <v>26</v>
      </c>
      <c r="C1342" s="123" t="s">
        <v>202</v>
      </c>
      <c r="D1342" s="123" t="s">
        <v>24</v>
      </c>
      <c r="E1342" s="123" t="s">
        <v>25</v>
      </c>
      <c r="F1342" s="123" t="s">
        <v>7</v>
      </c>
      <c r="G1342" s="123" t="s">
        <v>8</v>
      </c>
      <c r="H1342" s="123" t="s">
        <v>9</v>
      </c>
      <c r="I1342" s="123" t="s">
        <v>10</v>
      </c>
      <c r="J1342" s="123" t="s">
        <v>11</v>
      </c>
      <c r="K1342" s="123" t="s">
        <v>12</v>
      </c>
      <c r="L1342" s="123" t="s">
        <v>14</v>
      </c>
      <c r="M1342" s="10"/>
      <c r="N1342" s="10"/>
    </row>
    <row r="1343" spans="2:15" ht="24.95" customHeight="1">
      <c r="B1343" s="32" t="s">
        <v>27</v>
      </c>
      <c r="C1343" s="84">
        <v>1</v>
      </c>
      <c r="D1343" s="84">
        <v>5</v>
      </c>
      <c r="E1343" s="84">
        <v>3</v>
      </c>
      <c r="F1343" s="84">
        <v>0</v>
      </c>
      <c r="G1343" s="84">
        <v>2</v>
      </c>
      <c r="H1343" s="84">
        <v>3</v>
      </c>
      <c r="I1343" s="84">
        <v>6</v>
      </c>
      <c r="J1343" s="84">
        <v>3</v>
      </c>
      <c r="K1343" s="84">
        <v>1</v>
      </c>
      <c r="L1343" s="137">
        <f>SUM(C1343:K1343)</f>
        <v>24</v>
      </c>
      <c r="M1343" s="7"/>
      <c r="N1343" s="7"/>
    </row>
    <row r="1344" spans="2:15" ht="24.95" customHeight="1">
      <c r="B1344" s="32" t="s">
        <v>28</v>
      </c>
      <c r="C1344" s="84">
        <v>14</v>
      </c>
      <c r="D1344" s="84">
        <v>13</v>
      </c>
      <c r="E1344" s="84">
        <v>34</v>
      </c>
      <c r="F1344" s="84">
        <v>5</v>
      </c>
      <c r="G1344" s="84">
        <v>18</v>
      </c>
      <c r="H1344" s="84">
        <v>3</v>
      </c>
      <c r="I1344" s="84">
        <v>2</v>
      </c>
      <c r="J1344" s="84">
        <v>1</v>
      </c>
      <c r="K1344" s="84">
        <v>5</v>
      </c>
      <c r="L1344" s="137">
        <f>SUM(C1344:K1344)</f>
        <v>95</v>
      </c>
      <c r="N1344" s="84"/>
    </row>
    <row r="1345" spans="2:14" ht="24.95" customHeight="1">
      <c r="B1345" s="32" t="s">
        <v>29</v>
      </c>
      <c r="C1345" s="84">
        <v>0</v>
      </c>
      <c r="D1345" s="84">
        <v>0</v>
      </c>
      <c r="E1345" s="84">
        <v>0</v>
      </c>
      <c r="F1345" s="84">
        <v>0</v>
      </c>
      <c r="G1345" s="84">
        <v>0</v>
      </c>
      <c r="H1345" s="84">
        <v>0</v>
      </c>
      <c r="I1345" s="84">
        <v>0</v>
      </c>
      <c r="J1345" s="84">
        <v>0</v>
      </c>
      <c r="K1345" s="84">
        <v>0</v>
      </c>
      <c r="L1345" s="137">
        <f>SUM(C1345:K1345)</f>
        <v>0</v>
      </c>
      <c r="N1345" s="84"/>
    </row>
    <row r="1346" spans="2:14" ht="24.95" customHeight="1">
      <c r="B1346" s="196" t="s">
        <v>14</v>
      </c>
      <c r="C1346" s="156">
        <f t="shared" ref="C1346:K1346" si="41">SUM(C1343:C1345)</f>
        <v>15</v>
      </c>
      <c r="D1346" s="156">
        <f t="shared" si="41"/>
        <v>18</v>
      </c>
      <c r="E1346" s="156">
        <f t="shared" si="41"/>
        <v>37</v>
      </c>
      <c r="F1346" s="156">
        <f t="shared" si="41"/>
        <v>5</v>
      </c>
      <c r="G1346" s="156">
        <f t="shared" si="41"/>
        <v>20</v>
      </c>
      <c r="H1346" s="156">
        <f t="shared" si="41"/>
        <v>6</v>
      </c>
      <c r="I1346" s="156">
        <f t="shared" si="41"/>
        <v>8</v>
      </c>
      <c r="J1346" s="156">
        <f t="shared" si="41"/>
        <v>4</v>
      </c>
      <c r="K1346" s="156">
        <f t="shared" si="41"/>
        <v>6</v>
      </c>
      <c r="L1346" s="123">
        <f>SUM(C1346:K1346)</f>
        <v>119</v>
      </c>
    </row>
    <row r="1347" spans="2:14" ht="24.95" customHeight="1">
      <c r="B1347" s="22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</row>
    <row r="1348" spans="2:14" ht="24.95" customHeight="1">
      <c r="B1348" s="22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N1348" s="65"/>
    </row>
    <row r="1349" spans="2:14" ht="24.95" customHeight="1">
      <c r="N1349" s="65"/>
    </row>
    <row r="1350" spans="2:14" ht="24.95" customHeight="1">
      <c r="N1350" s="65"/>
    </row>
    <row r="1351" spans="2:14" ht="24.95" customHeight="1">
      <c r="N1351" s="65"/>
    </row>
    <row r="1352" spans="2:14" ht="24.95" customHeight="1">
      <c r="N1352" s="65"/>
    </row>
    <row r="1353" spans="2:14" ht="24.95" customHeight="1">
      <c r="N1353" s="65"/>
    </row>
    <row r="1354" spans="2:14" ht="24.95" customHeight="1">
      <c r="N1354" s="65"/>
    </row>
    <row r="1355" spans="2:14" ht="24.95" customHeight="1">
      <c r="N1355" s="65"/>
    </row>
    <row r="1356" spans="2:14" ht="24.95" customHeight="1">
      <c r="N1356" s="65"/>
    </row>
    <row r="1357" spans="2:14" ht="24.95" customHeight="1">
      <c r="N1357" s="65"/>
    </row>
    <row r="1358" spans="2:14" ht="24.95" customHeight="1">
      <c r="N1358" s="65"/>
    </row>
    <row r="1359" spans="2:14" ht="24.95" customHeight="1">
      <c r="B1359" s="254" t="s">
        <v>30</v>
      </c>
      <c r="C1359" s="254"/>
      <c r="D1359" s="254"/>
      <c r="E1359" s="254"/>
      <c r="F1359" s="254"/>
      <c r="G1359" s="254"/>
      <c r="H1359" s="254"/>
      <c r="I1359" s="254"/>
      <c r="J1359" s="254"/>
      <c r="K1359" s="254"/>
      <c r="L1359" s="254"/>
    </row>
    <row r="1360" spans="2:14" ht="24.95" customHeight="1">
      <c r="B1360" s="189" t="s">
        <v>33</v>
      </c>
      <c r="C1360" s="123" t="s">
        <v>202</v>
      </c>
      <c r="D1360" s="123" t="s">
        <v>24</v>
      </c>
      <c r="E1360" s="123" t="s">
        <v>25</v>
      </c>
      <c r="F1360" s="123" t="s">
        <v>7</v>
      </c>
      <c r="G1360" s="123" t="s">
        <v>8</v>
      </c>
      <c r="H1360" s="123" t="s">
        <v>9</v>
      </c>
      <c r="I1360" s="123" t="s">
        <v>10</v>
      </c>
      <c r="J1360" s="123" t="s">
        <v>11</v>
      </c>
      <c r="K1360" s="123" t="s">
        <v>12</v>
      </c>
      <c r="L1360" s="123" t="s">
        <v>14</v>
      </c>
    </row>
    <row r="1361" spans="2:15" ht="24.95" customHeight="1">
      <c r="B1361" s="32" t="s">
        <v>27</v>
      </c>
      <c r="C1361" s="95">
        <v>528</v>
      </c>
      <c r="D1361" s="95">
        <v>2769</v>
      </c>
      <c r="E1361" s="95">
        <v>1135</v>
      </c>
      <c r="F1361" s="95">
        <v>0</v>
      </c>
      <c r="G1361" s="95">
        <v>894</v>
      </c>
      <c r="H1361" s="95">
        <v>1687</v>
      </c>
      <c r="I1361" s="95">
        <v>3810</v>
      </c>
      <c r="J1361" s="95">
        <v>1248</v>
      </c>
      <c r="K1361" s="95">
        <v>248</v>
      </c>
      <c r="L1361" s="121">
        <f>SUM(C1361:K1361)</f>
        <v>12319</v>
      </c>
    </row>
    <row r="1362" spans="2:15" ht="24.95" customHeight="1">
      <c r="B1362" s="32" t="s">
        <v>28</v>
      </c>
      <c r="C1362" s="95">
        <v>6665</v>
      </c>
      <c r="D1362" s="95">
        <v>4610</v>
      </c>
      <c r="E1362" s="95">
        <v>7909</v>
      </c>
      <c r="F1362" s="95">
        <v>1483</v>
      </c>
      <c r="G1362" s="95">
        <v>4709</v>
      </c>
      <c r="H1362" s="95">
        <v>649</v>
      </c>
      <c r="I1362" s="95">
        <v>840</v>
      </c>
      <c r="J1362" s="95">
        <v>38</v>
      </c>
      <c r="K1362" s="95">
        <v>3356</v>
      </c>
      <c r="L1362" s="121">
        <f>SUM(C1362:K1362)</f>
        <v>30259</v>
      </c>
    </row>
    <row r="1363" spans="2:15" ht="24.95" customHeight="1">
      <c r="B1363" s="32" t="s">
        <v>29</v>
      </c>
      <c r="C1363" s="84">
        <v>0</v>
      </c>
      <c r="D1363" s="84">
        <v>0</v>
      </c>
      <c r="E1363" s="84">
        <v>0</v>
      </c>
      <c r="F1363" s="84">
        <v>0</v>
      </c>
      <c r="G1363" s="84">
        <v>0</v>
      </c>
      <c r="H1363" s="84">
        <v>0</v>
      </c>
      <c r="I1363" s="84">
        <v>0</v>
      </c>
      <c r="J1363" s="84">
        <v>0</v>
      </c>
      <c r="K1363" s="84">
        <v>0</v>
      </c>
      <c r="L1363" s="121">
        <f>SUM(C1363:K1363)</f>
        <v>0</v>
      </c>
    </row>
    <row r="1364" spans="2:15" ht="24.95" customHeight="1">
      <c r="B1364" s="196" t="s">
        <v>14</v>
      </c>
      <c r="C1364" s="131">
        <f t="shared" ref="C1364:K1364" si="42">SUM(C1361:C1363)</f>
        <v>7193</v>
      </c>
      <c r="D1364" s="131">
        <f t="shared" si="42"/>
        <v>7379</v>
      </c>
      <c r="E1364" s="131">
        <f t="shared" si="42"/>
        <v>9044</v>
      </c>
      <c r="F1364" s="131">
        <f t="shared" si="42"/>
        <v>1483</v>
      </c>
      <c r="G1364" s="131">
        <f t="shared" si="42"/>
        <v>5603</v>
      </c>
      <c r="H1364" s="131">
        <f t="shared" si="42"/>
        <v>2336</v>
      </c>
      <c r="I1364" s="131">
        <f t="shared" si="42"/>
        <v>4650</v>
      </c>
      <c r="J1364" s="131">
        <f t="shared" si="42"/>
        <v>1286</v>
      </c>
      <c r="K1364" s="131">
        <f t="shared" si="42"/>
        <v>3604</v>
      </c>
      <c r="L1364" s="126">
        <f>SUM(C1364:K1364)</f>
        <v>42578</v>
      </c>
    </row>
    <row r="1365" spans="2:15" ht="24.95" customHeight="1"/>
    <row r="1366" spans="2:15" ht="24.95" customHeight="1"/>
    <row r="1367" spans="2:15" ht="24.95" customHeight="1"/>
    <row r="1368" spans="2:15" ht="24.95" customHeight="1"/>
    <row r="1369" spans="2:15" ht="24.95" customHeight="1"/>
    <row r="1370" spans="2:15" ht="24.95" customHeight="1"/>
    <row r="1371" spans="2:15" ht="24.95" customHeight="1"/>
    <row r="1372" spans="2:15" ht="24.95" customHeight="1"/>
    <row r="1373" spans="2:15" ht="24.95" customHeight="1"/>
    <row r="1374" spans="2:15" ht="24.95" customHeight="1">
      <c r="O1374" s="47">
        <v>18</v>
      </c>
    </row>
    <row r="1375" spans="2:15" ht="39.950000000000003" customHeight="1">
      <c r="B1375" s="277" t="s">
        <v>117</v>
      </c>
      <c r="C1375" s="277"/>
      <c r="D1375" s="277"/>
      <c r="E1375" s="277"/>
      <c r="F1375" s="277"/>
      <c r="G1375" s="277"/>
      <c r="H1375" s="277"/>
      <c r="I1375" s="277"/>
      <c r="J1375" s="277"/>
      <c r="K1375" s="277"/>
      <c r="L1375" s="277"/>
      <c r="M1375" s="277"/>
      <c r="N1375" s="277"/>
      <c r="O1375" s="277"/>
    </row>
    <row r="1376" spans="2:15" ht="15" customHeight="1"/>
    <row r="1377" spans="2:15" ht="24.95" customHeight="1">
      <c r="B1377" s="255" t="s">
        <v>42</v>
      </c>
      <c r="C1377" s="282" t="s">
        <v>31</v>
      </c>
      <c r="D1377" s="282"/>
      <c r="E1377" s="282" t="s">
        <v>32</v>
      </c>
      <c r="F1377" s="282"/>
      <c r="G1377" s="282" t="s">
        <v>52</v>
      </c>
      <c r="H1377" s="282"/>
      <c r="I1377" s="282" t="s">
        <v>69</v>
      </c>
      <c r="J1377" s="282"/>
      <c r="K1377" s="282" t="s">
        <v>14</v>
      </c>
      <c r="L1377" s="282"/>
    </row>
    <row r="1378" spans="2:15" ht="24.95" customHeight="1">
      <c r="B1378" s="255"/>
      <c r="C1378" s="154" t="s">
        <v>75</v>
      </c>
      <c r="D1378" s="154" t="s">
        <v>33</v>
      </c>
      <c r="E1378" s="154" t="s">
        <v>75</v>
      </c>
      <c r="F1378" s="154" t="s">
        <v>33</v>
      </c>
      <c r="G1378" s="154" t="s">
        <v>75</v>
      </c>
      <c r="H1378" s="154" t="s">
        <v>33</v>
      </c>
      <c r="I1378" s="154" t="s">
        <v>75</v>
      </c>
      <c r="J1378" s="154" t="s">
        <v>33</v>
      </c>
      <c r="K1378" s="122" t="s">
        <v>75</v>
      </c>
      <c r="L1378" s="122" t="s">
        <v>33</v>
      </c>
      <c r="N1378" s="65"/>
    </row>
    <row r="1379" spans="2:15" ht="24.95" customHeight="1">
      <c r="B1379" s="32" t="s">
        <v>202</v>
      </c>
      <c r="C1379" s="124">
        <v>12</v>
      </c>
      <c r="D1379" s="124">
        <v>105</v>
      </c>
      <c r="E1379" s="124">
        <v>849</v>
      </c>
      <c r="F1379" s="124">
        <v>5272</v>
      </c>
      <c r="G1379" s="124">
        <v>24</v>
      </c>
      <c r="H1379" s="124">
        <v>751</v>
      </c>
      <c r="I1379" s="124">
        <v>52</v>
      </c>
      <c r="J1379" s="124">
        <v>1092</v>
      </c>
      <c r="K1379" s="121">
        <f t="shared" ref="K1379:L1387" si="43">C1379+E1379+G1379+I1379</f>
        <v>937</v>
      </c>
      <c r="L1379" s="121">
        <f t="shared" si="43"/>
        <v>7220</v>
      </c>
      <c r="N1379" s="65"/>
    </row>
    <row r="1380" spans="2:15" ht="24.95" customHeight="1">
      <c r="B1380" s="32" t="s">
        <v>5</v>
      </c>
      <c r="C1380" s="124">
        <v>33</v>
      </c>
      <c r="D1380" s="124">
        <v>274</v>
      </c>
      <c r="E1380" s="124">
        <v>318</v>
      </c>
      <c r="F1380" s="124">
        <v>2830</v>
      </c>
      <c r="G1380" s="124">
        <v>19</v>
      </c>
      <c r="H1380" s="124">
        <v>380</v>
      </c>
      <c r="I1380" s="124">
        <v>65</v>
      </c>
      <c r="J1380" s="124">
        <v>1074</v>
      </c>
      <c r="K1380" s="121">
        <f t="shared" si="43"/>
        <v>435</v>
      </c>
      <c r="L1380" s="121">
        <f t="shared" si="43"/>
        <v>4558</v>
      </c>
      <c r="N1380" s="65"/>
    </row>
    <row r="1381" spans="2:15" ht="24.95" customHeight="1">
      <c r="B1381" s="32" t="s">
        <v>25</v>
      </c>
      <c r="C1381" s="124">
        <v>39</v>
      </c>
      <c r="D1381" s="124">
        <v>302</v>
      </c>
      <c r="E1381" s="124">
        <v>414</v>
      </c>
      <c r="F1381" s="124">
        <v>2289</v>
      </c>
      <c r="G1381" s="124">
        <v>9</v>
      </c>
      <c r="H1381" s="124">
        <v>181</v>
      </c>
      <c r="I1381" s="124">
        <v>109</v>
      </c>
      <c r="J1381" s="124">
        <v>2073</v>
      </c>
      <c r="K1381" s="121">
        <f t="shared" si="43"/>
        <v>571</v>
      </c>
      <c r="L1381" s="121">
        <f t="shared" si="43"/>
        <v>4845</v>
      </c>
      <c r="N1381" s="65"/>
    </row>
    <row r="1382" spans="2:15" ht="24.95" customHeight="1">
      <c r="B1382" s="32" t="s">
        <v>7</v>
      </c>
      <c r="C1382" s="124">
        <v>5</v>
      </c>
      <c r="D1382" s="124">
        <v>48</v>
      </c>
      <c r="E1382" s="124">
        <v>194</v>
      </c>
      <c r="F1382" s="124">
        <v>1334</v>
      </c>
      <c r="G1382" s="84">
        <v>7</v>
      </c>
      <c r="H1382" s="124">
        <v>179</v>
      </c>
      <c r="I1382" s="124">
        <v>34</v>
      </c>
      <c r="J1382" s="124">
        <v>603</v>
      </c>
      <c r="K1382" s="121">
        <f t="shared" si="43"/>
        <v>240</v>
      </c>
      <c r="L1382" s="121">
        <f t="shared" si="43"/>
        <v>2164</v>
      </c>
      <c r="N1382" s="65"/>
    </row>
    <row r="1383" spans="2:15" ht="24.95" customHeight="1">
      <c r="B1383" s="32" t="s">
        <v>8</v>
      </c>
      <c r="C1383" s="124">
        <v>15</v>
      </c>
      <c r="D1383" s="124">
        <v>93</v>
      </c>
      <c r="E1383" s="124">
        <v>471</v>
      </c>
      <c r="F1383" s="124">
        <v>2983</v>
      </c>
      <c r="G1383" s="124">
        <v>12</v>
      </c>
      <c r="H1383" s="124">
        <v>331</v>
      </c>
      <c r="I1383" s="124">
        <v>52</v>
      </c>
      <c r="J1383" s="124">
        <v>1009</v>
      </c>
      <c r="K1383" s="121">
        <f t="shared" si="43"/>
        <v>550</v>
      </c>
      <c r="L1383" s="121">
        <f t="shared" si="43"/>
        <v>4416</v>
      </c>
      <c r="N1383" s="65"/>
    </row>
    <row r="1384" spans="2:15" ht="24.95" customHeight="1">
      <c r="B1384" s="32" t="s">
        <v>9</v>
      </c>
      <c r="C1384" s="124">
        <v>13</v>
      </c>
      <c r="D1384" s="124">
        <v>100</v>
      </c>
      <c r="E1384" s="124">
        <v>392</v>
      </c>
      <c r="F1384" s="124">
        <v>2859</v>
      </c>
      <c r="G1384" s="124">
        <v>16</v>
      </c>
      <c r="H1384" s="124">
        <v>323</v>
      </c>
      <c r="I1384" s="124">
        <v>47</v>
      </c>
      <c r="J1384" s="124">
        <v>942</v>
      </c>
      <c r="K1384" s="121">
        <f t="shared" si="43"/>
        <v>468</v>
      </c>
      <c r="L1384" s="121">
        <f t="shared" si="43"/>
        <v>4224</v>
      </c>
      <c r="N1384" s="65"/>
    </row>
    <row r="1385" spans="2:15" ht="24.95" customHeight="1">
      <c r="B1385" s="32" t="s">
        <v>10</v>
      </c>
      <c r="C1385" s="124">
        <v>19</v>
      </c>
      <c r="D1385" s="124">
        <v>166</v>
      </c>
      <c r="E1385" s="124">
        <v>284</v>
      </c>
      <c r="F1385" s="124">
        <v>2198</v>
      </c>
      <c r="G1385" s="124">
        <v>16</v>
      </c>
      <c r="H1385" s="124">
        <v>354</v>
      </c>
      <c r="I1385" s="124">
        <v>47</v>
      </c>
      <c r="J1385" s="124">
        <v>808</v>
      </c>
      <c r="K1385" s="121">
        <f t="shared" si="43"/>
        <v>366</v>
      </c>
      <c r="L1385" s="121">
        <f t="shared" si="43"/>
        <v>3526</v>
      </c>
      <c r="N1385" s="65"/>
    </row>
    <row r="1386" spans="2:15" ht="24.95" customHeight="1">
      <c r="B1386" s="32" t="s">
        <v>11</v>
      </c>
      <c r="C1386" s="124">
        <v>2</v>
      </c>
      <c r="D1386" s="124">
        <v>17</v>
      </c>
      <c r="E1386" s="124">
        <v>152</v>
      </c>
      <c r="F1386" s="124">
        <v>1151</v>
      </c>
      <c r="G1386" s="124">
        <v>12</v>
      </c>
      <c r="H1386" s="124">
        <v>253</v>
      </c>
      <c r="I1386" s="124">
        <v>27</v>
      </c>
      <c r="J1386" s="124">
        <v>595</v>
      </c>
      <c r="K1386" s="121">
        <f t="shared" si="43"/>
        <v>193</v>
      </c>
      <c r="L1386" s="121">
        <f t="shared" si="43"/>
        <v>2016</v>
      </c>
      <c r="N1386" s="65"/>
    </row>
    <row r="1387" spans="2:15" ht="24.95" customHeight="1">
      <c r="B1387" s="32" t="s">
        <v>12</v>
      </c>
      <c r="C1387" s="124">
        <v>4</v>
      </c>
      <c r="D1387" s="124">
        <v>32</v>
      </c>
      <c r="E1387" s="124">
        <v>174</v>
      </c>
      <c r="F1387" s="124">
        <v>1143</v>
      </c>
      <c r="G1387" s="124">
        <v>17</v>
      </c>
      <c r="H1387" s="124">
        <v>361</v>
      </c>
      <c r="I1387" s="124">
        <v>53</v>
      </c>
      <c r="J1387" s="124">
        <v>972</v>
      </c>
      <c r="K1387" s="121">
        <f t="shared" si="43"/>
        <v>248</v>
      </c>
      <c r="L1387" s="121">
        <f t="shared" si="43"/>
        <v>2508</v>
      </c>
      <c r="N1387" s="65"/>
    </row>
    <row r="1388" spans="2:15" ht="24.95" customHeight="1">
      <c r="B1388" s="196" t="s">
        <v>14</v>
      </c>
      <c r="C1388" s="131">
        <f t="shared" ref="C1388:L1388" si="44">SUM(C1379:C1387)</f>
        <v>142</v>
      </c>
      <c r="D1388" s="131">
        <f t="shared" si="44"/>
        <v>1137</v>
      </c>
      <c r="E1388" s="131">
        <f t="shared" si="44"/>
        <v>3248</v>
      </c>
      <c r="F1388" s="131">
        <f t="shared" si="44"/>
        <v>22059</v>
      </c>
      <c r="G1388" s="131">
        <f t="shared" si="44"/>
        <v>132</v>
      </c>
      <c r="H1388" s="131">
        <f t="shared" si="44"/>
        <v>3113</v>
      </c>
      <c r="I1388" s="131">
        <f t="shared" si="44"/>
        <v>486</v>
      </c>
      <c r="J1388" s="131">
        <f t="shared" si="44"/>
        <v>9168</v>
      </c>
      <c r="K1388" s="126">
        <f t="shared" si="44"/>
        <v>4008</v>
      </c>
      <c r="L1388" s="126">
        <f t="shared" si="44"/>
        <v>35477</v>
      </c>
      <c r="N1388" s="65"/>
    </row>
    <row r="1389" spans="2:15" ht="24.95" customHeight="1">
      <c r="B1389" s="276" t="s">
        <v>83</v>
      </c>
      <c r="C1389" s="276"/>
      <c r="D1389" s="276"/>
      <c r="E1389" s="276"/>
      <c r="F1389" s="276"/>
      <c r="G1389" s="276"/>
      <c r="H1389" s="276"/>
      <c r="I1389" s="276"/>
      <c r="J1389" s="276"/>
      <c r="K1389" s="276"/>
      <c r="L1389" s="276"/>
      <c r="M1389" s="194"/>
      <c r="N1389" s="194"/>
      <c r="O1389" s="194"/>
    </row>
    <row r="1390" spans="2:15" ht="24.95" customHeight="1">
      <c r="B1390" s="236"/>
      <c r="C1390" s="236"/>
      <c r="D1390" s="236"/>
      <c r="E1390" s="236"/>
      <c r="F1390" s="236"/>
      <c r="G1390" s="236"/>
      <c r="H1390" s="236"/>
      <c r="I1390" s="236"/>
      <c r="J1390" s="236"/>
      <c r="K1390" s="236"/>
      <c r="L1390" s="236"/>
      <c r="M1390" s="194"/>
      <c r="N1390" s="194"/>
      <c r="O1390" s="194"/>
    </row>
    <row r="1391" spans="2:15" s="19" customFormat="1" ht="24.95" customHeight="1">
      <c r="B1391" s="54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5" s="19" customFormat="1" ht="24.95" customHeight="1"/>
    <row r="1393" s="19" customFormat="1" ht="24.95" customHeight="1"/>
    <row r="1394" s="19" customFormat="1" ht="24.95" customHeight="1"/>
    <row r="1395" s="19" customFormat="1" ht="24.95" customHeight="1"/>
    <row r="1396" s="19" customFormat="1" ht="24.95" customHeight="1"/>
    <row r="1397" s="19" customFormat="1" ht="24.95" customHeight="1"/>
    <row r="1398" s="19" customFormat="1" ht="24.95" customHeight="1"/>
    <row r="1399" s="19" customFormat="1" ht="24.95" customHeight="1"/>
    <row r="1400" s="19" customFormat="1" ht="24.95" customHeight="1"/>
    <row r="1401" s="19" customFormat="1" ht="24.95" customHeight="1"/>
    <row r="1402" s="19" customFormat="1" ht="24.95" customHeight="1"/>
    <row r="1403" s="19" customFormat="1" ht="24.95" customHeight="1"/>
    <row r="1404" s="19" customFormat="1" ht="24.95" customHeight="1"/>
    <row r="1405" s="19" customFormat="1" ht="24.95" customHeight="1"/>
    <row r="1406" s="19" customFormat="1" ht="24.95" customHeight="1"/>
    <row r="1407" s="19" customFormat="1" ht="24.95" customHeight="1"/>
    <row r="1408" s="19" customFormat="1" ht="24.95" customHeight="1"/>
    <row r="1409" s="19" customFormat="1" ht="24.95" customHeight="1"/>
    <row r="1410" s="19" customFormat="1" ht="24.95" customHeight="1"/>
    <row r="1411" s="19" customFormat="1" ht="24.95" customHeight="1"/>
    <row r="1412" s="19" customFormat="1" ht="24.95" customHeight="1"/>
    <row r="1413" s="19" customFormat="1" ht="24.95" customHeight="1"/>
    <row r="1414" s="19" customFormat="1" ht="24.95" customHeight="1"/>
    <row r="1415" s="19" customFormat="1" ht="24.95" customHeight="1"/>
    <row r="1416" s="19" customFormat="1" ht="24.95" customHeight="1"/>
    <row r="1417" s="19" customFormat="1" ht="24.95" customHeight="1"/>
    <row r="1418" s="19" customFormat="1" ht="24.95" customHeight="1"/>
    <row r="1419" s="19" customFormat="1" ht="24.95" customHeight="1"/>
    <row r="1420" s="19" customFormat="1" ht="24.95" customHeight="1"/>
    <row r="1421" s="19" customFormat="1" ht="24.95" customHeight="1"/>
    <row r="1422" s="19" customFormat="1" ht="24.95" customHeight="1"/>
    <row r="1423" s="19" customFormat="1" ht="24.95" customHeight="1"/>
    <row r="1424" s="19" customFormat="1" ht="24.95" customHeight="1"/>
    <row r="1425" spans="2:15" s="19" customFormat="1" ht="24.95" customHeight="1"/>
    <row r="1426" spans="2:15" s="19" customFormat="1" ht="24.95" customHeight="1"/>
    <row r="1427" spans="2:15" s="19" customFormat="1" ht="24.95" customHeight="1"/>
    <row r="1428" spans="2:15" s="19" customFormat="1" ht="24.95" customHeight="1"/>
    <row r="1429" spans="2:15" s="19" customFormat="1" ht="24.95" customHeight="1"/>
    <row r="1430" spans="2:15" s="19" customFormat="1" ht="24.95" customHeight="1"/>
    <row r="1431" spans="2:15" s="19" customFormat="1" ht="24.95" customHeight="1"/>
    <row r="1432" spans="2:15" s="19" customFormat="1" ht="24.95" customHeight="1"/>
    <row r="1433" spans="2:15" s="19" customFormat="1" ht="24.95" customHeight="1"/>
    <row r="1434" spans="2:15" s="19" customFormat="1" ht="24.95" customHeight="1"/>
    <row r="1435" spans="2:15" s="19" customFormat="1" ht="24.95" customHeight="1"/>
    <row r="1436" spans="2:15" s="19" customFormat="1" ht="24.95" customHeight="1"/>
    <row r="1437" spans="2:15" s="19" customFormat="1" ht="24.95" customHeight="1"/>
    <row r="1438" spans="2:15" s="19" customFormat="1" ht="24.95" customHeight="1">
      <c r="O1438" s="47">
        <v>19</v>
      </c>
    </row>
    <row r="1439" spans="2:15" s="19" customFormat="1" ht="39.950000000000003" customHeight="1">
      <c r="B1439" s="277" t="s">
        <v>114</v>
      </c>
      <c r="C1439" s="277"/>
      <c r="D1439" s="277"/>
      <c r="E1439" s="277"/>
      <c r="F1439" s="277"/>
      <c r="G1439" s="277"/>
      <c r="H1439" s="277"/>
      <c r="I1439" s="277"/>
      <c r="J1439" s="277"/>
      <c r="K1439" s="277"/>
      <c r="L1439" s="277"/>
      <c r="M1439" s="277"/>
      <c r="N1439" s="277"/>
      <c r="O1439" s="277"/>
    </row>
    <row r="1440" spans="2:15" s="19" customFormat="1" ht="15" customHeight="1">
      <c r="B1440" s="73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5"/>
    </row>
    <row r="1441" spans="2:14" s="19" customFormat="1" ht="24.95" customHeight="1">
      <c r="B1441" s="237"/>
      <c r="C1441" s="251" t="s">
        <v>76</v>
      </c>
      <c r="D1441" s="251"/>
      <c r="E1441" s="251"/>
      <c r="F1441" s="251"/>
      <c r="G1441" s="251"/>
      <c r="H1441" s="251"/>
      <c r="I1441" s="251"/>
      <c r="J1441" s="251"/>
      <c r="K1441" s="251"/>
      <c r="L1441" s="251"/>
    </row>
    <row r="1442" spans="2:14" s="19" customFormat="1" ht="24.95" customHeight="1">
      <c r="B1442" s="238" t="s">
        <v>26</v>
      </c>
      <c r="C1442" s="123" t="s">
        <v>202</v>
      </c>
      <c r="D1442" s="123" t="s">
        <v>24</v>
      </c>
      <c r="E1442" s="123" t="s">
        <v>25</v>
      </c>
      <c r="F1442" s="123" t="s">
        <v>7</v>
      </c>
      <c r="G1442" s="123" t="s">
        <v>8</v>
      </c>
      <c r="H1442" s="123" t="s">
        <v>9</v>
      </c>
      <c r="I1442" s="123" t="s">
        <v>10</v>
      </c>
      <c r="J1442" s="123" t="s">
        <v>11</v>
      </c>
      <c r="K1442" s="123" t="s">
        <v>12</v>
      </c>
      <c r="L1442" s="123" t="s">
        <v>14</v>
      </c>
    </row>
    <row r="1443" spans="2:14" s="19" customFormat="1" ht="24.95" customHeight="1">
      <c r="B1443" s="32" t="s">
        <v>106</v>
      </c>
      <c r="C1443" s="95">
        <v>5</v>
      </c>
      <c r="D1443" s="95">
        <v>15</v>
      </c>
      <c r="E1443" s="95">
        <v>17</v>
      </c>
      <c r="F1443" s="95">
        <v>5</v>
      </c>
      <c r="G1443" s="95">
        <v>3</v>
      </c>
      <c r="H1443" s="95">
        <v>4</v>
      </c>
      <c r="I1443" s="95">
        <v>1</v>
      </c>
      <c r="J1443" s="95">
        <v>2</v>
      </c>
      <c r="K1443" s="95">
        <v>0</v>
      </c>
      <c r="L1443" s="121">
        <f>SUM(C1443:K1443)</f>
        <v>52</v>
      </c>
    </row>
    <row r="1444" spans="2:14" s="19" customFormat="1" ht="24.95" customHeight="1">
      <c r="B1444" s="32" t="s">
        <v>77</v>
      </c>
      <c r="C1444" s="95">
        <v>11</v>
      </c>
      <c r="D1444" s="95">
        <v>32</v>
      </c>
      <c r="E1444" s="95">
        <v>45</v>
      </c>
      <c r="F1444" s="95">
        <v>11</v>
      </c>
      <c r="G1444" s="95">
        <v>13</v>
      </c>
      <c r="H1444" s="95">
        <v>16</v>
      </c>
      <c r="I1444" s="95">
        <v>10</v>
      </c>
      <c r="J1444" s="95">
        <v>10</v>
      </c>
      <c r="K1444" s="95">
        <v>2</v>
      </c>
      <c r="L1444" s="121">
        <f>SUM(C1444:K1444)</f>
        <v>150</v>
      </c>
    </row>
    <row r="1445" spans="2:14" s="19" customFormat="1" ht="24.95" customHeight="1">
      <c r="B1445" s="76" t="s">
        <v>108</v>
      </c>
      <c r="C1445" s="85">
        <v>0</v>
      </c>
      <c r="D1445" s="85">
        <v>8</v>
      </c>
      <c r="E1445" s="85">
        <v>13</v>
      </c>
      <c r="F1445" s="85">
        <v>11</v>
      </c>
      <c r="G1445" s="85">
        <v>0</v>
      </c>
      <c r="H1445" s="85">
        <v>0</v>
      </c>
      <c r="I1445" s="85">
        <v>0</v>
      </c>
      <c r="J1445" s="85">
        <v>0</v>
      </c>
      <c r="K1445" s="85">
        <v>0</v>
      </c>
      <c r="L1445" s="121">
        <f>SUM(C1445:K1445)</f>
        <v>32</v>
      </c>
    </row>
    <row r="1446" spans="2:14" s="19" customFormat="1" ht="24.95" customHeight="1">
      <c r="B1446" s="76" t="s">
        <v>107</v>
      </c>
      <c r="C1446" s="85">
        <v>0</v>
      </c>
      <c r="D1446" s="85">
        <v>15</v>
      </c>
      <c r="E1446" s="85">
        <v>33</v>
      </c>
      <c r="F1446" s="85">
        <v>8</v>
      </c>
      <c r="G1446" s="85">
        <v>3</v>
      </c>
      <c r="H1446" s="85">
        <v>0</v>
      </c>
      <c r="I1446" s="85">
        <v>0</v>
      </c>
      <c r="J1446" s="85">
        <v>4</v>
      </c>
      <c r="K1446" s="85">
        <v>8</v>
      </c>
      <c r="L1446" s="121">
        <f>SUM(C1446:K1446)</f>
        <v>71</v>
      </c>
    </row>
    <row r="1447" spans="2:14" s="19" customFormat="1" ht="24.95" customHeight="1">
      <c r="B1447" s="197" t="s">
        <v>14</v>
      </c>
      <c r="C1447" s="157">
        <f>SUM(C1443:C1446)</f>
        <v>16</v>
      </c>
      <c r="D1447" s="157">
        <f t="shared" ref="D1447:L1447" si="45">SUM(D1443:D1446)</f>
        <v>70</v>
      </c>
      <c r="E1447" s="157">
        <f t="shared" si="45"/>
        <v>108</v>
      </c>
      <c r="F1447" s="157">
        <f t="shared" si="45"/>
        <v>35</v>
      </c>
      <c r="G1447" s="157">
        <f t="shared" si="45"/>
        <v>19</v>
      </c>
      <c r="H1447" s="157">
        <f t="shared" si="45"/>
        <v>20</v>
      </c>
      <c r="I1447" s="157">
        <f t="shared" si="45"/>
        <v>11</v>
      </c>
      <c r="J1447" s="157">
        <f t="shared" si="45"/>
        <v>16</v>
      </c>
      <c r="K1447" s="157">
        <f t="shared" si="45"/>
        <v>10</v>
      </c>
      <c r="L1447" s="138">
        <f t="shared" si="45"/>
        <v>305</v>
      </c>
    </row>
    <row r="1448" spans="2:14" s="19" customFormat="1" ht="24.95" customHeight="1">
      <c r="B1448" s="239"/>
      <c r="C1448" s="240"/>
      <c r="D1448" s="240"/>
      <c r="E1448" s="240"/>
      <c r="F1448" s="240"/>
      <c r="G1448" s="240"/>
      <c r="H1448" s="240"/>
      <c r="I1448" s="240"/>
      <c r="J1448" s="240"/>
      <c r="K1448" s="240"/>
      <c r="L1448" s="241"/>
      <c r="M1448" s="242"/>
      <c r="N1448" s="242"/>
    </row>
    <row r="1449" spans="2:14" s="19" customFormat="1" ht="24.95" customHeight="1"/>
    <row r="1450" spans="2:14" s="19" customFormat="1" ht="24.95" customHeight="1"/>
    <row r="1451" spans="2:14" s="19" customFormat="1" ht="24.95" customHeight="1"/>
    <row r="1452" spans="2:14" s="19" customFormat="1" ht="24.95" customHeight="1"/>
    <row r="1453" spans="2:14" s="19" customFormat="1" ht="24.95" customHeight="1"/>
    <row r="1454" spans="2:14" s="19" customFormat="1" ht="24.95" customHeight="1"/>
    <row r="1455" spans="2:14" s="19" customFormat="1" ht="24.95" customHeight="1"/>
    <row r="1456" spans="2:14" s="19" customFormat="1" ht="24.95" customHeight="1"/>
    <row r="1457" spans="2:13" s="19" customFormat="1" ht="24.95" customHeight="1"/>
    <row r="1458" spans="2:13" s="19" customFormat="1" ht="24.95" customHeight="1"/>
    <row r="1459" spans="2:13" s="19" customFormat="1" ht="24.95" customHeight="1"/>
    <row r="1460" spans="2:13" s="19" customFormat="1" ht="24.95" customHeight="1">
      <c r="B1460" s="237"/>
      <c r="C1460" s="251" t="s">
        <v>78</v>
      </c>
      <c r="D1460" s="251"/>
      <c r="E1460" s="251"/>
      <c r="F1460" s="251"/>
      <c r="G1460" s="251"/>
      <c r="H1460" s="251"/>
      <c r="I1460" s="251"/>
      <c r="J1460" s="251"/>
      <c r="K1460" s="251"/>
      <c r="L1460" s="251"/>
    </row>
    <row r="1461" spans="2:13" s="19" customFormat="1" ht="24.95" customHeight="1">
      <c r="B1461" s="238" t="s">
        <v>33</v>
      </c>
      <c r="C1461" s="123" t="s">
        <v>202</v>
      </c>
      <c r="D1461" s="123" t="s">
        <v>24</v>
      </c>
      <c r="E1461" s="123" t="s">
        <v>25</v>
      </c>
      <c r="F1461" s="123" t="s">
        <v>7</v>
      </c>
      <c r="G1461" s="123" t="s">
        <v>8</v>
      </c>
      <c r="H1461" s="123" t="s">
        <v>9</v>
      </c>
      <c r="I1461" s="123" t="s">
        <v>10</v>
      </c>
      <c r="J1461" s="123" t="s">
        <v>11</v>
      </c>
      <c r="K1461" s="123" t="s">
        <v>12</v>
      </c>
      <c r="L1461" s="123" t="s">
        <v>14</v>
      </c>
    </row>
    <row r="1462" spans="2:13" s="19" customFormat="1" ht="24.95" customHeight="1">
      <c r="B1462" s="32" t="s">
        <v>106</v>
      </c>
      <c r="C1462" s="95">
        <v>453</v>
      </c>
      <c r="D1462" s="95">
        <v>879</v>
      </c>
      <c r="E1462" s="95">
        <v>870</v>
      </c>
      <c r="F1462" s="95">
        <v>250</v>
      </c>
      <c r="G1462" s="95">
        <v>131</v>
      </c>
      <c r="H1462" s="95">
        <v>356</v>
      </c>
      <c r="I1462" s="95">
        <v>60</v>
      </c>
      <c r="J1462" s="95">
        <v>147</v>
      </c>
      <c r="K1462" s="95">
        <v>0</v>
      </c>
      <c r="L1462" s="121">
        <f>SUM(C1462:K1462)</f>
        <v>3146</v>
      </c>
    </row>
    <row r="1463" spans="2:13" s="19" customFormat="1" ht="24.95" customHeight="1">
      <c r="B1463" s="32" t="s">
        <v>77</v>
      </c>
      <c r="C1463" s="95">
        <v>389</v>
      </c>
      <c r="D1463" s="95">
        <v>1270</v>
      </c>
      <c r="E1463" s="95">
        <v>1597</v>
      </c>
      <c r="F1463" s="95">
        <v>490</v>
      </c>
      <c r="G1463" s="95">
        <v>468</v>
      </c>
      <c r="H1463" s="95">
        <v>1208</v>
      </c>
      <c r="I1463" s="95">
        <v>332</v>
      </c>
      <c r="J1463" s="95">
        <v>642</v>
      </c>
      <c r="K1463" s="95">
        <v>27</v>
      </c>
      <c r="L1463" s="121">
        <f>SUM(C1463:K1463)</f>
        <v>6423</v>
      </c>
    </row>
    <row r="1464" spans="2:13" s="19" customFormat="1" ht="24.95" customHeight="1">
      <c r="B1464" s="76" t="s">
        <v>108</v>
      </c>
      <c r="C1464" s="85">
        <v>0</v>
      </c>
      <c r="D1464" s="85">
        <v>251</v>
      </c>
      <c r="E1464" s="85">
        <v>429</v>
      </c>
      <c r="F1464" s="85">
        <v>346</v>
      </c>
      <c r="G1464" s="85">
        <v>0</v>
      </c>
      <c r="H1464" s="85">
        <v>0</v>
      </c>
      <c r="I1464" s="85">
        <v>0</v>
      </c>
      <c r="J1464" s="85">
        <v>0</v>
      </c>
      <c r="K1464" s="85">
        <v>0</v>
      </c>
      <c r="L1464" s="121">
        <f>SUM(C1464:K1464)</f>
        <v>1026</v>
      </c>
    </row>
    <row r="1465" spans="2:13" s="19" customFormat="1" ht="24.95" customHeight="1">
      <c r="B1465" s="76" t="s">
        <v>107</v>
      </c>
      <c r="C1465" s="85">
        <v>0</v>
      </c>
      <c r="D1465" s="85">
        <v>475</v>
      </c>
      <c r="E1465" s="85">
        <v>1169</v>
      </c>
      <c r="F1465" s="85">
        <v>270</v>
      </c>
      <c r="G1465" s="85">
        <v>44</v>
      </c>
      <c r="H1465" s="85">
        <v>0</v>
      </c>
      <c r="I1465" s="85">
        <v>0</v>
      </c>
      <c r="J1465" s="85">
        <v>112</v>
      </c>
      <c r="K1465" s="85">
        <v>149</v>
      </c>
      <c r="L1465" s="121">
        <f>SUM(C1465:K1465)</f>
        <v>2219</v>
      </c>
    </row>
    <row r="1466" spans="2:13" s="19" customFormat="1" ht="24.95" customHeight="1">
      <c r="B1466" s="205" t="s">
        <v>14</v>
      </c>
      <c r="C1466" s="206">
        <f t="shared" ref="C1466:L1466" si="46">SUM(C1462:C1465)</f>
        <v>842</v>
      </c>
      <c r="D1466" s="206">
        <f t="shared" si="46"/>
        <v>2875</v>
      </c>
      <c r="E1466" s="206">
        <f t="shared" si="46"/>
        <v>4065</v>
      </c>
      <c r="F1466" s="206">
        <f t="shared" si="46"/>
        <v>1356</v>
      </c>
      <c r="G1466" s="206">
        <f t="shared" si="46"/>
        <v>643</v>
      </c>
      <c r="H1466" s="206">
        <f t="shared" si="46"/>
        <v>1564</v>
      </c>
      <c r="I1466" s="206">
        <f t="shared" si="46"/>
        <v>392</v>
      </c>
      <c r="J1466" s="206">
        <f t="shared" si="46"/>
        <v>901</v>
      </c>
      <c r="K1466" s="206">
        <f t="shared" si="46"/>
        <v>176</v>
      </c>
      <c r="L1466" s="207">
        <f t="shared" si="46"/>
        <v>12814</v>
      </c>
    </row>
    <row r="1467" spans="2:13" s="19" customFormat="1" ht="24.95" customHeight="1">
      <c r="B1467" s="239"/>
      <c r="C1467" s="240"/>
      <c r="D1467" s="240"/>
      <c r="E1467" s="240"/>
      <c r="F1467" s="240"/>
      <c r="G1467" s="240"/>
      <c r="H1467" s="240"/>
      <c r="I1467" s="240"/>
      <c r="J1467" s="240"/>
      <c r="K1467" s="240"/>
      <c r="L1467" s="241"/>
      <c r="M1467" s="242"/>
    </row>
    <row r="1468" spans="2:13" s="19" customFormat="1" ht="24.95" customHeight="1"/>
    <row r="1469" spans="2:13" s="19" customFormat="1" ht="24.95" customHeight="1"/>
    <row r="1470" spans="2:13" s="19" customFormat="1" ht="24.95" customHeight="1"/>
    <row r="1471" spans="2:13" s="19" customFormat="1" ht="24.95" customHeight="1"/>
    <row r="1472" spans="2:13" s="19" customFormat="1" ht="24.95" customHeight="1"/>
    <row r="1473" spans="15:15" s="19" customFormat="1" ht="24.95" customHeight="1"/>
    <row r="1474" spans="15:15" s="19" customFormat="1" ht="24.95" customHeight="1"/>
    <row r="1475" spans="15:15" s="19" customFormat="1" ht="24.95" customHeight="1"/>
    <row r="1476" spans="15:15" s="19" customFormat="1" ht="24.95" customHeight="1">
      <c r="O1476" s="46"/>
    </row>
    <row r="1477" spans="15:15" s="19" customFormat="1" ht="24.95" customHeight="1">
      <c r="O1477" s="46"/>
    </row>
    <row r="1478" spans="15:15" s="19" customFormat="1" ht="24.95" customHeight="1">
      <c r="O1478" s="46"/>
    </row>
    <row r="1479" spans="15:15" s="19" customFormat="1" ht="24.95" customHeight="1">
      <c r="O1479" s="46"/>
    </row>
    <row r="1480" spans="15:15" s="19" customFormat="1" ht="24.95" customHeight="1">
      <c r="O1480" s="46"/>
    </row>
    <row r="1481" spans="15:15" s="19" customFormat="1" ht="24.95" customHeight="1">
      <c r="O1481" s="46"/>
    </row>
    <row r="1482" spans="15:15" s="19" customFormat="1" ht="24.95" customHeight="1">
      <c r="O1482" s="46"/>
    </row>
    <row r="1483" spans="15:15" s="19" customFormat="1" ht="24.95" customHeight="1">
      <c r="O1483" s="46"/>
    </row>
    <row r="1484" spans="15:15" s="19" customFormat="1" ht="24.95" customHeight="1">
      <c r="O1484" s="46"/>
    </row>
    <row r="1485" spans="15:15" s="19" customFormat="1" ht="24.95" customHeight="1">
      <c r="O1485" s="46"/>
    </row>
    <row r="1486" spans="15:15" s="19" customFormat="1" ht="24.95" customHeight="1">
      <c r="O1486" s="46"/>
    </row>
    <row r="1487" spans="15:15" s="19" customFormat="1" ht="24.95" customHeight="1">
      <c r="O1487" s="46"/>
    </row>
    <row r="1488" spans="15:15" s="19" customFormat="1" ht="24.95" customHeight="1">
      <c r="O1488" s="46"/>
    </row>
    <row r="1489" spans="2:15" s="19" customFormat="1" ht="24.95" customHeight="1">
      <c r="O1489" s="46"/>
    </row>
    <row r="1490" spans="2:15" s="19" customFormat="1" ht="24.95" customHeight="1">
      <c r="O1490" s="46"/>
    </row>
    <row r="1491" spans="2:15" s="19" customFormat="1" ht="24.95" customHeight="1">
      <c r="O1491" s="46"/>
    </row>
    <row r="1492" spans="2:15" s="19" customFormat="1" ht="24.95" customHeight="1">
      <c r="O1492" s="46"/>
    </row>
    <row r="1493" spans="2:15" s="19" customFormat="1" ht="24.95" customHeight="1">
      <c r="O1493" s="46"/>
    </row>
    <row r="1494" spans="2:15" s="19" customFormat="1" ht="24.95" customHeight="1">
      <c r="O1494" s="46"/>
    </row>
    <row r="1495" spans="2:15" s="19" customFormat="1" ht="24.95" customHeight="1">
      <c r="O1495" s="46"/>
    </row>
    <row r="1496" spans="2:15" s="19" customFormat="1" ht="24.95" customHeight="1">
      <c r="O1496" s="46"/>
    </row>
    <row r="1497" spans="2:15" s="19" customFormat="1" ht="24.95" customHeight="1">
      <c r="O1497" s="46"/>
    </row>
    <row r="1498" spans="2:15" s="19" customFormat="1" ht="24.95" customHeight="1">
      <c r="O1498" s="46"/>
    </row>
    <row r="1499" spans="2:15" s="19" customFormat="1" ht="24.95" customHeight="1">
      <c r="O1499" s="46"/>
    </row>
    <row r="1500" spans="2:15" s="19" customFormat="1" ht="24.95" customHeight="1">
      <c r="O1500" s="46"/>
    </row>
    <row r="1501" spans="2:15" s="19" customFormat="1" ht="24.95" customHeight="1">
      <c r="O1501" s="46"/>
    </row>
    <row r="1502" spans="2:15" s="19" customFormat="1" ht="24.95" customHeight="1">
      <c r="O1502" s="46">
        <v>20</v>
      </c>
    </row>
    <row r="1503" spans="2:15" s="19" customFormat="1" ht="24.95" customHeight="1">
      <c r="B1503" s="277" t="s">
        <v>183</v>
      </c>
      <c r="C1503" s="277"/>
      <c r="D1503" s="277"/>
      <c r="E1503" s="277"/>
      <c r="F1503" s="277"/>
      <c r="G1503" s="277"/>
      <c r="H1503" s="277"/>
      <c r="I1503" s="277"/>
      <c r="J1503" s="277"/>
      <c r="K1503" s="277"/>
      <c r="L1503" s="277"/>
      <c r="M1503" s="277"/>
      <c r="N1503" s="277"/>
      <c r="O1503" s="277"/>
    </row>
    <row r="1504" spans="2:15" s="19" customFormat="1" ht="15" customHeight="1">
      <c r="B1504" s="73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5"/>
    </row>
    <row r="1505" spans="2:12" s="19" customFormat="1" ht="24.95" customHeight="1">
      <c r="B1505" s="251" t="s">
        <v>76</v>
      </c>
      <c r="C1505" s="251"/>
      <c r="D1505" s="251"/>
      <c r="E1505" s="251"/>
      <c r="F1505" s="251"/>
      <c r="G1505" s="251"/>
      <c r="H1505" s="251"/>
      <c r="I1505" s="251"/>
      <c r="J1505" s="251"/>
      <c r="K1505" s="251"/>
      <c r="L1505" s="251"/>
    </row>
    <row r="1506" spans="2:12" s="19" customFormat="1" ht="24.95" customHeight="1">
      <c r="B1506" s="226" t="s">
        <v>26</v>
      </c>
      <c r="C1506" s="221" t="s">
        <v>202</v>
      </c>
      <c r="D1506" s="221" t="s">
        <v>24</v>
      </c>
      <c r="E1506" s="221" t="s">
        <v>25</v>
      </c>
      <c r="F1506" s="221" t="s">
        <v>7</v>
      </c>
      <c r="G1506" s="221" t="s">
        <v>8</v>
      </c>
      <c r="H1506" s="221" t="s">
        <v>9</v>
      </c>
      <c r="I1506" s="221" t="s">
        <v>10</v>
      </c>
      <c r="J1506" s="221" t="s">
        <v>11</v>
      </c>
      <c r="K1506" s="221" t="s">
        <v>12</v>
      </c>
      <c r="L1506" s="221" t="s">
        <v>14</v>
      </c>
    </row>
    <row r="1507" spans="2:12" s="19" customFormat="1" ht="24.95" customHeight="1">
      <c r="B1507" s="32" t="s">
        <v>188</v>
      </c>
      <c r="C1507" s="219">
        <v>94</v>
      </c>
      <c r="D1507" s="219">
        <v>14</v>
      </c>
      <c r="E1507" s="219">
        <v>29</v>
      </c>
      <c r="F1507" s="219">
        <v>6</v>
      </c>
      <c r="G1507" s="219">
        <v>13</v>
      </c>
      <c r="H1507" s="219">
        <v>74</v>
      </c>
      <c r="I1507" s="219">
        <v>10</v>
      </c>
      <c r="J1507" s="219">
        <v>25</v>
      </c>
      <c r="K1507" s="219">
        <v>31</v>
      </c>
      <c r="L1507" s="223">
        <f>SUM(C1507:K1507)</f>
        <v>296</v>
      </c>
    </row>
    <row r="1508" spans="2:12" s="19" customFormat="1" ht="24.95" customHeight="1">
      <c r="B1508" s="32" t="s">
        <v>189</v>
      </c>
      <c r="C1508" s="219">
        <v>1</v>
      </c>
      <c r="D1508" s="219">
        <v>1</v>
      </c>
      <c r="E1508" s="219">
        <v>0</v>
      </c>
      <c r="F1508" s="219">
        <v>0</v>
      </c>
      <c r="G1508" s="219">
        <v>0</v>
      </c>
      <c r="H1508" s="219">
        <v>0</v>
      </c>
      <c r="I1508" s="219">
        <v>1</v>
      </c>
      <c r="J1508" s="219">
        <v>0</v>
      </c>
      <c r="K1508" s="219">
        <v>32</v>
      </c>
      <c r="L1508" s="223">
        <f>SUM(C1508:K1508)</f>
        <v>35</v>
      </c>
    </row>
    <row r="1509" spans="2:12" s="19" customFormat="1" ht="24.95" customHeight="1">
      <c r="B1509" s="76" t="s">
        <v>190</v>
      </c>
      <c r="C1509" s="85">
        <v>53</v>
      </c>
      <c r="D1509" s="85">
        <v>5</v>
      </c>
      <c r="E1509" s="85">
        <v>3</v>
      </c>
      <c r="F1509" s="85">
        <v>0</v>
      </c>
      <c r="G1509" s="85">
        <v>5</v>
      </c>
      <c r="H1509" s="85">
        <v>46</v>
      </c>
      <c r="I1509" s="85">
        <v>3</v>
      </c>
      <c r="J1509" s="85">
        <v>7</v>
      </c>
      <c r="K1509" s="85">
        <v>4</v>
      </c>
      <c r="L1509" s="223">
        <f>SUM(C1509:K1509)</f>
        <v>126</v>
      </c>
    </row>
    <row r="1510" spans="2:12" s="19" customFormat="1" ht="24.95" customHeight="1">
      <c r="B1510" s="76" t="s">
        <v>191</v>
      </c>
      <c r="C1510" s="85">
        <v>100</v>
      </c>
      <c r="D1510" s="85">
        <v>49</v>
      </c>
      <c r="E1510" s="85">
        <v>119</v>
      </c>
      <c r="F1510" s="85">
        <v>2</v>
      </c>
      <c r="G1510" s="85">
        <v>219</v>
      </c>
      <c r="H1510" s="85">
        <v>28</v>
      </c>
      <c r="I1510" s="85">
        <v>19</v>
      </c>
      <c r="J1510" s="85">
        <v>71</v>
      </c>
      <c r="K1510" s="85">
        <v>80</v>
      </c>
      <c r="L1510" s="223">
        <f>SUM(C1510:K1510)</f>
        <v>687</v>
      </c>
    </row>
    <row r="1511" spans="2:12" s="19" customFormat="1" ht="24.95" customHeight="1">
      <c r="B1511" s="76" t="s">
        <v>192</v>
      </c>
      <c r="C1511" s="85">
        <v>3</v>
      </c>
      <c r="D1511" s="85">
        <v>0</v>
      </c>
      <c r="E1511" s="85">
        <v>0</v>
      </c>
      <c r="F1511" s="85">
        <v>0</v>
      </c>
      <c r="G1511" s="85">
        <v>2</v>
      </c>
      <c r="H1511" s="85">
        <v>33</v>
      </c>
      <c r="I1511" s="85">
        <v>0</v>
      </c>
      <c r="J1511" s="85">
        <v>0</v>
      </c>
      <c r="K1511" s="85">
        <v>2</v>
      </c>
      <c r="L1511" s="223">
        <f>SUM(C1511:K1511)</f>
        <v>40</v>
      </c>
    </row>
    <row r="1512" spans="2:12" s="19" customFormat="1" ht="24.95" customHeight="1">
      <c r="B1512" s="197" t="s">
        <v>14</v>
      </c>
      <c r="C1512" s="157">
        <f>SUM(C1507:C1511)</f>
        <v>251</v>
      </c>
      <c r="D1512" s="157">
        <f t="shared" ref="D1512:L1512" si="47">SUM(D1507:D1511)</f>
        <v>69</v>
      </c>
      <c r="E1512" s="157">
        <f t="shared" si="47"/>
        <v>151</v>
      </c>
      <c r="F1512" s="157">
        <f t="shared" si="47"/>
        <v>8</v>
      </c>
      <c r="G1512" s="157">
        <f t="shared" si="47"/>
        <v>239</v>
      </c>
      <c r="H1512" s="157">
        <f t="shared" si="47"/>
        <v>181</v>
      </c>
      <c r="I1512" s="157">
        <f t="shared" si="47"/>
        <v>33</v>
      </c>
      <c r="J1512" s="157">
        <f t="shared" si="47"/>
        <v>103</v>
      </c>
      <c r="K1512" s="157">
        <f t="shared" si="47"/>
        <v>149</v>
      </c>
      <c r="L1512" s="138">
        <f t="shared" si="47"/>
        <v>1184</v>
      </c>
    </row>
    <row r="1513" spans="2:12" s="19" customFormat="1" ht="24.95" customHeight="1"/>
    <row r="1514" spans="2:12" s="19" customFormat="1" ht="24.95" customHeight="1"/>
    <row r="1515" spans="2:12" s="19" customFormat="1" ht="24.95" customHeight="1"/>
    <row r="1516" spans="2:12" s="19" customFormat="1" ht="24.95" customHeight="1"/>
    <row r="1517" spans="2:12" s="19" customFormat="1" ht="24.95" customHeight="1"/>
    <row r="1518" spans="2:12" s="19" customFormat="1" ht="24.95" customHeight="1"/>
    <row r="1519" spans="2:12" s="19" customFormat="1" ht="24.95" customHeight="1"/>
    <row r="1520" spans="2:12" s="19" customFormat="1" ht="24.95" customHeight="1"/>
    <row r="1521" spans="2:12" s="19" customFormat="1" ht="24.95" customHeight="1"/>
    <row r="1522" spans="2:12" s="19" customFormat="1" ht="24.95" customHeight="1"/>
    <row r="1523" spans="2:12" s="19" customFormat="1" ht="24.95" customHeight="1"/>
    <row r="1524" spans="2:12" s="19" customFormat="1" ht="24.95" customHeight="1"/>
    <row r="1525" spans="2:12" s="19" customFormat="1" ht="24.95" customHeight="1">
      <c r="B1525" s="251" t="s">
        <v>78</v>
      </c>
      <c r="C1525" s="251"/>
      <c r="D1525" s="251"/>
      <c r="E1525" s="251"/>
      <c r="F1525" s="251"/>
      <c r="G1525" s="251"/>
      <c r="H1525" s="251"/>
      <c r="I1525" s="251"/>
      <c r="J1525" s="251"/>
      <c r="K1525" s="251"/>
      <c r="L1525" s="251"/>
    </row>
    <row r="1526" spans="2:12" s="19" customFormat="1" ht="24.95" customHeight="1">
      <c r="B1526" s="238" t="s">
        <v>33</v>
      </c>
      <c r="C1526" s="221" t="s">
        <v>202</v>
      </c>
      <c r="D1526" s="221" t="s">
        <v>24</v>
      </c>
      <c r="E1526" s="221" t="s">
        <v>25</v>
      </c>
      <c r="F1526" s="221" t="s">
        <v>7</v>
      </c>
      <c r="G1526" s="221" t="s">
        <v>8</v>
      </c>
      <c r="H1526" s="221" t="s">
        <v>9</v>
      </c>
      <c r="I1526" s="221" t="s">
        <v>10</v>
      </c>
      <c r="J1526" s="221" t="s">
        <v>11</v>
      </c>
      <c r="K1526" s="221" t="s">
        <v>12</v>
      </c>
      <c r="L1526" s="221" t="s">
        <v>14</v>
      </c>
    </row>
    <row r="1527" spans="2:12" s="19" customFormat="1" ht="24.95" customHeight="1">
      <c r="B1527" s="32" t="s">
        <v>188</v>
      </c>
      <c r="C1527" s="219">
        <v>1075</v>
      </c>
      <c r="D1527" s="219">
        <v>135</v>
      </c>
      <c r="E1527" s="219">
        <v>195</v>
      </c>
      <c r="F1527" s="219">
        <v>36</v>
      </c>
      <c r="G1527" s="219">
        <v>113</v>
      </c>
      <c r="H1527" s="219">
        <v>1013</v>
      </c>
      <c r="I1527" s="219">
        <v>74</v>
      </c>
      <c r="J1527" s="219">
        <v>184</v>
      </c>
      <c r="K1527" s="219">
        <v>211</v>
      </c>
      <c r="L1527" s="223">
        <f>SUM(C1527:K1527)</f>
        <v>3036</v>
      </c>
    </row>
    <row r="1528" spans="2:12" s="19" customFormat="1" ht="24.95" customHeight="1">
      <c r="B1528" s="32" t="s">
        <v>189</v>
      </c>
      <c r="C1528" s="219">
        <v>3</v>
      </c>
      <c r="D1528" s="219">
        <v>3</v>
      </c>
      <c r="E1528" s="219">
        <v>0</v>
      </c>
      <c r="F1528" s="219">
        <v>0</v>
      </c>
      <c r="G1528" s="219">
        <v>0</v>
      </c>
      <c r="H1528" s="219">
        <v>0</v>
      </c>
      <c r="I1528" s="219">
        <v>16</v>
      </c>
      <c r="J1528" s="219">
        <v>0</v>
      </c>
      <c r="K1528" s="219">
        <v>118</v>
      </c>
      <c r="L1528" s="223">
        <f>SUM(C1528:K1528)</f>
        <v>140</v>
      </c>
    </row>
    <row r="1529" spans="2:12" s="19" customFormat="1" ht="24.95" customHeight="1">
      <c r="B1529" s="76" t="s">
        <v>190</v>
      </c>
      <c r="C1529" s="85">
        <v>556</v>
      </c>
      <c r="D1529" s="85">
        <v>38</v>
      </c>
      <c r="E1529" s="85">
        <v>19</v>
      </c>
      <c r="F1529" s="85">
        <v>0</v>
      </c>
      <c r="G1529" s="85">
        <v>55</v>
      </c>
      <c r="H1529" s="85">
        <v>530</v>
      </c>
      <c r="I1529" s="85">
        <v>30</v>
      </c>
      <c r="J1529" s="85">
        <v>65</v>
      </c>
      <c r="K1529" s="85">
        <v>34</v>
      </c>
      <c r="L1529" s="223">
        <f>SUM(C1529:K1529)</f>
        <v>1327</v>
      </c>
    </row>
    <row r="1530" spans="2:12" s="19" customFormat="1" ht="24.95" customHeight="1">
      <c r="B1530" s="76" t="s">
        <v>191</v>
      </c>
      <c r="C1530" s="85">
        <v>488</v>
      </c>
      <c r="D1530" s="85">
        <v>265</v>
      </c>
      <c r="E1530" s="85">
        <v>617</v>
      </c>
      <c r="F1530" s="85">
        <v>7</v>
      </c>
      <c r="G1530" s="85">
        <v>1038</v>
      </c>
      <c r="H1530" s="85">
        <v>148</v>
      </c>
      <c r="I1530" s="85">
        <v>103</v>
      </c>
      <c r="J1530" s="85">
        <v>370</v>
      </c>
      <c r="K1530" s="85">
        <v>414</v>
      </c>
      <c r="L1530" s="223">
        <f>SUM(C1530:K1530)</f>
        <v>3450</v>
      </c>
    </row>
    <row r="1531" spans="2:12" s="19" customFormat="1" ht="24.95" customHeight="1">
      <c r="B1531" s="76" t="s">
        <v>192</v>
      </c>
      <c r="C1531" s="85">
        <v>82</v>
      </c>
      <c r="D1531" s="85">
        <v>0</v>
      </c>
      <c r="E1531" s="85">
        <v>0</v>
      </c>
      <c r="F1531" s="85">
        <v>0</v>
      </c>
      <c r="G1531" s="85">
        <v>6</v>
      </c>
      <c r="H1531" s="85">
        <v>329</v>
      </c>
      <c r="I1531" s="85">
        <v>0</v>
      </c>
      <c r="J1531" s="85">
        <v>0</v>
      </c>
      <c r="K1531" s="85">
        <v>7</v>
      </c>
      <c r="L1531" s="223">
        <f>SUM(C1531:K1531)</f>
        <v>424</v>
      </c>
    </row>
    <row r="1532" spans="2:12" s="19" customFormat="1" ht="24.95" customHeight="1">
      <c r="B1532" s="205" t="s">
        <v>14</v>
      </c>
      <c r="C1532" s="206">
        <f t="shared" ref="C1532:L1532" si="48">SUM(C1527:C1531)</f>
        <v>2204</v>
      </c>
      <c r="D1532" s="206">
        <f t="shared" si="48"/>
        <v>441</v>
      </c>
      <c r="E1532" s="206">
        <f t="shared" si="48"/>
        <v>831</v>
      </c>
      <c r="F1532" s="206">
        <f t="shared" si="48"/>
        <v>43</v>
      </c>
      <c r="G1532" s="206">
        <f t="shared" si="48"/>
        <v>1212</v>
      </c>
      <c r="H1532" s="206">
        <f t="shared" si="48"/>
        <v>2020</v>
      </c>
      <c r="I1532" s="206">
        <f t="shared" si="48"/>
        <v>223</v>
      </c>
      <c r="J1532" s="206">
        <f t="shared" si="48"/>
        <v>619</v>
      </c>
      <c r="K1532" s="206">
        <f t="shared" si="48"/>
        <v>784</v>
      </c>
      <c r="L1532" s="207">
        <f t="shared" si="48"/>
        <v>8377</v>
      </c>
    </row>
    <row r="1533" spans="2:12" s="19" customFormat="1" ht="24.95" customHeight="1"/>
    <row r="1534" spans="2:12" s="19" customFormat="1" ht="24.95" customHeight="1"/>
    <row r="1535" spans="2:12" s="19" customFormat="1" ht="24.95" customHeight="1"/>
    <row r="1536" spans="2:12" s="19" customFormat="1" ht="24.95" customHeight="1"/>
    <row r="1537" s="19" customFormat="1" ht="24.95" customHeight="1"/>
    <row r="1538" s="19" customFormat="1" ht="24.95" customHeight="1"/>
    <row r="1539" s="19" customFormat="1" ht="24.95" customHeight="1"/>
    <row r="1540" s="19" customFormat="1" ht="24.95" customHeight="1"/>
    <row r="1541" s="19" customFormat="1" ht="24.95" customHeight="1"/>
    <row r="1542" s="19" customFormat="1" ht="24.95" customHeight="1"/>
    <row r="1543" s="19" customFormat="1" ht="24.95" customHeight="1"/>
    <row r="1544" s="19" customFormat="1" ht="24.95" customHeight="1"/>
    <row r="1545" s="19" customFormat="1" ht="24.95" customHeight="1"/>
    <row r="1546" s="19" customFormat="1" ht="24.95" customHeight="1"/>
    <row r="1547" s="19" customFormat="1" ht="24.95" customHeight="1"/>
    <row r="1548" s="19" customFormat="1" ht="24.95" customHeight="1"/>
    <row r="1549" s="19" customFormat="1" ht="24.95" customHeight="1"/>
    <row r="1550" s="19" customFormat="1" ht="24.95" customHeight="1"/>
    <row r="1551" s="19" customFormat="1" ht="24.95" customHeight="1"/>
    <row r="1552" s="19" customFormat="1" ht="24.95" customHeight="1"/>
    <row r="1553" spans="2:15" s="19" customFormat="1" ht="24.95" customHeight="1"/>
    <row r="1554" spans="2:15" s="19" customFormat="1" ht="24.95" customHeight="1"/>
    <row r="1555" spans="2:15" s="19" customFormat="1" ht="24.95" customHeight="1"/>
    <row r="1556" spans="2:15" s="19" customFormat="1" ht="24.95" customHeight="1"/>
    <row r="1557" spans="2:15" s="19" customFormat="1" ht="24.95" customHeight="1"/>
    <row r="1558" spans="2:15" s="19" customFormat="1" ht="24.95" customHeight="1"/>
    <row r="1559" spans="2:15" s="19" customFormat="1" ht="24.95" customHeight="1"/>
    <row r="1560" spans="2:15" s="19" customFormat="1" ht="24.95" customHeight="1"/>
    <row r="1561" spans="2:15" s="19" customFormat="1" ht="24.95" customHeight="1"/>
    <row r="1562" spans="2:15" s="19" customFormat="1" ht="24.95" customHeight="1"/>
    <row r="1563" spans="2:15" s="19" customFormat="1" ht="24.95" customHeight="1"/>
    <row r="1564" spans="2:15" s="19" customFormat="1" ht="24.95" customHeight="1"/>
    <row r="1565" spans="2:15" s="19" customFormat="1" ht="24.95" customHeight="1"/>
    <row r="1566" spans="2:15" s="19" customFormat="1" ht="24.95" customHeight="1">
      <c r="O1566" s="46">
        <v>21</v>
      </c>
    </row>
    <row r="1567" spans="2:15" s="19" customFormat="1" ht="24.95" customHeight="1">
      <c r="B1567" s="277" t="s">
        <v>200</v>
      </c>
      <c r="C1567" s="277"/>
      <c r="D1567" s="277"/>
      <c r="E1567" s="277"/>
      <c r="F1567" s="277"/>
      <c r="G1567" s="277"/>
      <c r="H1567" s="277"/>
      <c r="I1567" s="277"/>
      <c r="J1567" s="277"/>
      <c r="K1567" s="277"/>
      <c r="L1567" s="277"/>
      <c r="M1567" s="277"/>
      <c r="N1567" s="277"/>
      <c r="O1567" s="277"/>
    </row>
    <row r="1568" spans="2:15" s="19" customFormat="1" ht="15" customHeight="1">
      <c r="B1568" s="73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5"/>
    </row>
    <row r="1569" spans="2:12" s="19" customFormat="1" ht="24.95" customHeight="1">
      <c r="B1569" s="251" t="s">
        <v>76</v>
      </c>
      <c r="C1569" s="251"/>
      <c r="D1569" s="251"/>
      <c r="E1569" s="251"/>
      <c r="F1569" s="251"/>
      <c r="G1569" s="251"/>
      <c r="H1569" s="251"/>
      <c r="I1569" s="251"/>
      <c r="J1569" s="251"/>
      <c r="K1569" s="251"/>
      <c r="L1569" s="251"/>
    </row>
    <row r="1570" spans="2:12" s="19" customFormat="1" ht="24.95" customHeight="1">
      <c r="B1570" s="226" t="s">
        <v>26</v>
      </c>
      <c r="C1570" s="221" t="s">
        <v>202</v>
      </c>
      <c r="D1570" s="221" t="s">
        <v>24</v>
      </c>
      <c r="E1570" s="221" t="s">
        <v>25</v>
      </c>
      <c r="F1570" s="221" t="s">
        <v>7</v>
      </c>
      <c r="G1570" s="221" t="s">
        <v>8</v>
      </c>
      <c r="H1570" s="221" t="s">
        <v>9</v>
      </c>
      <c r="I1570" s="221" t="s">
        <v>10</v>
      </c>
      <c r="J1570" s="221" t="s">
        <v>11</v>
      </c>
      <c r="K1570" s="221" t="s">
        <v>12</v>
      </c>
      <c r="L1570" s="221" t="s">
        <v>14</v>
      </c>
    </row>
    <row r="1571" spans="2:12" s="19" customFormat="1" ht="24.95" customHeight="1">
      <c r="B1571" s="32" t="s">
        <v>193</v>
      </c>
      <c r="C1571" s="219">
        <v>33</v>
      </c>
      <c r="D1571" s="219">
        <v>16</v>
      </c>
      <c r="E1571" s="219">
        <v>31</v>
      </c>
      <c r="F1571" s="219">
        <v>1</v>
      </c>
      <c r="G1571" s="219">
        <v>65</v>
      </c>
      <c r="H1571" s="219">
        <v>33</v>
      </c>
      <c r="I1571" s="219">
        <v>8</v>
      </c>
      <c r="J1571" s="219">
        <v>11</v>
      </c>
      <c r="K1571" s="219">
        <v>15</v>
      </c>
      <c r="L1571" s="223">
        <f>SUM(C1571:K1571)</f>
        <v>213</v>
      </c>
    </row>
    <row r="1572" spans="2:12" s="19" customFormat="1" ht="24.95" customHeight="1">
      <c r="B1572" s="32" t="s">
        <v>194</v>
      </c>
      <c r="C1572" s="219">
        <v>21</v>
      </c>
      <c r="D1572" s="219">
        <v>7</v>
      </c>
      <c r="E1572" s="219">
        <v>7</v>
      </c>
      <c r="F1572" s="219">
        <v>8</v>
      </c>
      <c r="G1572" s="219">
        <v>16</v>
      </c>
      <c r="H1572" s="219">
        <v>16</v>
      </c>
      <c r="I1572" s="219">
        <v>15</v>
      </c>
      <c r="J1572" s="219">
        <v>5</v>
      </c>
      <c r="K1572" s="219">
        <v>5</v>
      </c>
      <c r="L1572" s="223">
        <f>SUM(C1572:K1572)</f>
        <v>100</v>
      </c>
    </row>
    <row r="1573" spans="2:12" s="19" customFormat="1" ht="24.95" customHeight="1">
      <c r="B1573" s="76" t="s">
        <v>195</v>
      </c>
      <c r="C1573" s="85">
        <v>5</v>
      </c>
      <c r="D1573" s="85">
        <v>2</v>
      </c>
      <c r="E1573" s="85">
        <v>6</v>
      </c>
      <c r="F1573" s="85">
        <v>2</v>
      </c>
      <c r="G1573" s="85">
        <v>1</v>
      </c>
      <c r="H1573" s="85">
        <v>3</v>
      </c>
      <c r="I1573" s="85">
        <v>1</v>
      </c>
      <c r="J1573" s="85">
        <v>3</v>
      </c>
      <c r="K1573" s="85">
        <v>0</v>
      </c>
      <c r="L1573" s="223">
        <f>SUM(C1573:K1573)</f>
        <v>23</v>
      </c>
    </row>
    <row r="1574" spans="2:12" s="19" customFormat="1" ht="24.95" customHeight="1">
      <c r="B1574" s="76" t="s">
        <v>196</v>
      </c>
      <c r="C1574" s="85">
        <v>1</v>
      </c>
      <c r="D1574" s="85">
        <v>0</v>
      </c>
      <c r="E1574" s="85">
        <v>0</v>
      </c>
      <c r="F1574" s="85">
        <v>0</v>
      </c>
      <c r="G1574" s="85">
        <v>0</v>
      </c>
      <c r="H1574" s="85">
        <v>0</v>
      </c>
      <c r="I1574" s="85">
        <v>0</v>
      </c>
      <c r="J1574" s="85">
        <v>0</v>
      </c>
      <c r="K1574" s="85">
        <v>0</v>
      </c>
      <c r="L1574" s="223">
        <f>SUM(C1574:K1574)</f>
        <v>1</v>
      </c>
    </row>
    <row r="1575" spans="2:12" s="19" customFormat="1" ht="24.95" customHeight="1">
      <c r="B1575" s="76" t="s">
        <v>197</v>
      </c>
      <c r="C1575" s="85">
        <v>0</v>
      </c>
      <c r="D1575" s="85">
        <v>0</v>
      </c>
      <c r="E1575" s="85">
        <v>8</v>
      </c>
      <c r="F1575" s="85">
        <v>0</v>
      </c>
      <c r="G1575" s="85">
        <v>1</v>
      </c>
      <c r="H1575" s="85">
        <v>1</v>
      </c>
      <c r="I1575" s="85">
        <v>0</v>
      </c>
      <c r="J1575" s="85">
        <v>0</v>
      </c>
      <c r="K1575" s="85">
        <v>0</v>
      </c>
      <c r="L1575" s="223">
        <f>SUM(C1575:K1575)</f>
        <v>10</v>
      </c>
    </row>
    <row r="1576" spans="2:12" s="19" customFormat="1" ht="24.95" customHeight="1">
      <c r="B1576" s="197" t="s">
        <v>14</v>
      </c>
      <c r="C1576" s="157">
        <f>SUM(C1571:C1575)</f>
        <v>60</v>
      </c>
      <c r="D1576" s="157">
        <f t="shared" ref="D1576:K1576" si="49">SUM(D1571:D1575)</f>
        <v>25</v>
      </c>
      <c r="E1576" s="157">
        <f t="shared" si="49"/>
        <v>52</v>
      </c>
      <c r="F1576" s="157">
        <f t="shared" si="49"/>
        <v>11</v>
      </c>
      <c r="G1576" s="157">
        <f t="shared" si="49"/>
        <v>83</v>
      </c>
      <c r="H1576" s="157">
        <f t="shared" si="49"/>
        <v>53</v>
      </c>
      <c r="I1576" s="157">
        <f t="shared" si="49"/>
        <v>24</v>
      </c>
      <c r="J1576" s="157">
        <f t="shared" si="49"/>
        <v>19</v>
      </c>
      <c r="K1576" s="157">
        <f t="shared" si="49"/>
        <v>20</v>
      </c>
      <c r="L1576" s="138">
        <f>SUM(L1571:L1575)</f>
        <v>347</v>
      </c>
    </row>
    <row r="1577" spans="2:12" s="19" customFormat="1" ht="24.95" customHeight="1"/>
    <row r="1578" spans="2:12" s="19" customFormat="1" ht="24.95" customHeight="1"/>
    <row r="1579" spans="2:12" s="19" customFormat="1" ht="24.95" customHeight="1"/>
    <row r="1580" spans="2:12" s="19" customFormat="1" ht="24.95" customHeight="1"/>
    <row r="1581" spans="2:12" s="19" customFormat="1" ht="24.95" customHeight="1"/>
    <row r="1582" spans="2:12" s="19" customFormat="1" ht="24.95" customHeight="1"/>
    <row r="1583" spans="2:12" s="19" customFormat="1" ht="24.95" customHeight="1"/>
    <row r="1584" spans="2:12" s="19" customFormat="1" ht="24.95" customHeight="1"/>
    <row r="1585" spans="2:12" s="19" customFormat="1" ht="24.95" customHeight="1"/>
    <row r="1586" spans="2:12" s="19" customFormat="1" ht="24.95" customHeight="1"/>
    <row r="1587" spans="2:12" s="19" customFormat="1" ht="24.95" customHeight="1"/>
    <row r="1588" spans="2:12" s="19" customFormat="1" ht="24.95" customHeight="1"/>
    <row r="1589" spans="2:12" s="19" customFormat="1" ht="24.95" customHeight="1">
      <c r="B1589" s="251" t="s">
        <v>78</v>
      </c>
      <c r="C1589" s="251"/>
      <c r="D1589" s="251"/>
      <c r="E1589" s="251"/>
      <c r="F1589" s="251"/>
      <c r="G1589" s="251"/>
      <c r="H1589" s="251"/>
      <c r="I1589" s="251"/>
      <c r="J1589" s="251"/>
      <c r="K1589" s="251"/>
      <c r="L1589" s="251"/>
    </row>
    <row r="1590" spans="2:12" s="19" customFormat="1" ht="24.95" customHeight="1">
      <c r="B1590" s="238" t="s">
        <v>33</v>
      </c>
      <c r="C1590" s="221" t="s">
        <v>202</v>
      </c>
      <c r="D1590" s="221" t="s">
        <v>24</v>
      </c>
      <c r="E1590" s="221" t="s">
        <v>25</v>
      </c>
      <c r="F1590" s="221" t="s">
        <v>7</v>
      </c>
      <c r="G1590" s="221" t="s">
        <v>8</v>
      </c>
      <c r="H1590" s="221" t="s">
        <v>9</v>
      </c>
      <c r="I1590" s="221" t="s">
        <v>10</v>
      </c>
      <c r="J1590" s="221" t="s">
        <v>11</v>
      </c>
      <c r="K1590" s="221" t="s">
        <v>12</v>
      </c>
      <c r="L1590" s="221" t="s">
        <v>14</v>
      </c>
    </row>
    <row r="1591" spans="2:12" s="19" customFormat="1" ht="24.95" customHeight="1">
      <c r="B1591" s="32" t="s">
        <v>193</v>
      </c>
      <c r="C1591" s="219">
        <v>325</v>
      </c>
      <c r="D1591" s="219">
        <v>326</v>
      </c>
      <c r="E1591" s="219">
        <v>598</v>
      </c>
      <c r="F1591" s="219">
        <v>7</v>
      </c>
      <c r="G1591" s="219">
        <v>918</v>
      </c>
      <c r="H1591" s="219">
        <v>594</v>
      </c>
      <c r="I1591" s="219">
        <v>120</v>
      </c>
      <c r="J1591" s="219">
        <v>158</v>
      </c>
      <c r="K1591" s="219">
        <v>263</v>
      </c>
      <c r="L1591" s="223">
        <f>SUM(C1591:K1591)</f>
        <v>3309</v>
      </c>
    </row>
    <row r="1592" spans="2:12" s="19" customFormat="1" ht="24.95" customHeight="1">
      <c r="B1592" s="32" t="s">
        <v>194</v>
      </c>
      <c r="C1592" s="219">
        <v>278</v>
      </c>
      <c r="D1592" s="219">
        <v>147</v>
      </c>
      <c r="E1592" s="219">
        <v>173</v>
      </c>
      <c r="F1592" s="219">
        <v>126</v>
      </c>
      <c r="G1592" s="219">
        <v>345</v>
      </c>
      <c r="H1592" s="219">
        <v>393</v>
      </c>
      <c r="I1592" s="219">
        <v>284</v>
      </c>
      <c r="J1592" s="219">
        <v>80</v>
      </c>
      <c r="K1592" s="219">
        <v>53</v>
      </c>
      <c r="L1592" s="223">
        <f>SUM(C1592:K1592)</f>
        <v>1879</v>
      </c>
    </row>
    <row r="1593" spans="2:12" s="19" customFormat="1" ht="24.95" customHeight="1">
      <c r="B1593" s="76" t="s">
        <v>195</v>
      </c>
      <c r="C1593" s="85">
        <v>258</v>
      </c>
      <c r="D1593" s="85">
        <v>22</v>
      </c>
      <c r="E1593" s="85">
        <v>150</v>
      </c>
      <c r="F1593" s="85">
        <v>76</v>
      </c>
      <c r="G1593" s="85">
        <v>21</v>
      </c>
      <c r="H1593" s="85">
        <v>43</v>
      </c>
      <c r="I1593" s="85">
        <v>3</v>
      </c>
      <c r="J1593" s="85">
        <v>50</v>
      </c>
      <c r="K1593" s="85">
        <v>0</v>
      </c>
      <c r="L1593" s="223">
        <f>SUM(C1593:K1593)</f>
        <v>623</v>
      </c>
    </row>
    <row r="1594" spans="2:12" s="19" customFormat="1" ht="24.95" customHeight="1">
      <c r="B1594" s="76" t="s">
        <v>196</v>
      </c>
      <c r="C1594" s="85">
        <v>5</v>
      </c>
      <c r="D1594" s="85">
        <v>0</v>
      </c>
      <c r="E1594" s="85">
        <v>0</v>
      </c>
      <c r="F1594" s="85">
        <v>0</v>
      </c>
      <c r="G1594" s="85">
        <v>0</v>
      </c>
      <c r="H1594" s="85">
        <v>0</v>
      </c>
      <c r="I1594" s="85">
        <v>0</v>
      </c>
      <c r="J1594" s="85">
        <v>0</v>
      </c>
      <c r="K1594" s="85">
        <v>0</v>
      </c>
      <c r="L1594" s="223">
        <f>SUM(C1594:K1594)</f>
        <v>5</v>
      </c>
    </row>
    <row r="1595" spans="2:12" s="19" customFormat="1" ht="24.95" customHeight="1">
      <c r="B1595" s="76"/>
      <c r="C1595" s="85">
        <v>0</v>
      </c>
      <c r="D1595" s="85">
        <v>0</v>
      </c>
      <c r="E1595" s="85">
        <v>75</v>
      </c>
      <c r="F1595" s="85">
        <v>0</v>
      </c>
      <c r="G1595" s="85">
        <v>216</v>
      </c>
      <c r="H1595" s="85">
        <v>6</v>
      </c>
      <c r="I1595" s="85">
        <v>0</v>
      </c>
      <c r="J1595" s="85">
        <v>0</v>
      </c>
      <c r="K1595" s="85">
        <v>0</v>
      </c>
      <c r="L1595" s="223">
        <f>SUM(C1595:K1595)</f>
        <v>297</v>
      </c>
    </row>
    <row r="1596" spans="2:12" s="19" customFormat="1" ht="24.95" customHeight="1">
      <c r="B1596" s="205" t="s">
        <v>14</v>
      </c>
      <c r="C1596" s="206">
        <f>SUM(C1591:C1595)</f>
        <v>866</v>
      </c>
      <c r="D1596" s="206">
        <f t="shared" ref="D1596:L1596" si="50">SUM(D1591:D1595)</f>
        <v>495</v>
      </c>
      <c r="E1596" s="206">
        <f t="shared" si="50"/>
        <v>996</v>
      </c>
      <c r="F1596" s="206">
        <f t="shared" si="50"/>
        <v>209</v>
      </c>
      <c r="G1596" s="206">
        <f t="shared" si="50"/>
        <v>1500</v>
      </c>
      <c r="H1596" s="206">
        <f t="shared" si="50"/>
        <v>1036</v>
      </c>
      <c r="I1596" s="206">
        <f t="shared" si="50"/>
        <v>407</v>
      </c>
      <c r="J1596" s="206">
        <f t="shared" si="50"/>
        <v>288</v>
      </c>
      <c r="K1596" s="206">
        <f t="shared" si="50"/>
        <v>316</v>
      </c>
      <c r="L1596" s="138">
        <f t="shared" si="50"/>
        <v>6113</v>
      </c>
    </row>
    <row r="1597" spans="2:12" s="19" customFormat="1" ht="24.95" customHeight="1"/>
    <row r="1598" spans="2:12" s="19" customFormat="1" ht="24.95" customHeight="1"/>
    <row r="1599" spans="2:12" s="19" customFormat="1" ht="24.95" customHeight="1"/>
    <row r="1600" spans="2:12" s="19" customFormat="1" ht="24.95" customHeight="1"/>
    <row r="1601" spans="2:15" s="19" customFormat="1" ht="24.95" customHeight="1"/>
    <row r="1602" spans="2:15" s="19" customFormat="1" ht="24.95" customHeight="1"/>
    <row r="1603" spans="2:15" s="19" customFormat="1" ht="24.95" customHeight="1"/>
    <row r="1604" spans="2:15" s="19" customFormat="1" ht="24.95" customHeight="1"/>
    <row r="1605" spans="2:15" s="19" customFormat="1" ht="24.95" customHeight="1"/>
    <row r="1606" spans="2:15" s="19" customFormat="1" ht="24.95" customHeight="1"/>
    <row r="1607" spans="2:15" s="19" customFormat="1" ht="24.95" customHeight="1"/>
    <row r="1608" spans="2:15" s="19" customFormat="1" ht="24.95" customHeight="1"/>
    <row r="1609" spans="2:15" s="19" customFormat="1" ht="24.95" customHeight="1"/>
    <row r="1610" spans="2:15" s="19" customFormat="1" ht="24.95" customHeight="1"/>
    <row r="1611" spans="2:15" ht="24.95" customHeight="1">
      <c r="O1611" s="46"/>
    </row>
    <row r="1612" spans="2:15" ht="39.950000000000003" customHeight="1">
      <c r="B1612" s="277" t="s">
        <v>201</v>
      </c>
      <c r="C1612" s="277"/>
      <c r="D1612" s="277"/>
      <c r="E1612" s="277"/>
      <c r="F1612" s="277"/>
      <c r="G1612" s="277"/>
      <c r="H1612" s="277"/>
      <c r="I1612" s="277"/>
      <c r="J1612" s="277"/>
      <c r="K1612" s="277"/>
      <c r="L1612" s="277"/>
      <c r="M1612" s="277"/>
      <c r="N1612" s="277"/>
      <c r="O1612" s="277"/>
    </row>
    <row r="1613" spans="2:15" ht="15" customHeight="1"/>
    <row r="1614" spans="2:15" ht="24.95" customHeight="1">
      <c r="B1614" s="188" t="s">
        <v>64</v>
      </c>
      <c r="C1614" s="127" t="s">
        <v>202</v>
      </c>
      <c r="D1614" s="127" t="s">
        <v>24</v>
      </c>
      <c r="E1614" s="127" t="s">
        <v>25</v>
      </c>
      <c r="F1614" s="127" t="s">
        <v>7</v>
      </c>
      <c r="G1614" s="127" t="s">
        <v>8</v>
      </c>
      <c r="H1614" s="127" t="s">
        <v>9</v>
      </c>
      <c r="I1614" s="127" t="s">
        <v>10</v>
      </c>
      <c r="J1614" s="127" t="s">
        <v>11</v>
      </c>
      <c r="K1614" s="127" t="s">
        <v>12</v>
      </c>
      <c r="L1614" s="127" t="s">
        <v>14</v>
      </c>
    </row>
    <row r="1615" spans="2:15" ht="24.95" customHeight="1">
      <c r="B1615" s="32" t="s">
        <v>26</v>
      </c>
      <c r="C1615" s="95">
        <v>599</v>
      </c>
      <c r="D1615" s="95">
        <v>843</v>
      </c>
      <c r="E1615" s="95">
        <v>1236</v>
      </c>
      <c r="F1615" s="95">
        <v>352</v>
      </c>
      <c r="G1615" s="95">
        <v>690</v>
      </c>
      <c r="H1615" s="95">
        <v>523</v>
      </c>
      <c r="I1615" s="95">
        <v>323</v>
      </c>
      <c r="J1615" s="95">
        <v>854</v>
      </c>
      <c r="K1615" s="95">
        <v>425</v>
      </c>
      <c r="L1615" s="121">
        <f>SUM(C1615:K1615)</f>
        <v>5845</v>
      </c>
    </row>
    <row r="1616" spans="2:15" ht="24.95" customHeight="1">
      <c r="B1616" s="32" t="s">
        <v>33</v>
      </c>
      <c r="C1616" s="95">
        <v>57959</v>
      </c>
      <c r="D1616" s="95">
        <v>71293</v>
      </c>
      <c r="E1616" s="95">
        <v>75698</v>
      </c>
      <c r="F1616" s="95">
        <v>32147</v>
      </c>
      <c r="G1616" s="95">
        <v>52327</v>
      </c>
      <c r="H1616" s="95">
        <v>58813</v>
      </c>
      <c r="I1616" s="95">
        <v>26957</v>
      </c>
      <c r="J1616" s="95">
        <v>89854</v>
      </c>
      <c r="K1616" s="95">
        <v>36341</v>
      </c>
      <c r="L1616" s="121">
        <f>SUM(C1616:K1616)</f>
        <v>501389</v>
      </c>
    </row>
    <row r="1617" spans="2:15" ht="24.95" customHeight="1">
      <c r="B1617" s="32"/>
      <c r="C1617" s="95"/>
      <c r="D1617" s="95"/>
      <c r="E1617" s="95"/>
      <c r="F1617" s="95"/>
      <c r="G1617" s="95"/>
      <c r="H1617" s="95"/>
      <c r="I1617" s="95"/>
      <c r="J1617" s="95"/>
      <c r="K1617" s="95"/>
      <c r="L1617" s="80"/>
      <c r="N1617" s="94"/>
    </row>
    <row r="1618" spans="2:15" ht="24.95" customHeight="1">
      <c r="B1618" s="32"/>
      <c r="C1618" s="33"/>
      <c r="D1618" s="33"/>
      <c r="E1618" s="33"/>
      <c r="F1618" s="33"/>
      <c r="G1618" s="33"/>
      <c r="H1618" s="33"/>
      <c r="I1618" s="33"/>
      <c r="J1618" s="33"/>
      <c r="K1618" s="33"/>
      <c r="L1618" s="34"/>
    </row>
    <row r="1619" spans="2:15" ht="24.95" customHeight="1"/>
    <row r="1620" spans="2:15" ht="24.95" customHeight="1"/>
    <row r="1621" spans="2:15" ht="24.95" customHeight="1"/>
    <row r="1622" spans="2:15" ht="24.95" customHeight="1"/>
    <row r="1623" spans="2:15" ht="24.95" customHeight="1"/>
    <row r="1624" spans="2:15" ht="24.95" customHeight="1"/>
    <row r="1625" spans="2:15" ht="24.95" customHeight="1"/>
    <row r="1626" spans="2:15" ht="24.95" customHeight="1"/>
    <row r="1627" spans="2:15" ht="24.95" customHeight="1"/>
    <row r="1628" spans="2:15" ht="24.95" customHeight="1"/>
    <row r="1629" spans="2:15" ht="24.95" customHeight="1">
      <c r="C1629" s="65"/>
      <c r="D1629" s="65"/>
      <c r="E1629" s="65"/>
      <c r="F1629" s="65"/>
      <c r="G1629" s="65"/>
      <c r="H1629" s="65"/>
      <c r="I1629" s="65"/>
      <c r="J1629" s="65"/>
      <c r="K1629" s="65"/>
      <c r="L1629" s="65"/>
      <c r="M1629" s="65"/>
    </row>
    <row r="1630" spans="2:15" ht="24.95" customHeight="1">
      <c r="C1630" s="65"/>
      <c r="D1630" s="65"/>
      <c r="E1630" s="65"/>
      <c r="F1630" s="65"/>
      <c r="G1630" s="65"/>
      <c r="H1630" s="65"/>
      <c r="I1630" s="65"/>
      <c r="J1630" s="65"/>
      <c r="K1630" s="65"/>
      <c r="L1630" s="65"/>
      <c r="M1630" s="65"/>
      <c r="O1630" s="46">
        <v>22</v>
      </c>
    </row>
    <row r="1631" spans="2:15" ht="24.95" customHeight="1">
      <c r="B1631" s="275" t="s">
        <v>34</v>
      </c>
      <c r="C1631" s="275"/>
      <c r="D1631" s="275"/>
      <c r="E1631" s="275"/>
      <c r="F1631" s="275"/>
      <c r="G1631" s="275"/>
      <c r="H1631" s="275"/>
      <c r="I1631" s="275"/>
      <c r="J1631" s="275"/>
      <c r="K1631" s="275"/>
      <c r="L1631" s="275"/>
      <c r="M1631" s="275"/>
      <c r="N1631" s="275"/>
      <c r="O1631" s="275"/>
    </row>
    <row r="1632" spans="2:15" ht="24.95" customHeight="1">
      <c r="B1632" s="281" t="s">
        <v>35</v>
      </c>
      <c r="C1632" s="281"/>
      <c r="D1632" s="281"/>
      <c r="E1632" s="281"/>
      <c r="F1632" s="281"/>
      <c r="G1632" s="281"/>
      <c r="H1632" s="281"/>
      <c r="I1632" s="281"/>
      <c r="J1632" s="281"/>
      <c r="K1632" s="281"/>
      <c r="L1632" s="281"/>
      <c r="M1632" s="281"/>
      <c r="N1632" s="281"/>
      <c r="O1632" s="281"/>
    </row>
    <row r="1633" spans="2:15" ht="24.95" customHeight="1">
      <c r="B1633" s="111"/>
      <c r="C1633" s="111"/>
      <c r="D1633" s="111"/>
      <c r="E1633" s="111"/>
      <c r="F1633" s="111"/>
      <c r="G1633" s="111"/>
      <c r="H1633" s="111"/>
      <c r="I1633" s="111"/>
      <c r="J1633" s="111"/>
      <c r="K1633" s="111"/>
      <c r="L1633" s="111"/>
      <c r="M1633" s="111"/>
      <c r="N1633" s="111"/>
      <c r="O1633" s="111"/>
    </row>
    <row r="1634" spans="2:15" ht="20.100000000000001" customHeight="1">
      <c r="B1634" s="275" t="s">
        <v>130</v>
      </c>
      <c r="C1634" s="275"/>
      <c r="D1634" s="275"/>
      <c r="E1634" s="275"/>
      <c r="F1634" s="275"/>
      <c r="G1634" s="275"/>
      <c r="H1634" s="275"/>
      <c r="I1634" s="275"/>
      <c r="J1634" s="275"/>
      <c r="K1634" s="275"/>
      <c r="L1634" s="275"/>
      <c r="M1634" s="275"/>
      <c r="N1634" s="275"/>
      <c r="O1634" s="275"/>
    </row>
    <row r="1635" spans="2:15" ht="20.100000000000001" customHeight="1">
      <c r="B1635" s="281" t="s">
        <v>129</v>
      </c>
      <c r="C1635" s="281"/>
      <c r="D1635" s="281"/>
      <c r="E1635" s="281"/>
      <c r="F1635" s="281"/>
      <c r="G1635" s="281"/>
      <c r="H1635" s="281"/>
      <c r="I1635" s="281"/>
      <c r="J1635" s="281"/>
      <c r="K1635" s="281"/>
      <c r="L1635" s="281"/>
      <c r="M1635" s="281"/>
      <c r="N1635" s="281"/>
      <c r="O1635" s="281"/>
    </row>
    <row r="1636" spans="2:15" ht="20.100000000000001" customHeight="1">
      <c r="B1636" s="144"/>
      <c r="C1636" s="144"/>
      <c r="D1636" s="144"/>
      <c r="E1636" s="144"/>
      <c r="F1636" s="144"/>
      <c r="G1636" s="144"/>
      <c r="H1636" s="144"/>
      <c r="I1636" s="144"/>
      <c r="J1636" s="144"/>
      <c r="K1636" s="144"/>
      <c r="L1636" s="144"/>
      <c r="M1636" s="145"/>
      <c r="N1636" s="145"/>
      <c r="O1636" s="145"/>
    </row>
    <row r="1637" spans="2:15" ht="20.100000000000001" customHeight="1">
      <c r="B1637" s="144"/>
      <c r="C1637" s="144"/>
      <c r="D1637" s="144"/>
      <c r="E1637" s="144"/>
      <c r="F1637" s="144"/>
      <c r="G1637" s="144"/>
      <c r="H1637" s="144"/>
      <c r="I1637" s="144"/>
      <c r="J1637" s="144"/>
      <c r="K1637" s="144"/>
      <c r="L1637" s="144"/>
      <c r="M1637" s="145"/>
      <c r="N1637" s="145"/>
      <c r="O1637" s="145"/>
    </row>
    <row r="1638" spans="2:15" ht="20.100000000000001" customHeight="1">
      <c r="B1638" s="280" t="s">
        <v>36</v>
      </c>
      <c r="C1638" s="280"/>
      <c r="D1638" s="280"/>
      <c r="E1638" s="280"/>
      <c r="F1638" s="280"/>
      <c r="G1638" s="280"/>
      <c r="H1638" s="280"/>
      <c r="I1638" s="280"/>
      <c r="J1638" s="280"/>
      <c r="K1638" s="280"/>
      <c r="L1638" s="280"/>
      <c r="M1638" s="280"/>
      <c r="N1638" s="280"/>
      <c r="O1638" s="280"/>
    </row>
    <row r="1639" spans="2:15" ht="30" customHeight="1">
      <c r="B1639" s="275" t="s">
        <v>53</v>
      </c>
      <c r="C1639" s="275"/>
      <c r="D1639" s="275"/>
      <c r="E1639" s="275"/>
      <c r="F1639" s="275"/>
      <c r="G1639" s="275"/>
      <c r="H1639" s="275"/>
      <c r="I1639" s="275"/>
      <c r="J1639" s="275"/>
      <c r="K1639" s="275"/>
      <c r="L1639" s="275"/>
      <c r="M1639" s="275"/>
      <c r="N1639" s="275"/>
      <c r="O1639" s="275"/>
    </row>
    <row r="1640" spans="2:15" ht="30" customHeight="1">
      <c r="B1640" s="275" t="s">
        <v>131</v>
      </c>
      <c r="C1640" s="275"/>
      <c r="D1640" s="275"/>
      <c r="E1640" s="275"/>
      <c r="F1640" s="275"/>
      <c r="G1640" s="275"/>
      <c r="H1640" s="275"/>
      <c r="I1640" s="275"/>
      <c r="J1640" s="275"/>
      <c r="K1640" s="275"/>
      <c r="L1640" s="275"/>
      <c r="M1640" s="275"/>
      <c r="N1640" s="275"/>
      <c r="O1640" s="275"/>
    </row>
    <row r="1641" spans="2:15" ht="30" customHeight="1">
      <c r="B1641" s="275" t="s">
        <v>54</v>
      </c>
      <c r="C1641" s="275"/>
      <c r="D1641" s="275"/>
      <c r="E1641" s="275"/>
      <c r="F1641" s="275"/>
      <c r="G1641" s="275"/>
      <c r="H1641" s="275"/>
      <c r="I1641" s="275"/>
      <c r="J1641" s="275"/>
      <c r="K1641" s="275"/>
      <c r="L1641" s="275"/>
      <c r="M1641" s="275"/>
      <c r="N1641" s="275"/>
      <c r="O1641" s="275"/>
    </row>
    <row r="1642" spans="2:15" ht="30" customHeight="1">
      <c r="B1642" s="275" t="s">
        <v>55</v>
      </c>
      <c r="C1642" s="275"/>
      <c r="D1642" s="275"/>
      <c r="E1642" s="275"/>
      <c r="F1642" s="275"/>
      <c r="G1642" s="275"/>
      <c r="H1642" s="275"/>
      <c r="I1642" s="275"/>
      <c r="J1642" s="275"/>
      <c r="K1642" s="275"/>
      <c r="L1642" s="275"/>
      <c r="M1642" s="275"/>
      <c r="N1642" s="275"/>
      <c r="O1642" s="275"/>
    </row>
    <row r="1643" spans="2:15" ht="30" customHeight="1">
      <c r="B1643" s="146"/>
      <c r="C1643" s="144"/>
      <c r="D1643" s="279"/>
      <c r="E1643" s="279"/>
      <c r="F1643" s="279"/>
      <c r="G1643" s="279"/>
      <c r="H1643" s="279"/>
      <c r="I1643" s="279"/>
      <c r="J1643" s="279"/>
      <c r="K1643" s="144"/>
      <c r="L1643" s="144"/>
      <c r="M1643" s="145"/>
      <c r="N1643" s="145"/>
      <c r="O1643" s="145"/>
    </row>
    <row r="1644" spans="2:15" ht="30" customHeight="1">
      <c r="B1644" s="280" t="s">
        <v>209</v>
      </c>
      <c r="C1644" s="280"/>
      <c r="D1644" s="280"/>
      <c r="E1644" s="280"/>
      <c r="F1644" s="280"/>
      <c r="G1644" s="280"/>
      <c r="H1644" s="280"/>
      <c r="I1644" s="280"/>
      <c r="J1644" s="280"/>
      <c r="K1644" s="280"/>
      <c r="L1644" s="280"/>
      <c r="M1644" s="280"/>
      <c r="N1644" s="280"/>
      <c r="O1644" s="280"/>
    </row>
    <row r="1645" spans="2:15" ht="30" customHeight="1">
      <c r="B1645" s="273" t="s">
        <v>211</v>
      </c>
      <c r="C1645" s="273"/>
      <c r="D1645" s="273"/>
      <c r="E1645" s="273"/>
      <c r="F1645" s="273"/>
      <c r="G1645" s="273"/>
      <c r="H1645" s="273"/>
      <c r="I1645" s="273"/>
      <c r="J1645" s="273"/>
      <c r="K1645" s="273"/>
      <c r="L1645" s="273"/>
      <c r="M1645" s="273"/>
      <c r="N1645" s="273"/>
      <c r="O1645" s="273"/>
    </row>
    <row r="1646" spans="2:15" ht="30" customHeight="1">
      <c r="B1646" s="273" t="s">
        <v>206</v>
      </c>
      <c r="C1646" s="273"/>
      <c r="D1646" s="273"/>
      <c r="E1646" s="273"/>
      <c r="F1646" s="273"/>
      <c r="G1646" s="273"/>
      <c r="H1646" s="273"/>
      <c r="I1646" s="273"/>
      <c r="J1646" s="273"/>
      <c r="K1646" s="273"/>
      <c r="L1646" s="273"/>
      <c r="M1646" s="273"/>
      <c r="N1646" s="273"/>
      <c r="O1646" s="273"/>
    </row>
    <row r="1647" spans="2:15" ht="30" customHeight="1">
      <c r="B1647" s="273" t="s">
        <v>56</v>
      </c>
      <c r="C1647" s="273"/>
      <c r="D1647" s="273"/>
      <c r="E1647" s="273"/>
      <c r="F1647" s="273"/>
      <c r="G1647" s="273"/>
      <c r="H1647" s="273"/>
      <c r="I1647" s="273"/>
      <c r="J1647" s="273"/>
      <c r="K1647" s="273"/>
      <c r="L1647" s="273"/>
      <c r="M1647" s="273"/>
      <c r="N1647" s="273"/>
      <c r="O1647" s="273"/>
    </row>
    <row r="1648" spans="2:15" ht="30" customHeight="1">
      <c r="B1648" s="273" t="s">
        <v>57</v>
      </c>
      <c r="C1648" s="273"/>
      <c r="D1648" s="273"/>
      <c r="E1648" s="273"/>
      <c r="F1648" s="273"/>
      <c r="G1648" s="273"/>
      <c r="H1648" s="273"/>
      <c r="I1648" s="273"/>
      <c r="J1648" s="273"/>
      <c r="K1648" s="273"/>
      <c r="L1648" s="273"/>
      <c r="M1648" s="273"/>
      <c r="N1648" s="273"/>
      <c r="O1648" s="273"/>
    </row>
    <row r="1649" spans="2:15" ht="30" customHeight="1">
      <c r="B1649" s="273" t="s">
        <v>58</v>
      </c>
      <c r="C1649" s="273"/>
      <c r="D1649" s="273"/>
      <c r="E1649" s="273"/>
      <c r="F1649" s="273"/>
      <c r="G1649" s="273"/>
      <c r="H1649" s="273"/>
      <c r="I1649" s="273"/>
      <c r="J1649" s="273"/>
      <c r="K1649" s="273"/>
      <c r="L1649" s="273"/>
      <c r="M1649" s="273"/>
      <c r="N1649" s="273"/>
      <c r="O1649" s="273"/>
    </row>
    <row r="1650" spans="2:15" ht="30" customHeight="1">
      <c r="B1650" s="273" t="s">
        <v>59</v>
      </c>
      <c r="C1650" s="273"/>
      <c r="D1650" s="273"/>
      <c r="E1650" s="273"/>
      <c r="F1650" s="273"/>
      <c r="G1650" s="273"/>
      <c r="H1650" s="273"/>
      <c r="I1650" s="273"/>
      <c r="J1650" s="273"/>
      <c r="K1650" s="273"/>
      <c r="L1650" s="273"/>
      <c r="M1650" s="273"/>
      <c r="N1650" s="273"/>
      <c r="O1650" s="273"/>
    </row>
    <row r="1651" spans="2:15" ht="20.100000000000001" customHeight="1">
      <c r="B1651" s="243"/>
      <c r="C1651" s="243"/>
      <c r="D1651" s="243"/>
      <c r="E1651" s="243"/>
      <c r="F1651" s="243"/>
      <c r="G1651" s="243"/>
      <c r="H1651" s="243"/>
      <c r="I1651" s="243"/>
      <c r="J1651" s="243"/>
      <c r="K1651" s="243"/>
      <c r="L1651" s="243"/>
      <c r="M1651" s="243"/>
      <c r="N1651" s="243"/>
      <c r="O1651" s="243"/>
    </row>
    <row r="1652" spans="2:15" ht="35.1" customHeight="1">
      <c r="B1652" s="278" t="s">
        <v>205</v>
      </c>
      <c r="C1652" s="278"/>
      <c r="D1652" s="278"/>
      <c r="E1652" s="278"/>
      <c r="F1652" s="278"/>
      <c r="G1652" s="278"/>
      <c r="H1652" s="278"/>
      <c r="I1652" s="278"/>
      <c r="J1652" s="278"/>
      <c r="K1652" s="278"/>
      <c r="L1652" s="278"/>
      <c r="M1652" s="278"/>
      <c r="N1652" s="278"/>
      <c r="O1652" s="278"/>
    </row>
    <row r="1653" spans="2:15" ht="9.9499999999999993" customHeight="1">
      <c r="B1653" s="246"/>
      <c r="C1653" s="246"/>
      <c r="D1653" s="246"/>
      <c r="E1653" s="246"/>
      <c r="F1653" s="246"/>
      <c r="G1653" s="246"/>
      <c r="H1653" s="246"/>
      <c r="I1653" s="246"/>
      <c r="J1653" s="246"/>
      <c r="K1653" s="246"/>
      <c r="L1653" s="246"/>
      <c r="M1653" s="246"/>
      <c r="N1653" s="246"/>
      <c r="O1653" s="246"/>
    </row>
    <row r="1654" spans="2:15" s="160" customFormat="1" ht="28.5" customHeight="1">
      <c r="B1654" s="331" t="s">
        <v>210</v>
      </c>
      <c r="C1654" s="331"/>
      <c r="D1654" s="331"/>
      <c r="E1654" s="331"/>
      <c r="F1654" s="331"/>
      <c r="G1654" s="331"/>
      <c r="H1654" s="331"/>
      <c r="I1654" s="331"/>
      <c r="J1654" s="331"/>
      <c r="K1654" s="331"/>
      <c r="L1654" s="331"/>
      <c r="M1654" s="331"/>
      <c r="N1654" s="331"/>
      <c r="O1654" s="331"/>
    </row>
    <row r="1655" spans="2:15" ht="20.100000000000001" customHeight="1">
      <c r="B1655" s="147"/>
      <c r="C1655" s="147"/>
      <c r="D1655" s="147"/>
      <c r="E1655" s="147"/>
      <c r="F1655" s="147"/>
      <c r="G1655" s="147"/>
      <c r="H1655" s="147"/>
      <c r="I1655" s="147"/>
      <c r="J1655" s="147"/>
      <c r="K1655" s="147"/>
      <c r="L1655" s="147"/>
      <c r="M1655" s="148"/>
      <c r="N1655" s="148"/>
      <c r="O1655" s="148"/>
    </row>
    <row r="1656" spans="2:15" ht="30" customHeight="1">
      <c r="B1656" s="280" t="s">
        <v>207</v>
      </c>
      <c r="C1656" s="280"/>
      <c r="D1656" s="280"/>
      <c r="E1656" s="280"/>
      <c r="F1656" s="280"/>
      <c r="G1656" s="280"/>
      <c r="H1656" s="280"/>
      <c r="I1656" s="280"/>
      <c r="J1656" s="280"/>
      <c r="K1656" s="280"/>
      <c r="L1656" s="280"/>
      <c r="M1656" s="280"/>
      <c r="N1656" s="280"/>
      <c r="O1656" s="280"/>
    </row>
    <row r="1657" spans="2:15" ht="30" customHeight="1">
      <c r="B1657" s="273" t="s">
        <v>211</v>
      </c>
      <c r="C1657" s="273"/>
      <c r="D1657" s="273"/>
      <c r="E1657" s="273"/>
      <c r="F1657" s="273"/>
      <c r="G1657" s="273"/>
      <c r="H1657" s="273"/>
      <c r="I1657" s="273"/>
      <c r="J1657" s="273"/>
      <c r="K1657" s="273"/>
      <c r="L1657" s="273"/>
      <c r="M1657" s="273"/>
      <c r="N1657" s="273"/>
      <c r="O1657" s="273"/>
    </row>
    <row r="1658" spans="2:15" ht="30" customHeight="1">
      <c r="B1658" s="273" t="s">
        <v>208</v>
      </c>
      <c r="C1658" s="273"/>
      <c r="D1658" s="273"/>
      <c r="E1658" s="273"/>
      <c r="F1658" s="273"/>
      <c r="G1658" s="273"/>
      <c r="H1658" s="273"/>
      <c r="I1658" s="273"/>
      <c r="J1658" s="273"/>
      <c r="K1658" s="273"/>
      <c r="L1658" s="273"/>
      <c r="M1658" s="273"/>
      <c r="N1658" s="273"/>
      <c r="O1658" s="273"/>
    </row>
    <row r="1659" spans="2:15" ht="30" customHeight="1">
      <c r="B1659" s="273" t="s">
        <v>56</v>
      </c>
      <c r="C1659" s="273"/>
      <c r="D1659" s="273"/>
      <c r="E1659" s="273"/>
      <c r="F1659" s="273"/>
      <c r="G1659" s="273"/>
      <c r="H1659" s="273"/>
      <c r="I1659" s="273"/>
      <c r="J1659" s="273"/>
      <c r="K1659" s="273"/>
      <c r="L1659" s="273"/>
      <c r="M1659" s="273"/>
      <c r="N1659" s="273"/>
      <c r="O1659" s="273"/>
    </row>
    <row r="1660" spans="2:15" ht="30" customHeight="1">
      <c r="B1660" s="273" t="s">
        <v>57</v>
      </c>
      <c r="C1660" s="273"/>
      <c r="D1660" s="273"/>
      <c r="E1660" s="273"/>
      <c r="F1660" s="273"/>
      <c r="G1660" s="273"/>
      <c r="H1660" s="273"/>
      <c r="I1660" s="273"/>
      <c r="J1660" s="273"/>
      <c r="K1660" s="273"/>
      <c r="L1660" s="273"/>
      <c r="M1660" s="273"/>
      <c r="N1660" s="273"/>
      <c r="O1660" s="273"/>
    </row>
    <row r="1661" spans="2:15" ht="30" customHeight="1">
      <c r="B1661" s="273" t="s">
        <v>58</v>
      </c>
      <c r="C1661" s="273"/>
      <c r="D1661" s="273"/>
      <c r="E1661" s="273"/>
      <c r="F1661" s="273"/>
      <c r="G1661" s="273"/>
      <c r="H1661" s="273"/>
      <c r="I1661" s="273"/>
      <c r="J1661" s="273"/>
      <c r="K1661" s="273"/>
      <c r="L1661" s="273"/>
      <c r="M1661" s="273"/>
      <c r="N1661" s="273"/>
      <c r="O1661" s="273"/>
    </row>
    <row r="1662" spans="2:15" ht="30" customHeight="1">
      <c r="B1662" s="273" t="s">
        <v>59</v>
      </c>
      <c r="C1662" s="273"/>
      <c r="D1662" s="273"/>
      <c r="E1662" s="273"/>
      <c r="F1662" s="273"/>
      <c r="G1662" s="273"/>
      <c r="H1662" s="273"/>
      <c r="I1662" s="273"/>
      <c r="J1662" s="273"/>
      <c r="K1662" s="273"/>
      <c r="L1662" s="273"/>
      <c r="M1662" s="273"/>
      <c r="N1662" s="273"/>
      <c r="O1662" s="273"/>
    </row>
    <row r="1663" spans="2:15" ht="15" customHeight="1">
      <c r="B1663" s="247"/>
      <c r="C1663" s="247"/>
      <c r="D1663" s="247"/>
      <c r="E1663" s="247"/>
      <c r="F1663" s="247"/>
      <c r="G1663" s="247"/>
      <c r="H1663" s="247"/>
      <c r="I1663" s="247"/>
      <c r="J1663" s="247"/>
      <c r="K1663" s="247"/>
      <c r="L1663" s="247"/>
      <c r="M1663" s="247"/>
      <c r="N1663" s="247"/>
      <c r="O1663" s="247"/>
    </row>
    <row r="1664" spans="2:15" ht="39.950000000000003" customHeight="1">
      <c r="B1664" s="278" t="s">
        <v>204</v>
      </c>
      <c r="C1664" s="278"/>
      <c r="D1664" s="278"/>
      <c r="E1664" s="278"/>
      <c r="F1664" s="278"/>
      <c r="G1664" s="278"/>
      <c r="H1664" s="278"/>
      <c r="I1664" s="278"/>
      <c r="J1664" s="278"/>
      <c r="K1664" s="278"/>
      <c r="L1664" s="278"/>
      <c r="M1664" s="278"/>
      <c r="N1664" s="278"/>
      <c r="O1664" s="278"/>
    </row>
    <row r="1665" spans="2:15" ht="20.100000000000001" customHeight="1">
      <c r="B1665" s="147"/>
      <c r="C1665" s="147"/>
      <c r="D1665" s="147"/>
      <c r="E1665" s="147"/>
      <c r="F1665" s="147"/>
      <c r="G1665" s="147"/>
      <c r="H1665" s="147"/>
      <c r="I1665" s="147"/>
      <c r="J1665" s="147"/>
      <c r="K1665" s="147"/>
      <c r="L1665" s="147"/>
      <c r="M1665" s="148"/>
      <c r="N1665" s="111"/>
      <c r="O1665" s="111"/>
    </row>
    <row r="1666" spans="2:15" ht="20.100000000000001" customHeight="1">
      <c r="B1666" s="147"/>
      <c r="C1666" s="147"/>
      <c r="D1666" s="147"/>
      <c r="E1666" s="147"/>
      <c r="F1666" s="147"/>
      <c r="G1666" s="147"/>
      <c r="H1666" s="147"/>
      <c r="I1666" s="147"/>
      <c r="J1666" s="147"/>
      <c r="K1666" s="147"/>
      <c r="L1666" s="147"/>
      <c r="M1666" s="148"/>
      <c r="N1666" s="111"/>
      <c r="O1666" s="111"/>
    </row>
    <row r="1667" spans="2:15" ht="20.100000000000001" customHeight="1">
      <c r="B1667" s="147"/>
      <c r="C1667" s="147"/>
      <c r="D1667" s="147"/>
      <c r="E1667" s="147"/>
      <c r="F1667" s="147"/>
      <c r="G1667" s="147"/>
      <c r="H1667" s="147"/>
      <c r="I1667" s="147"/>
      <c r="J1667" s="147"/>
      <c r="K1667" s="147"/>
      <c r="L1667" s="147"/>
      <c r="M1667" s="148"/>
      <c r="N1667" s="111"/>
      <c r="O1667" s="111"/>
    </row>
    <row r="1668" spans="2:15" ht="20.100000000000001" customHeight="1">
      <c r="B1668" s="280" t="s">
        <v>84</v>
      </c>
      <c r="C1668" s="275"/>
      <c r="D1668" s="275"/>
      <c r="E1668" s="275"/>
      <c r="F1668" s="275"/>
      <c r="G1668" s="275"/>
      <c r="H1668" s="275"/>
      <c r="I1668" s="275"/>
      <c r="J1668" s="275"/>
      <c r="K1668" s="275"/>
      <c r="L1668" s="275"/>
      <c r="M1668" s="275"/>
      <c r="N1668" s="275"/>
      <c r="O1668" s="275"/>
    </row>
    <row r="1669" spans="2:15" ht="20.100000000000001" customHeight="1">
      <c r="B1669" s="147"/>
      <c r="C1669" s="147"/>
      <c r="D1669" s="147"/>
      <c r="E1669" s="147"/>
      <c r="F1669" s="147"/>
      <c r="G1669" s="147"/>
      <c r="H1669" s="147"/>
      <c r="I1669" s="147"/>
      <c r="J1669" s="147"/>
      <c r="K1669" s="147"/>
      <c r="L1669" s="147"/>
      <c r="M1669" s="148"/>
      <c r="N1669" s="111"/>
      <c r="O1669" s="111"/>
    </row>
    <row r="1670" spans="2:15" ht="20.100000000000001" customHeight="1">
      <c r="B1670" s="147"/>
      <c r="C1670" s="147"/>
      <c r="D1670" s="147"/>
      <c r="E1670" s="147"/>
      <c r="F1670" s="147"/>
      <c r="G1670" s="147"/>
      <c r="H1670" s="147"/>
      <c r="I1670" s="147"/>
      <c r="J1670" s="147"/>
      <c r="K1670" s="147"/>
      <c r="L1670" s="147"/>
      <c r="M1670" s="148"/>
      <c r="N1670" s="111"/>
      <c r="O1670" s="111"/>
    </row>
    <row r="1671" spans="2:15" ht="20.100000000000001" customHeight="1">
      <c r="B1671" s="147"/>
      <c r="C1671" s="147"/>
      <c r="D1671" s="147"/>
      <c r="E1671" s="147"/>
      <c r="F1671" s="147"/>
      <c r="G1671" s="147"/>
      <c r="H1671" s="147"/>
      <c r="I1671" s="147"/>
      <c r="J1671" s="147"/>
      <c r="K1671" s="147"/>
      <c r="L1671" s="147"/>
      <c r="M1671" s="148"/>
      <c r="N1671" s="111"/>
      <c r="O1671" s="111"/>
    </row>
    <row r="1672" spans="2:15" ht="20.100000000000001" customHeight="1">
      <c r="B1672" s="147"/>
      <c r="C1672" s="147"/>
      <c r="D1672" s="147"/>
      <c r="E1672" s="147"/>
      <c r="F1672" s="147"/>
      <c r="G1672" s="147"/>
      <c r="H1672" s="147"/>
      <c r="I1672" s="147"/>
      <c r="J1672" s="147"/>
      <c r="K1672" s="147"/>
      <c r="L1672" s="147"/>
      <c r="M1672" s="148"/>
      <c r="N1672" s="111"/>
      <c r="O1672" s="111"/>
    </row>
    <row r="1673" spans="2:15" ht="20.100000000000001" customHeight="1">
      <c r="B1673" s="147"/>
      <c r="C1673" s="147"/>
      <c r="D1673" s="147"/>
      <c r="E1673" s="147"/>
      <c r="F1673" s="147"/>
      <c r="G1673" s="147"/>
      <c r="H1673" s="147"/>
      <c r="I1673" s="147"/>
      <c r="J1673" s="147"/>
      <c r="K1673" s="147"/>
      <c r="L1673" s="147"/>
      <c r="M1673" s="148"/>
      <c r="N1673" s="111"/>
      <c r="O1673" s="111"/>
    </row>
    <row r="1674" spans="2:15" ht="20.100000000000001" customHeight="1">
      <c r="B1674" s="147"/>
      <c r="C1674" s="147"/>
      <c r="D1674" s="147"/>
      <c r="E1674" s="147"/>
      <c r="F1674" s="147"/>
      <c r="G1674" s="147"/>
      <c r="H1674" s="147"/>
      <c r="I1674" s="147"/>
      <c r="J1674" s="147"/>
      <c r="K1674" s="147"/>
      <c r="L1674" s="147"/>
      <c r="M1674" s="148"/>
      <c r="N1674" s="111"/>
      <c r="O1674" s="111"/>
    </row>
    <row r="1675" spans="2:15" ht="20.100000000000001" customHeight="1">
      <c r="B1675" s="147"/>
      <c r="C1675" s="147"/>
      <c r="D1675" s="147"/>
      <c r="E1675" s="147"/>
      <c r="F1675" s="147"/>
      <c r="G1675" s="147"/>
      <c r="H1675" s="147"/>
      <c r="I1675" s="147"/>
      <c r="J1675" s="147"/>
      <c r="K1675" s="147"/>
      <c r="L1675" s="147"/>
      <c r="M1675" s="148"/>
      <c r="N1675" s="111"/>
      <c r="O1675" s="111"/>
    </row>
    <row r="1676" spans="2:15" ht="20.100000000000001" customHeight="1">
      <c r="B1676" s="147"/>
      <c r="C1676" s="147"/>
      <c r="D1676" s="147"/>
      <c r="E1676" s="147"/>
      <c r="F1676" s="147"/>
      <c r="G1676" s="147"/>
      <c r="H1676" s="147"/>
      <c r="I1676" s="147"/>
      <c r="J1676" s="147"/>
      <c r="K1676" s="147"/>
      <c r="L1676" s="147"/>
      <c r="M1676" s="148"/>
      <c r="N1676" s="111"/>
      <c r="O1676" s="111"/>
    </row>
    <row r="1677" spans="2:15" ht="20.100000000000001" customHeight="1">
      <c r="B1677" s="147"/>
      <c r="C1677" s="147"/>
      <c r="D1677" s="147"/>
      <c r="E1677" s="147"/>
      <c r="F1677" s="147"/>
      <c r="G1677" s="147"/>
      <c r="H1677" s="147"/>
      <c r="I1677" s="147"/>
      <c r="J1677" s="147"/>
      <c r="K1677" s="147"/>
      <c r="L1677" s="147"/>
      <c r="M1677" s="148"/>
      <c r="N1677" s="111"/>
      <c r="O1677" s="111"/>
    </row>
    <row r="1678" spans="2:15" ht="20.100000000000001" customHeight="1">
      <c r="B1678" s="147"/>
      <c r="C1678" s="147"/>
      <c r="D1678" s="147"/>
      <c r="E1678" s="147"/>
      <c r="F1678" s="147"/>
      <c r="G1678" s="147"/>
      <c r="H1678" s="147"/>
      <c r="I1678" s="147"/>
      <c r="J1678" s="147"/>
      <c r="K1678" s="147"/>
      <c r="L1678" s="147"/>
      <c r="M1678" s="148"/>
      <c r="N1678" s="111"/>
      <c r="O1678" s="111"/>
    </row>
    <row r="1679" spans="2:15" ht="20.100000000000001" customHeight="1">
      <c r="B1679" s="147"/>
      <c r="C1679" s="147"/>
      <c r="D1679" s="147"/>
      <c r="E1679" s="147"/>
      <c r="F1679" s="147"/>
      <c r="G1679" s="147"/>
      <c r="H1679" s="147"/>
      <c r="I1679" s="147"/>
      <c r="J1679" s="147"/>
      <c r="K1679" s="147"/>
      <c r="L1679" s="147"/>
      <c r="M1679" s="148"/>
      <c r="N1679" s="111"/>
      <c r="O1679" s="111"/>
    </row>
    <row r="1680" spans="2:15" ht="20.100000000000001" customHeight="1">
      <c r="B1680" s="147"/>
      <c r="C1680" s="147"/>
      <c r="D1680" s="147"/>
      <c r="E1680" s="147"/>
      <c r="F1680" s="147"/>
      <c r="G1680" s="147"/>
      <c r="H1680" s="147"/>
      <c r="I1680" s="147"/>
      <c r="J1680" s="147"/>
      <c r="K1680" s="147"/>
      <c r="L1680" s="147"/>
      <c r="M1680" s="148"/>
      <c r="N1680" s="111"/>
      <c r="O1680" s="111"/>
    </row>
    <row r="1681" spans="2:15" ht="20.100000000000001" customHeight="1">
      <c r="B1681" s="147"/>
      <c r="C1681" s="147"/>
      <c r="D1681" s="147"/>
      <c r="E1681" s="147"/>
      <c r="F1681" s="147"/>
      <c r="G1681" s="147"/>
      <c r="H1681" s="147"/>
      <c r="I1681" s="147"/>
      <c r="J1681" s="147"/>
      <c r="K1681" s="147"/>
      <c r="L1681" s="147"/>
      <c r="M1681" s="148"/>
      <c r="N1681" s="111"/>
      <c r="O1681" s="111"/>
    </row>
    <row r="1682" spans="2:15" ht="20.100000000000001" customHeight="1">
      <c r="B1682" s="147"/>
      <c r="C1682" s="147"/>
      <c r="D1682" s="147"/>
      <c r="E1682" s="147"/>
      <c r="F1682" s="147"/>
      <c r="G1682" s="147"/>
      <c r="H1682" s="147"/>
      <c r="I1682" s="147"/>
      <c r="J1682" s="147"/>
      <c r="K1682" s="147"/>
      <c r="L1682" s="147"/>
      <c r="M1682" s="148"/>
      <c r="N1682" s="111"/>
      <c r="O1682" s="111"/>
    </row>
    <row r="1683" spans="2:15" ht="20.100000000000001" customHeight="1">
      <c r="B1683" s="147"/>
      <c r="C1683" s="147"/>
      <c r="D1683" s="147"/>
      <c r="E1683" s="147"/>
      <c r="F1683" s="147"/>
      <c r="G1683" s="147"/>
      <c r="H1683" s="147"/>
      <c r="I1683" s="147"/>
      <c r="J1683" s="147"/>
      <c r="K1683" s="147"/>
      <c r="L1683" s="147"/>
      <c r="M1683" s="148"/>
      <c r="N1683" s="111"/>
      <c r="O1683" s="111"/>
    </row>
    <row r="1684" spans="2:15" ht="20.100000000000001" customHeight="1">
      <c r="B1684" s="147"/>
      <c r="C1684" s="147"/>
      <c r="D1684" s="147"/>
      <c r="E1684" s="147"/>
      <c r="F1684" s="147"/>
      <c r="G1684" s="147"/>
      <c r="H1684" s="147"/>
      <c r="I1684" s="147"/>
      <c r="J1684" s="147"/>
      <c r="K1684" s="147"/>
      <c r="L1684" s="147"/>
      <c r="M1684" s="148"/>
      <c r="N1684" s="111"/>
      <c r="O1684" s="111"/>
    </row>
    <row r="1685" spans="2:15" ht="20.100000000000001" customHeight="1">
      <c r="B1685" s="147"/>
      <c r="C1685" s="147"/>
      <c r="D1685" s="147"/>
      <c r="E1685" s="147"/>
      <c r="F1685" s="147"/>
      <c r="G1685" s="147"/>
      <c r="H1685" s="147"/>
      <c r="I1685" s="147"/>
      <c r="J1685" s="147"/>
      <c r="K1685" s="147"/>
      <c r="L1685" s="147"/>
      <c r="M1685" s="148"/>
      <c r="N1685" s="111"/>
      <c r="O1685" s="111"/>
    </row>
    <row r="1686" spans="2:15" ht="20.100000000000001" customHeight="1">
      <c r="B1686" s="147"/>
      <c r="C1686" s="147"/>
      <c r="D1686" s="147"/>
      <c r="E1686" s="147"/>
      <c r="F1686" s="147"/>
      <c r="G1686" s="147"/>
      <c r="H1686" s="147"/>
      <c r="I1686" s="147"/>
      <c r="J1686" s="147"/>
      <c r="K1686" s="147"/>
      <c r="L1686" s="147"/>
      <c r="M1686" s="148"/>
      <c r="N1686" s="111"/>
      <c r="O1686" s="111"/>
    </row>
    <row r="1687" spans="2:15" ht="20.100000000000001" customHeight="1">
      <c r="B1687" s="147"/>
      <c r="C1687" s="147"/>
      <c r="D1687" s="147"/>
      <c r="E1687" s="147"/>
      <c r="F1687" s="147"/>
      <c r="G1687" s="147"/>
      <c r="H1687" s="147"/>
      <c r="I1687" s="147"/>
      <c r="J1687" s="147"/>
      <c r="K1687" s="147"/>
      <c r="L1687" s="147"/>
      <c r="M1687" s="148"/>
      <c r="N1687" s="111"/>
      <c r="O1687" s="111"/>
    </row>
    <row r="1688" spans="2:15" ht="20.100000000000001" customHeight="1">
      <c r="B1688" s="147"/>
      <c r="C1688" s="147"/>
      <c r="D1688" s="147"/>
      <c r="E1688" s="147"/>
      <c r="F1688" s="147"/>
      <c r="G1688" s="147"/>
      <c r="H1688" s="147"/>
      <c r="I1688" s="147"/>
      <c r="J1688" s="147"/>
      <c r="K1688" s="147"/>
      <c r="L1688" s="147"/>
      <c r="M1688" s="148"/>
      <c r="N1688" s="111"/>
      <c r="O1688" s="111"/>
    </row>
    <row r="1689" spans="2:15" ht="20.100000000000001" customHeight="1">
      <c r="B1689" s="147"/>
      <c r="C1689" s="147"/>
      <c r="D1689" s="147"/>
      <c r="E1689" s="147"/>
      <c r="F1689" s="147"/>
      <c r="G1689" s="147"/>
      <c r="H1689" s="147"/>
      <c r="I1689" s="147"/>
      <c r="J1689" s="147"/>
      <c r="K1689" s="147"/>
      <c r="L1689" s="147"/>
      <c r="M1689" s="148"/>
      <c r="N1689" s="111"/>
      <c r="O1689" s="111"/>
    </row>
    <row r="1690" spans="2:15" ht="20.100000000000001" customHeight="1">
      <c r="B1690" s="147"/>
      <c r="C1690" s="147"/>
      <c r="D1690" s="147"/>
      <c r="E1690" s="147"/>
      <c r="F1690" s="147"/>
      <c r="G1690" s="147"/>
      <c r="H1690" s="147"/>
      <c r="I1690" s="147"/>
      <c r="J1690" s="147"/>
      <c r="K1690" s="147"/>
      <c r="L1690" s="147"/>
      <c r="M1690" s="148"/>
      <c r="N1690" s="111"/>
      <c r="O1690" s="111"/>
    </row>
    <row r="1691" spans="2:15" ht="20.100000000000001" customHeight="1">
      <c r="B1691" s="147"/>
      <c r="C1691" s="147"/>
      <c r="D1691" s="147"/>
      <c r="E1691" s="147"/>
      <c r="F1691" s="147"/>
      <c r="G1691" s="147"/>
      <c r="H1691" s="147"/>
      <c r="I1691" s="147"/>
      <c r="J1691" s="147"/>
      <c r="K1691" s="147"/>
      <c r="L1691" s="147"/>
      <c r="M1691" s="148"/>
      <c r="N1691" s="111"/>
      <c r="O1691" s="111"/>
    </row>
    <row r="1692" spans="2:15" ht="20.100000000000001" customHeight="1">
      <c r="B1692" s="147"/>
      <c r="C1692" s="147"/>
      <c r="D1692" s="147"/>
      <c r="E1692" s="147"/>
      <c r="F1692" s="147"/>
      <c r="G1692" s="147"/>
      <c r="H1692" s="147"/>
      <c r="I1692" s="147"/>
      <c r="J1692" s="147"/>
      <c r="K1692" s="147"/>
      <c r="L1692" s="147"/>
      <c r="M1692" s="148"/>
      <c r="N1692" s="111"/>
      <c r="O1692" s="111"/>
    </row>
    <row r="1693" spans="2:15" ht="20.100000000000001" customHeight="1">
      <c r="B1693" s="147"/>
      <c r="C1693" s="147"/>
      <c r="D1693" s="147"/>
      <c r="E1693" s="147"/>
      <c r="F1693" s="147"/>
      <c r="G1693" s="147"/>
      <c r="H1693" s="147"/>
      <c r="I1693" s="147"/>
      <c r="J1693" s="147"/>
      <c r="K1693" s="147"/>
      <c r="L1693" s="147"/>
      <c r="M1693" s="148"/>
      <c r="N1693" s="111"/>
      <c r="O1693" s="111"/>
    </row>
    <row r="1694" spans="2:15" ht="20.100000000000001" customHeight="1">
      <c r="B1694" s="147"/>
      <c r="C1694" s="147"/>
      <c r="D1694" s="147"/>
      <c r="E1694" s="147"/>
      <c r="F1694" s="147"/>
      <c r="G1694" s="147"/>
      <c r="H1694" s="147"/>
      <c r="I1694" s="147"/>
      <c r="J1694" s="147"/>
      <c r="K1694" s="147"/>
      <c r="L1694" s="147"/>
      <c r="M1694" s="148"/>
      <c r="N1694" s="111"/>
      <c r="O1694" s="111"/>
    </row>
    <row r="1695" spans="2:15" ht="20.100000000000001" customHeight="1">
      <c r="B1695" s="147"/>
      <c r="C1695" s="147"/>
      <c r="D1695" s="147"/>
      <c r="E1695" s="147"/>
      <c r="F1695" s="147"/>
      <c r="G1695" s="147"/>
      <c r="H1695" s="147"/>
      <c r="I1695" s="147"/>
      <c r="J1695" s="147"/>
      <c r="K1695" s="147"/>
      <c r="L1695" s="147"/>
      <c r="M1695" s="148"/>
      <c r="N1695" s="111"/>
      <c r="O1695" s="111"/>
    </row>
    <row r="1696" spans="2:15" ht="20.100000000000001" customHeight="1">
      <c r="B1696" s="147"/>
      <c r="C1696" s="147"/>
      <c r="D1696" s="147"/>
      <c r="E1696" s="147"/>
      <c r="F1696" s="147"/>
      <c r="G1696" s="147"/>
      <c r="H1696" s="147"/>
      <c r="I1696" s="147"/>
      <c r="J1696" s="147"/>
      <c r="K1696" s="147"/>
      <c r="L1696" s="147"/>
      <c r="M1696" s="148"/>
      <c r="N1696" s="111"/>
      <c r="O1696" s="111"/>
    </row>
    <row r="1697" spans="2:15" ht="20.100000000000001" customHeight="1">
      <c r="B1697" s="147"/>
      <c r="C1697" s="147"/>
      <c r="D1697" s="147"/>
      <c r="E1697" s="147"/>
      <c r="F1697" s="147"/>
      <c r="G1697" s="147"/>
      <c r="H1697" s="147"/>
      <c r="I1697" s="147"/>
      <c r="J1697" s="147"/>
      <c r="K1697" s="147"/>
      <c r="L1697" s="147"/>
      <c r="M1697" s="148"/>
      <c r="N1697" s="111"/>
      <c r="O1697" s="111"/>
    </row>
    <row r="1698" spans="2:15" ht="20.100000000000001" customHeight="1">
      <c r="B1698" s="147"/>
      <c r="C1698" s="147"/>
      <c r="D1698" s="147"/>
      <c r="E1698" s="147"/>
      <c r="F1698" s="147"/>
      <c r="G1698" s="147"/>
      <c r="H1698" s="147"/>
      <c r="I1698" s="147"/>
      <c r="J1698" s="147"/>
      <c r="K1698" s="147"/>
      <c r="L1698" s="147"/>
      <c r="M1698" s="148"/>
      <c r="N1698" s="111"/>
      <c r="O1698" s="111"/>
    </row>
    <row r="1699" spans="2:15" ht="20.100000000000001" customHeight="1">
      <c r="B1699" s="330"/>
      <c r="C1699" s="330"/>
      <c r="D1699" s="330"/>
      <c r="E1699" s="330"/>
      <c r="F1699" s="330"/>
      <c r="G1699" s="330"/>
      <c r="H1699" s="330"/>
      <c r="I1699" s="330"/>
      <c r="J1699" s="330"/>
      <c r="K1699" s="330"/>
      <c r="L1699" s="330"/>
      <c r="M1699" s="330"/>
      <c r="N1699" s="330"/>
      <c r="O1699" s="111"/>
    </row>
    <row r="1700" spans="2:15" ht="20.100000000000001" customHeight="1">
      <c r="B1700" s="330"/>
      <c r="C1700" s="330"/>
      <c r="D1700" s="330"/>
      <c r="E1700" s="330"/>
      <c r="F1700" s="330"/>
      <c r="G1700" s="330"/>
      <c r="H1700" s="330"/>
      <c r="I1700" s="330"/>
      <c r="J1700" s="330"/>
      <c r="K1700" s="330"/>
      <c r="L1700" s="330"/>
      <c r="M1700" s="330"/>
      <c r="N1700" s="330"/>
      <c r="O1700" s="111"/>
    </row>
    <row r="1701" spans="2:15" ht="20.100000000000001" customHeight="1">
      <c r="B1701" s="216"/>
      <c r="C1701" s="216"/>
      <c r="D1701" s="216"/>
      <c r="E1701" s="216"/>
      <c r="F1701" s="216"/>
      <c r="G1701" s="216"/>
      <c r="H1701" s="216"/>
      <c r="I1701" s="216"/>
      <c r="J1701" s="216"/>
      <c r="K1701" s="216"/>
      <c r="L1701" s="216"/>
      <c r="M1701" s="216"/>
      <c r="N1701" s="216"/>
      <c r="O1701" s="111"/>
    </row>
    <row r="1702" spans="2:15" ht="20.100000000000001" customHeight="1">
      <c r="B1702" s="216"/>
      <c r="C1702" s="216"/>
      <c r="D1702" s="216"/>
      <c r="E1702" s="216"/>
      <c r="F1702" s="216"/>
      <c r="G1702" s="216"/>
      <c r="H1702" s="216"/>
      <c r="I1702" s="216"/>
      <c r="J1702" s="216"/>
      <c r="K1702" s="216"/>
      <c r="L1702" s="216"/>
      <c r="M1702" s="216"/>
      <c r="N1702" s="216"/>
      <c r="O1702" s="111"/>
    </row>
    <row r="1703" spans="2:15" ht="20.100000000000001" customHeight="1">
      <c r="B1703" s="147"/>
      <c r="C1703" s="147"/>
      <c r="D1703" s="147"/>
      <c r="E1703" s="147"/>
      <c r="F1703" s="147"/>
      <c r="G1703" s="147"/>
      <c r="H1703" s="147"/>
      <c r="I1703" s="147"/>
      <c r="J1703" s="147"/>
      <c r="K1703" s="147"/>
      <c r="L1703" s="147"/>
      <c r="M1703" s="148"/>
      <c r="N1703" s="111"/>
      <c r="O1703" s="111"/>
    </row>
    <row r="1704" spans="2:15" ht="20.100000000000001" customHeight="1">
      <c r="B1704" s="147"/>
      <c r="C1704" s="147"/>
      <c r="D1704" s="147"/>
      <c r="E1704" s="147"/>
      <c r="F1704" s="147"/>
      <c r="G1704" s="147"/>
      <c r="H1704" s="147"/>
      <c r="I1704" s="147"/>
      <c r="J1704" s="147"/>
      <c r="K1704" s="147"/>
      <c r="L1704" s="147"/>
      <c r="M1704" s="148"/>
      <c r="N1704" s="111"/>
      <c r="O1704" s="111"/>
    </row>
    <row r="1705" spans="2:15" ht="20.100000000000001" customHeight="1">
      <c r="B1705" s="147"/>
      <c r="C1705" s="147"/>
      <c r="D1705" s="147"/>
      <c r="E1705" s="147"/>
      <c r="F1705" s="147"/>
      <c r="G1705" s="147"/>
      <c r="H1705" s="147"/>
      <c r="I1705" s="147"/>
      <c r="J1705" s="147"/>
      <c r="K1705" s="147"/>
      <c r="L1705" s="147"/>
      <c r="M1705" s="148"/>
      <c r="N1705" s="111"/>
      <c r="O1705" s="111"/>
    </row>
    <row r="1706" spans="2:15" ht="20.100000000000001" customHeight="1">
      <c r="B1706" s="147"/>
      <c r="C1706" s="147"/>
      <c r="D1706" s="147"/>
      <c r="E1706" s="147"/>
      <c r="F1706" s="147"/>
      <c r="G1706" s="147"/>
      <c r="H1706" s="147"/>
      <c r="I1706" s="147"/>
      <c r="J1706" s="147"/>
      <c r="K1706" s="147"/>
      <c r="L1706" s="147"/>
      <c r="M1706" s="148"/>
      <c r="N1706" s="111"/>
      <c r="O1706" s="111"/>
    </row>
    <row r="1707" spans="2:15" ht="20.100000000000001" customHeight="1">
      <c r="B1707" s="147"/>
      <c r="C1707" s="147"/>
      <c r="D1707" s="147"/>
      <c r="E1707" s="147"/>
      <c r="F1707" s="147"/>
      <c r="G1707" s="147"/>
      <c r="H1707" s="147"/>
      <c r="I1707" s="147"/>
      <c r="J1707" s="147"/>
      <c r="K1707" s="147"/>
      <c r="L1707" s="147"/>
      <c r="M1707" s="148"/>
      <c r="N1707" s="111"/>
      <c r="O1707" s="111"/>
    </row>
    <row r="1708" spans="2:15" ht="20.100000000000001" customHeight="1">
      <c r="B1708" s="147"/>
      <c r="C1708" s="147"/>
      <c r="D1708" s="147"/>
      <c r="E1708" s="147"/>
      <c r="F1708" s="147"/>
      <c r="G1708" s="147"/>
      <c r="H1708" s="147"/>
      <c r="I1708" s="147"/>
      <c r="J1708" s="147"/>
      <c r="K1708" s="147"/>
      <c r="L1708" s="147"/>
      <c r="M1708" s="148"/>
      <c r="N1708" s="111"/>
      <c r="O1708" s="111"/>
    </row>
    <row r="1709" spans="2:15" ht="20.100000000000001" customHeight="1">
      <c r="B1709" s="147"/>
      <c r="C1709" s="147"/>
      <c r="D1709" s="147"/>
      <c r="E1709" s="147"/>
      <c r="F1709" s="147"/>
      <c r="G1709" s="147"/>
      <c r="H1709" s="147"/>
      <c r="I1709" s="147"/>
      <c r="J1709" s="147"/>
      <c r="K1709" s="147"/>
      <c r="L1709" s="147"/>
      <c r="M1709" s="148"/>
      <c r="N1709" s="111"/>
      <c r="O1709" s="111"/>
    </row>
    <row r="1710" spans="2:15" ht="20.100000000000001" customHeight="1">
      <c r="B1710" s="147"/>
      <c r="C1710" s="147"/>
      <c r="D1710" s="147"/>
      <c r="E1710" s="147"/>
      <c r="F1710" s="147"/>
      <c r="G1710" s="147"/>
      <c r="H1710" s="147"/>
      <c r="I1710" s="147"/>
      <c r="J1710" s="147"/>
      <c r="K1710" s="147"/>
      <c r="L1710" s="147"/>
      <c r="M1710" s="148"/>
      <c r="N1710" s="111"/>
      <c r="O1710" s="111"/>
    </row>
    <row r="1711" spans="2:15" ht="20.100000000000001" customHeight="1">
      <c r="B1711" s="147"/>
      <c r="C1711" s="147"/>
      <c r="D1711" s="147"/>
      <c r="E1711" s="147"/>
      <c r="F1711" s="147"/>
      <c r="G1711" s="147"/>
      <c r="H1711" s="147"/>
      <c r="I1711" s="147"/>
      <c r="J1711" s="147"/>
      <c r="K1711" s="147"/>
      <c r="L1711" s="147"/>
      <c r="M1711" s="148"/>
      <c r="N1711" s="111"/>
      <c r="O1711" s="111"/>
    </row>
    <row r="1712" spans="2:15" ht="20.100000000000001" customHeight="1">
      <c r="B1712" s="147"/>
      <c r="C1712" s="147"/>
      <c r="D1712" s="147"/>
      <c r="E1712" s="147"/>
      <c r="F1712" s="147"/>
      <c r="G1712" s="147"/>
      <c r="H1712" s="147"/>
      <c r="I1712" s="147"/>
      <c r="J1712" s="147"/>
      <c r="K1712" s="147"/>
      <c r="L1712" s="147"/>
      <c r="M1712" s="148"/>
      <c r="N1712" s="111"/>
      <c r="O1712" s="111"/>
    </row>
    <row r="1713" spans="2:15" ht="20.100000000000001" customHeight="1">
      <c r="B1713" s="147"/>
      <c r="C1713" s="147"/>
      <c r="D1713" s="147"/>
      <c r="E1713" s="147"/>
      <c r="F1713" s="147"/>
      <c r="G1713" s="147"/>
      <c r="H1713" s="147"/>
      <c r="I1713" s="147"/>
      <c r="J1713" s="147"/>
      <c r="K1713" s="147"/>
      <c r="L1713" s="147"/>
      <c r="M1713" s="148"/>
      <c r="N1713" s="111"/>
      <c r="O1713" s="111"/>
    </row>
    <row r="1714" spans="2:15" ht="20.100000000000001" customHeight="1">
      <c r="B1714" s="147"/>
      <c r="C1714" s="147"/>
      <c r="D1714" s="147"/>
      <c r="E1714" s="147"/>
      <c r="F1714" s="147"/>
      <c r="G1714" s="147"/>
      <c r="H1714" s="147"/>
      <c r="I1714" s="147"/>
      <c r="J1714" s="147"/>
      <c r="K1714" s="147"/>
      <c r="L1714" s="147"/>
      <c r="M1714" s="148"/>
      <c r="N1714" s="111"/>
      <c r="O1714" s="111"/>
    </row>
    <row r="1715" spans="2:15" ht="20.100000000000001" customHeight="1">
      <c r="B1715" s="147"/>
      <c r="C1715" s="147"/>
      <c r="D1715" s="147"/>
      <c r="E1715" s="147"/>
      <c r="F1715" s="147"/>
      <c r="G1715" s="147"/>
      <c r="H1715" s="147"/>
      <c r="I1715" s="147"/>
      <c r="J1715" s="147"/>
      <c r="K1715" s="147"/>
      <c r="L1715" s="147"/>
      <c r="M1715" s="148"/>
      <c r="N1715" s="111"/>
      <c r="O1715" s="111"/>
    </row>
    <row r="1716" spans="2:15" ht="20.100000000000001" customHeight="1">
      <c r="B1716" s="147"/>
      <c r="C1716" s="147"/>
      <c r="D1716" s="147"/>
      <c r="E1716" s="147"/>
      <c r="F1716" s="147"/>
      <c r="G1716" s="147"/>
      <c r="H1716" s="147"/>
      <c r="I1716" s="147"/>
      <c r="J1716" s="147"/>
      <c r="K1716" s="147"/>
      <c r="L1716" s="147"/>
      <c r="M1716" s="148"/>
      <c r="N1716" s="111"/>
      <c r="O1716" s="111"/>
    </row>
    <row r="1717" spans="2:15" ht="20.100000000000001" customHeight="1">
      <c r="B1717" s="147"/>
      <c r="C1717" s="147"/>
      <c r="D1717" s="147"/>
      <c r="E1717" s="147"/>
      <c r="F1717" s="147"/>
      <c r="G1717" s="147"/>
      <c r="H1717" s="147"/>
      <c r="I1717" s="147"/>
      <c r="J1717" s="147"/>
      <c r="K1717" s="147"/>
      <c r="L1717" s="147"/>
      <c r="M1717" s="148"/>
      <c r="N1717" s="111"/>
      <c r="O1717" s="111"/>
    </row>
    <row r="1718" spans="2:15" ht="20.100000000000001" customHeight="1">
      <c r="B1718" s="147"/>
      <c r="C1718" s="147"/>
      <c r="D1718" s="147"/>
      <c r="E1718" s="147"/>
      <c r="F1718" s="147"/>
      <c r="G1718" s="147"/>
      <c r="H1718" s="147"/>
      <c r="I1718" s="147"/>
      <c r="J1718" s="147"/>
      <c r="K1718" s="147"/>
      <c r="L1718" s="147"/>
      <c r="M1718" s="148"/>
      <c r="N1718" s="111"/>
      <c r="O1718" s="111"/>
    </row>
    <row r="1719" spans="2:15" ht="20.100000000000001" customHeight="1">
      <c r="B1719" s="147"/>
      <c r="C1719" s="147"/>
      <c r="D1719" s="147"/>
      <c r="E1719" s="147"/>
      <c r="F1719" s="147"/>
      <c r="G1719" s="147"/>
      <c r="H1719" s="147"/>
      <c r="I1719" s="147"/>
      <c r="J1719" s="147"/>
      <c r="K1719" s="147"/>
      <c r="L1719" s="147"/>
      <c r="M1719" s="148"/>
      <c r="N1719" s="111"/>
      <c r="O1719" s="111"/>
    </row>
    <row r="1720" spans="2:15" ht="20.100000000000001" customHeight="1">
      <c r="B1720" s="147"/>
      <c r="C1720" s="147"/>
      <c r="D1720" s="147"/>
      <c r="E1720" s="147"/>
      <c r="F1720" s="147"/>
      <c r="G1720" s="147"/>
      <c r="H1720" s="147"/>
      <c r="I1720" s="147"/>
      <c r="J1720" s="147"/>
      <c r="K1720" s="147"/>
      <c r="L1720" s="147"/>
      <c r="M1720" s="148"/>
      <c r="N1720" s="111"/>
      <c r="O1720" s="111"/>
    </row>
    <row r="1721" spans="2:15" ht="20.100000000000001" customHeight="1">
      <c r="B1721" s="147"/>
      <c r="C1721" s="147"/>
      <c r="D1721" s="147"/>
      <c r="E1721" s="147"/>
      <c r="F1721" s="147"/>
      <c r="G1721" s="147"/>
      <c r="H1721" s="147"/>
      <c r="I1721" s="147"/>
      <c r="J1721" s="147"/>
      <c r="K1721" s="147"/>
      <c r="L1721" s="147"/>
      <c r="M1721" s="148"/>
      <c r="N1721" s="111"/>
      <c r="O1721" s="111"/>
    </row>
    <row r="1722" spans="2:15" ht="20.100000000000001" customHeight="1">
      <c r="B1722" s="147"/>
      <c r="C1722" s="147"/>
      <c r="D1722" s="147"/>
      <c r="E1722" s="147"/>
      <c r="F1722" s="147"/>
      <c r="G1722" s="147"/>
      <c r="H1722" s="147"/>
      <c r="I1722" s="147"/>
      <c r="J1722" s="147"/>
      <c r="K1722" s="147"/>
      <c r="L1722" s="147"/>
      <c r="M1722" s="148"/>
      <c r="N1722" s="111"/>
      <c r="O1722" s="111"/>
    </row>
    <row r="1723" spans="2:15" ht="20.100000000000001" customHeight="1">
      <c r="B1723" s="147"/>
      <c r="C1723" s="147"/>
      <c r="D1723" s="147"/>
      <c r="E1723" s="147"/>
      <c r="F1723" s="147"/>
      <c r="G1723" s="147"/>
      <c r="H1723" s="147"/>
      <c r="I1723" s="147"/>
      <c r="J1723" s="147"/>
      <c r="K1723" s="147"/>
      <c r="L1723" s="147"/>
      <c r="M1723" s="148"/>
      <c r="N1723" s="111"/>
      <c r="O1723" s="111"/>
    </row>
    <row r="1724" spans="2:15" ht="20.100000000000001" customHeight="1">
      <c r="B1724" s="147"/>
      <c r="C1724" s="147"/>
      <c r="D1724" s="147"/>
      <c r="E1724" s="147"/>
      <c r="F1724" s="147"/>
      <c r="G1724" s="147"/>
      <c r="H1724" s="147"/>
      <c r="I1724" s="147"/>
      <c r="J1724" s="147"/>
      <c r="K1724" s="147"/>
      <c r="L1724" s="147"/>
      <c r="M1724" s="148"/>
      <c r="N1724" s="111"/>
      <c r="O1724" s="111"/>
    </row>
    <row r="1725" spans="2:15" ht="20.100000000000001" customHeight="1">
      <c r="B1725" s="147"/>
      <c r="C1725" s="147"/>
      <c r="D1725" s="147"/>
      <c r="E1725" s="147"/>
      <c r="F1725" s="147"/>
      <c r="G1725" s="147"/>
      <c r="H1725" s="147"/>
      <c r="I1725" s="147"/>
      <c r="J1725" s="147"/>
      <c r="K1725" s="147"/>
      <c r="L1725" s="147"/>
      <c r="M1725" s="148"/>
      <c r="N1725" s="111"/>
      <c r="O1725" s="111"/>
    </row>
    <row r="1726" spans="2:15" ht="20.100000000000001" customHeight="1">
      <c r="B1726" s="147"/>
      <c r="C1726" s="147"/>
      <c r="D1726" s="147"/>
      <c r="E1726" s="147"/>
      <c r="F1726" s="147"/>
      <c r="G1726" s="147"/>
      <c r="H1726" s="147"/>
      <c r="I1726" s="147"/>
      <c r="J1726" s="147"/>
      <c r="K1726" s="147"/>
      <c r="L1726" s="147"/>
      <c r="M1726" s="148"/>
      <c r="N1726" s="111"/>
      <c r="O1726" s="111"/>
    </row>
    <row r="1727" spans="2:15" ht="20.100000000000001" customHeight="1">
      <c r="B1727" s="147"/>
      <c r="C1727" s="147"/>
      <c r="D1727" s="147"/>
      <c r="E1727" s="147"/>
      <c r="F1727" s="147"/>
      <c r="G1727" s="147"/>
      <c r="H1727" s="147"/>
      <c r="I1727" s="147"/>
      <c r="J1727" s="147"/>
      <c r="K1727" s="147"/>
      <c r="L1727" s="147"/>
      <c r="M1727" s="148"/>
      <c r="N1727" s="111"/>
      <c r="O1727" s="111"/>
    </row>
    <row r="1728" spans="2:15" ht="20.100000000000001" customHeight="1">
      <c r="B1728" s="147"/>
      <c r="C1728" s="147"/>
      <c r="D1728" s="147"/>
      <c r="E1728" s="147"/>
      <c r="F1728" s="147"/>
      <c r="G1728" s="147"/>
      <c r="H1728" s="147"/>
      <c r="I1728" s="147"/>
      <c r="J1728" s="147"/>
      <c r="K1728" s="147"/>
      <c r="L1728" s="147"/>
      <c r="M1728" s="148"/>
      <c r="N1728" s="111"/>
      <c r="O1728" s="111"/>
    </row>
    <row r="1729" spans="2:15" ht="20.100000000000001" customHeight="1">
      <c r="B1729" s="147"/>
      <c r="C1729" s="147"/>
      <c r="D1729" s="147"/>
      <c r="E1729" s="147"/>
      <c r="F1729" s="147"/>
      <c r="G1729" s="147"/>
      <c r="H1729" s="147"/>
      <c r="I1729" s="147"/>
      <c r="J1729" s="147"/>
      <c r="K1729" s="147"/>
      <c r="L1729" s="147"/>
      <c r="M1729" s="148"/>
      <c r="N1729" s="111"/>
      <c r="O1729" s="111"/>
    </row>
    <row r="1730" spans="2:15" ht="20.100000000000001" customHeight="1">
      <c r="B1730" s="147"/>
      <c r="C1730" s="147"/>
      <c r="D1730" s="147"/>
      <c r="E1730" s="147"/>
      <c r="F1730" s="147"/>
      <c r="G1730" s="147"/>
      <c r="H1730" s="147"/>
      <c r="I1730" s="147"/>
      <c r="J1730" s="147"/>
      <c r="K1730" s="147"/>
      <c r="L1730" s="147"/>
      <c r="M1730" s="148"/>
      <c r="N1730" s="111"/>
      <c r="O1730" s="111"/>
    </row>
    <row r="1731" spans="2:15" ht="20.100000000000001" customHeight="1">
      <c r="B1731" s="147"/>
      <c r="C1731" s="147"/>
      <c r="D1731" s="147"/>
      <c r="E1731" s="147"/>
      <c r="F1731" s="147"/>
      <c r="G1731" s="147"/>
      <c r="H1731" s="147"/>
      <c r="I1731" s="147"/>
      <c r="J1731" s="147"/>
      <c r="K1731" s="147"/>
      <c r="L1731" s="147"/>
      <c r="M1731" s="148"/>
      <c r="N1731" s="111"/>
      <c r="O1731" s="111"/>
    </row>
    <row r="1732" spans="2:15" ht="20.100000000000001" customHeight="1">
      <c r="B1732" s="147"/>
      <c r="C1732" s="147"/>
      <c r="D1732" s="147"/>
      <c r="E1732" s="147"/>
      <c r="F1732" s="147"/>
      <c r="G1732" s="147"/>
      <c r="H1732" s="147"/>
      <c r="I1732" s="147"/>
      <c r="J1732" s="147"/>
      <c r="K1732" s="147"/>
      <c r="L1732" s="147"/>
      <c r="M1732" s="148"/>
      <c r="N1732" s="111"/>
      <c r="O1732" s="111"/>
    </row>
    <row r="1733" spans="2:15" ht="20.100000000000001" customHeight="1">
      <c r="B1733" s="147"/>
      <c r="C1733" s="147"/>
      <c r="D1733" s="147"/>
      <c r="E1733" s="147"/>
      <c r="F1733" s="147"/>
      <c r="G1733" s="147"/>
      <c r="H1733" s="147"/>
      <c r="I1733" s="147"/>
      <c r="J1733" s="147"/>
      <c r="K1733" s="147"/>
      <c r="L1733" s="147"/>
      <c r="M1733" s="148"/>
      <c r="N1733" s="111"/>
      <c r="O1733" s="111"/>
    </row>
    <row r="1734" spans="2:15" ht="20.100000000000001" customHeight="1">
      <c r="B1734" s="147"/>
      <c r="C1734" s="147"/>
      <c r="D1734" s="147"/>
      <c r="E1734" s="147"/>
      <c r="F1734" s="147"/>
      <c r="G1734" s="147"/>
      <c r="H1734" s="147"/>
      <c r="I1734" s="147"/>
      <c r="J1734" s="147"/>
      <c r="K1734" s="147"/>
      <c r="L1734" s="147"/>
      <c r="M1734" s="148"/>
      <c r="N1734" s="111"/>
      <c r="O1734" s="111"/>
    </row>
    <row r="1735" spans="2:15" ht="20.100000000000001" customHeight="1">
      <c r="B1735" s="147"/>
      <c r="C1735" s="147"/>
      <c r="D1735" s="147"/>
      <c r="E1735" s="147"/>
      <c r="F1735" s="147"/>
      <c r="G1735" s="147"/>
      <c r="H1735" s="147"/>
      <c r="I1735" s="147"/>
      <c r="J1735" s="147"/>
      <c r="K1735" s="147"/>
      <c r="L1735" s="147"/>
      <c r="M1735" s="148"/>
      <c r="N1735" s="111"/>
      <c r="O1735" s="111"/>
    </row>
    <row r="1736" spans="2:15" ht="20.100000000000001" customHeight="1">
      <c r="B1736" s="147"/>
      <c r="C1736" s="147"/>
      <c r="D1736" s="147"/>
      <c r="E1736" s="147"/>
      <c r="F1736" s="147"/>
      <c r="G1736" s="147"/>
      <c r="H1736" s="147"/>
      <c r="I1736" s="147"/>
      <c r="J1736" s="147"/>
      <c r="K1736" s="147"/>
      <c r="L1736" s="147"/>
      <c r="M1736" s="148"/>
      <c r="N1736" s="111"/>
      <c r="O1736" s="111"/>
    </row>
    <row r="1737" spans="2:15" ht="20.100000000000001" customHeight="1">
      <c r="B1737" s="147"/>
      <c r="C1737" s="147"/>
      <c r="D1737" s="147"/>
      <c r="E1737" s="147"/>
      <c r="F1737" s="147"/>
      <c r="G1737" s="147"/>
      <c r="H1737" s="147"/>
      <c r="I1737" s="147"/>
      <c r="J1737" s="147"/>
      <c r="K1737" s="147"/>
      <c r="L1737" s="147"/>
      <c r="M1737" s="148"/>
      <c r="N1737" s="111"/>
      <c r="O1737" s="111"/>
    </row>
    <row r="1738" spans="2:15" ht="20.100000000000001" customHeight="1">
      <c r="B1738" s="111"/>
      <c r="C1738" s="111"/>
      <c r="D1738" s="111"/>
      <c r="E1738" s="111"/>
      <c r="F1738" s="111"/>
      <c r="G1738" s="111"/>
      <c r="H1738" s="111"/>
      <c r="I1738" s="111"/>
      <c r="J1738" s="111"/>
      <c r="K1738" s="111"/>
      <c r="L1738" s="111"/>
      <c r="M1738" s="111"/>
      <c r="N1738" s="111"/>
      <c r="O1738" s="111"/>
    </row>
    <row r="1739" spans="2:15" ht="20.100000000000001" customHeight="1">
      <c r="B1739" s="111"/>
      <c r="C1739" s="111"/>
      <c r="D1739" s="111"/>
      <c r="E1739" s="111"/>
      <c r="F1739" s="111"/>
      <c r="G1739" s="111"/>
      <c r="H1739" s="111"/>
      <c r="I1739" s="111"/>
      <c r="J1739" s="111"/>
      <c r="K1739" s="111"/>
      <c r="L1739" s="111"/>
      <c r="M1739" s="111"/>
      <c r="N1739" s="111"/>
      <c r="O1739" s="111"/>
    </row>
    <row r="1740" spans="2:15" ht="20.100000000000001" customHeight="1">
      <c r="B1740" s="111"/>
      <c r="C1740" s="111"/>
      <c r="D1740" s="111"/>
      <c r="E1740" s="111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</row>
    <row r="1741" spans="2:15" ht="20.100000000000001" customHeight="1">
      <c r="B1741" s="111"/>
      <c r="C1741" s="111"/>
      <c r="D1741" s="111"/>
      <c r="E1741" s="111"/>
      <c r="F1741" s="111"/>
      <c r="G1741" s="111"/>
      <c r="H1741" s="111"/>
      <c r="I1741" s="111"/>
      <c r="J1741" s="111"/>
      <c r="K1741" s="111"/>
      <c r="L1741" s="111"/>
      <c r="M1741" s="111"/>
      <c r="N1741" s="111"/>
      <c r="O1741" s="111"/>
    </row>
    <row r="1742" spans="2:15" ht="20.100000000000001" customHeight="1">
      <c r="B1742" s="111"/>
      <c r="C1742" s="111"/>
      <c r="D1742" s="111"/>
      <c r="E1742" s="111"/>
      <c r="F1742" s="111"/>
      <c r="G1742" s="111"/>
      <c r="H1742" s="111"/>
      <c r="I1742" s="111"/>
      <c r="J1742" s="111"/>
      <c r="K1742" s="111"/>
      <c r="L1742" s="111"/>
      <c r="M1742" s="111"/>
      <c r="N1742" s="111"/>
      <c r="O1742" s="111"/>
    </row>
    <row r="1743" spans="2:15" ht="20.100000000000001" customHeight="1">
      <c r="B1743" s="111"/>
      <c r="C1743" s="111"/>
      <c r="D1743" s="111"/>
      <c r="E1743" s="111"/>
      <c r="F1743" s="111"/>
      <c r="G1743" s="111"/>
      <c r="H1743" s="111"/>
      <c r="I1743" s="111"/>
      <c r="J1743" s="111"/>
      <c r="K1743" s="111"/>
      <c r="L1743" s="111"/>
      <c r="M1743" s="111"/>
      <c r="N1743" s="111"/>
      <c r="O1743" s="111"/>
    </row>
    <row r="1744" spans="2:15" ht="20.100000000000001" customHeight="1">
      <c r="B1744" s="111"/>
      <c r="C1744" s="111"/>
      <c r="D1744" s="111"/>
      <c r="E1744" s="111"/>
      <c r="F1744" s="111"/>
      <c r="G1744" s="111"/>
      <c r="H1744" s="111"/>
      <c r="I1744" s="111"/>
      <c r="J1744" s="111"/>
      <c r="K1744" s="111"/>
      <c r="L1744" s="111"/>
      <c r="M1744" s="111"/>
      <c r="N1744" s="111"/>
      <c r="O1744" s="111"/>
    </row>
    <row r="1745" spans="2:15" ht="20.100000000000001" customHeight="1">
      <c r="B1745" s="111"/>
      <c r="C1745" s="111"/>
      <c r="D1745" s="111"/>
      <c r="E1745" s="111"/>
      <c r="F1745" s="111"/>
      <c r="G1745" s="111"/>
      <c r="H1745" s="111"/>
      <c r="I1745" s="111"/>
      <c r="J1745" s="111"/>
      <c r="K1745" s="111"/>
      <c r="L1745" s="111"/>
      <c r="M1745" s="111"/>
      <c r="N1745" s="111"/>
      <c r="O1745" s="111"/>
    </row>
    <row r="1746" spans="2:15" ht="20.100000000000001" customHeight="1">
      <c r="B1746" s="111"/>
      <c r="C1746" s="111"/>
      <c r="D1746" s="111"/>
      <c r="E1746" s="111"/>
      <c r="F1746" s="111"/>
      <c r="G1746" s="111"/>
      <c r="H1746" s="111"/>
      <c r="I1746" s="111"/>
      <c r="J1746" s="111"/>
      <c r="K1746" s="111"/>
      <c r="L1746" s="111"/>
      <c r="M1746" s="111"/>
      <c r="N1746" s="111"/>
      <c r="O1746" s="111"/>
    </row>
    <row r="1747" spans="2:15" ht="20.100000000000001" customHeight="1">
      <c r="B1747" s="111"/>
      <c r="C1747" s="111"/>
      <c r="D1747" s="111"/>
      <c r="E1747" s="111"/>
      <c r="F1747" s="111"/>
      <c r="G1747" s="111"/>
      <c r="H1747" s="111"/>
      <c r="I1747" s="111"/>
      <c r="J1747" s="111"/>
      <c r="K1747" s="111"/>
      <c r="L1747" s="111"/>
      <c r="M1747" s="111"/>
      <c r="N1747" s="111"/>
      <c r="O1747" s="111"/>
    </row>
    <row r="1748" spans="2:15" ht="20.100000000000001" customHeight="1">
      <c r="B1748" s="111"/>
      <c r="C1748" s="111"/>
      <c r="D1748" s="111"/>
      <c r="E1748" s="111"/>
      <c r="F1748" s="111"/>
      <c r="G1748" s="111"/>
      <c r="H1748" s="111"/>
      <c r="I1748" s="111"/>
      <c r="J1748" s="111"/>
      <c r="K1748" s="111"/>
      <c r="L1748" s="111"/>
      <c r="M1748" s="111"/>
      <c r="N1748" s="111"/>
      <c r="O1748" s="111"/>
    </row>
    <row r="1749" spans="2:15" ht="20.100000000000001" customHeight="1">
      <c r="B1749" s="111"/>
      <c r="C1749" s="111"/>
      <c r="D1749" s="111"/>
      <c r="E1749" s="111"/>
      <c r="F1749" s="111"/>
      <c r="G1749" s="111"/>
      <c r="H1749" s="111"/>
      <c r="I1749" s="111"/>
      <c r="J1749" s="111"/>
      <c r="K1749" s="111"/>
      <c r="L1749" s="111"/>
      <c r="M1749" s="111"/>
      <c r="N1749" s="111"/>
      <c r="O1749" s="111"/>
    </row>
    <row r="1750" spans="2:15" ht="20.100000000000001" customHeight="1">
      <c r="B1750" s="111"/>
      <c r="C1750" s="111"/>
      <c r="D1750" s="111"/>
      <c r="E1750" s="111"/>
      <c r="F1750" s="111"/>
      <c r="G1750" s="111"/>
      <c r="H1750" s="111"/>
      <c r="I1750" s="111"/>
      <c r="J1750" s="111"/>
      <c r="K1750" s="111"/>
      <c r="L1750" s="111"/>
      <c r="M1750" s="111"/>
      <c r="N1750" s="111"/>
      <c r="O1750" s="111"/>
    </row>
    <row r="1751" spans="2:15" ht="20.100000000000001" customHeight="1">
      <c r="B1751" s="111"/>
      <c r="C1751" s="111"/>
      <c r="D1751" s="111"/>
      <c r="E1751" s="111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</row>
    <row r="1752" spans="2:15" ht="20.100000000000001" customHeight="1">
      <c r="B1752" s="111"/>
      <c r="C1752" s="111"/>
      <c r="D1752" s="111"/>
      <c r="E1752" s="111"/>
      <c r="F1752" s="111"/>
      <c r="G1752" s="111"/>
      <c r="H1752" s="111"/>
      <c r="I1752" s="111"/>
      <c r="J1752" s="111"/>
      <c r="K1752" s="111"/>
      <c r="L1752" s="111"/>
      <c r="M1752" s="111"/>
      <c r="N1752" s="111"/>
      <c r="O1752" s="111"/>
    </row>
    <row r="1753" spans="2:15" ht="20.100000000000001" customHeight="1">
      <c r="B1753" s="111"/>
      <c r="C1753" s="111"/>
      <c r="D1753" s="111"/>
      <c r="E1753" s="111"/>
      <c r="F1753" s="111"/>
      <c r="G1753" s="111"/>
      <c r="H1753" s="111"/>
      <c r="I1753" s="111"/>
      <c r="J1753" s="111"/>
      <c r="K1753" s="111"/>
      <c r="L1753" s="111"/>
      <c r="M1753" s="111"/>
      <c r="N1753" s="111"/>
      <c r="O1753" s="111"/>
    </row>
    <row r="1754" spans="2:15" ht="20.100000000000001" customHeight="1">
      <c r="B1754" s="111"/>
      <c r="C1754" s="111"/>
      <c r="D1754" s="111"/>
      <c r="E1754" s="111"/>
      <c r="F1754" s="111"/>
      <c r="G1754" s="111"/>
      <c r="H1754" s="111"/>
      <c r="I1754" s="111"/>
      <c r="J1754" s="111"/>
      <c r="K1754" s="111"/>
      <c r="L1754" s="111"/>
      <c r="M1754" s="111"/>
      <c r="N1754" s="111"/>
      <c r="O1754" s="111"/>
    </row>
    <row r="1755" spans="2:15" ht="20.100000000000001" customHeight="1">
      <c r="B1755" s="111"/>
      <c r="C1755" s="111"/>
      <c r="D1755" s="111"/>
      <c r="E1755" s="111"/>
      <c r="F1755" s="111"/>
      <c r="G1755" s="111"/>
      <c r="H1755" s="111"/>
      <c r="I1755" s="111"/>
      <c r="J1755" s="111"/>
      <c r="K1755" s="111"/>
      <c r="L1755" s="111"/>
      <c r="M1755" s="111"/>
      <c r="N1755" s="111"/>
      <c r="O1755" s="111"/>
    </row>
    <row r="1756" spans="2:15" ht="20.100000000000001" customHeight="1">
      <c r="B1756" s="111"/>
      <c r="C1756" s="111"/>
      <c r="D1756" s="111"/>
      <c r="E1756" s="111"/>
      <c r="F1756" s="111"/>
      <c r="G1756" s="111"/>
      <c r="H1756" s="111"/>
      <c r="I1756" s="111"/>
      <c r="J1756" s="111"/>
      <c r="K1756" s="111"/>
      <c r="L1756" s="111"/>
      <c r="M1756" s="111"/>
      <c r="N1756" s="111"/>
      <c r="O1756" s="111"/>
    </row>
    <row r="1757" spans="2:15" ht="20.100000000000001" customHeight="1">
      <c r="B1757" s="111"/>
      <c r="C1757" s="111"/>
      <c r="D1757" s="111"/>
      <c r="E1757" s="111"/>
      <c r="F1757" s="111"/>
      <c r="G1757" s="111"/>
      <c r="H1757" s="111"/>
      <c r="I1757" s="111"/>
      <c r="J1757" s="111"/>
      <c r="K1757" s="111"/>
      <c r="L1757" s="111"/>
      <c r="M1757" s="111"/>
      <c r="N1757" s="111"/>
      <c r="O1757" s="111"/>
    </row>
    <row r="1758" spans="2:15" ht="20.100000000000001" customHeight="1">
      <c r="B1758" s="111"/>
      <c r="C1758" s="111"/>
      <c r="D1758" s="111"/>
      <c r="E1758" s="111"/>
      <c r="F1758" s="111"/>
      <c r="G1758" s="111"/>
      <c r="H1758" s="111"/>
      <c r="I1758" s="111"/>
      <c r="J1758" s="111"/>
      <c r="K1758" s="111"/>
      <c r="L1758" s="111"/>
      <c r="M1758" s="111"/>
      <c r="N1758" s="111"/>
      <c r="O1758" s="111"/>
    </row>
    <row r="1759" spans="2:15" ht="20.100000000000001" customHeight="1">
      <c r="B1759" s="111"/>
      <c r="C1759" s="111"/>
      <c r="D1759" s="111"/>
      <c r="E1759" s="111"/>
      <c r="F1759" s="111"/>
      <c r="G1759" s="111"/>
      <c r="H1759" s="111"/>
      <c r="I1759" s="111"/>
      <c r="J1759" s="111"/>
      <c r="K1759" s="111"/>
      <c r="L1759" s="111"/>
      <c r="M1759" s="111"/>
      <c r="N1759" s="111"/>
      <c r="O1759" s="111"/>
    </row>
    <row r="1760" spans="2:15" ht="20.100000000000001" customHeight="1">
      <c r="B1760" s="111"/>
      <c r="C1760" s="111"/>
      <c r="D1760" s="111"/>
      <c r="E1760" s="111"/>
      <c r="F1760" s="111"/>
      <c r="G1760" s="111"/>
      <c r="H1760" s="111"/>
      <c r="I1760" s="111"/>
      <c r="J1760" s="111"/>
      <c r="K1760" s="111"/>
      <c r="L1760" s="111"/>
      <c r="M1760" s="111"/>
      <c r="N1760" s="111"/>
      <c r="O1760" s="111"/>
    </row>
    <row r="1761" spans="2:15" ht="20.100000000000001" customHeight="1">
      <c r="B1761" s="111"/>
      <c r="C1761" s="111"/>
      <c r="D1761" s="111"/>
      <c r="E1761" s="111"/>
      <c r="F1761" s="111"/>
      <c r="G1761" s="111"/>
      <c r="H1761" s="111"/>
      <c r="I1761" s="111"/>
      <c r="J1761" s="111"/>
      <c r="K1761" s="111"/>
      <c r="L1761" s="111"/>
      <c r="M1761" s="111"/>
      <c r="N1761" s="111"/>
      <c r="O1761" s="111"/>
    </row>
    <row r="1762" spans="2:15" ht="20.100000000000001" customHeight="1">
      <c r="B1762" s="111"/>
      <c r="C1762" s="111"/>
      <c r="D1762" s="111"/>
      <c r="E1762" s="111"/>
      <c r="F1762" s="111"/>
      <c r="G1762" s="111"/>
      <c r="H1762" s="111"/>
      <c r="I1762" s="111"/>
      <c r="J1762" s="111"/>
      <c r="K1762" s="111"/>
      <c r="L1762" s="111"/>
      <c r="M1762" s="111"/>
      <c r="N1762" s="111"/>
      <c r="O1762" s="111"/>
    </row>
    <row r="1763" spans="2:15" ht="20.100000000000001" customHeight="1">
      <c r="B1763" s="111"/>
      <c r="C1763" s="111"/>
      <c r="D1763" s="111"/>
      <c r="E1763" s="111"/>
      <c r="F1763" s="111"/>
      <c r="G1763" s="111"/>
      <c r="H1763" s="111"/>
      <c r="I1763" s="111"/>
      <c r="J1763" s="111"/>
      <c r="K1763" s="111"/>
      <c r="L1763" s="111"/>
      <c r="M1763" s="111"/>
      <c r="N1763" s="111"/>
      <c r="O1763" s="111"/>
    </row>
    <row r="1764" spans="2:15" ht="20.100000000000001" customHeight="1">
      <c r="B1764" s="111"/>
      <c r="C1764" s="111"/>
      <c r="D1764" s="111"/>
      <c r="E1764" s="111"/>
      <c r="F1764" s="111"/>
      <c r="G1764" s="111"/>
      <c r="H1764" s="111"/>
      <c r="I1764" s="111"/>
      <c r="J1764" s="111"/>
      <c r="K1764" s="111"/>
      <c r="L1764" s="111"/>
      <c r="M1764" s="111"/>
      <c r="N1764" s="111"/>
      <c r="O1764" s="111"/>
    </row>
    <row r="1765" spans="2:15" ht="20.100000000000001" customHeight="1">
      <c r="B1765" s="111"/>
      <c r="C1765" s="111"/>
      <c r="D1765" s="111"/>
      <c r="E1765" s="111"/>
      <c r="F1765" s="111"/>
      <c r="G1765" s="111"/>
      <c r="H1765" s="111"/>
      <c r="I1765" s="111"/>
      <c r="J1765" s="111"/>
      <c r="K1765" s="111"/>
      <c r="L1765" s="111"/>
      <c r="M1765" s="111"/>
      <c r="N1765" s="111"/>
      <c r="O1765" s="111"/>
    </row>
    <row r="1766" spans="2:15" ht="20.100000000000001" customHeight="1">
      <c r="B1766" s="111"/>
      <c r="C1766" s="111"/>
      <c r="D1766" s="111"/>
      <c r="E1766" s="111"/>
      <c r="F1766" s="111"/>
      <c r="G1766" s="111"/>
      <c r="H1766" s="111"/>
      <c r="I1766" s="111"/>
      <c r="J1766" s="111"/>
      <c r="K1766" s="111"/>
      <c r="L1766" s="111"/>
      <c r="M1766" s="111"/>
      <c r="N1766" s="111"/>
      <c r="O1766" s="111"/>
    </row>
    <row r="1767" spans="2:15" ht="30" customHeight="1">
      <c r="B1767" s="111"/>
      <c r="C1767" s="111"/>
      <c r="D1767" s="111"/>
      <c r="E1767" s="111"/>
      <c r="F1767" s="111"/>
      <c r="G1767" s="111"/>
      <c r="H1767" s="111"/>
      <c r="I1767" s="111"/>
      <c r="J1767" s="111"/>
      <c r="K1767" s="111"/>
      <c r="L1767" s="111"/>
      <c r="M1767" s="111"/>
      <c r="N1767" s="111"/>
      <c r="O1767" s="111"/>
    </row>
    <row r="1768" spans="2:15" ht="30" customHeight="1">
      <c r="B1768" s="272" t="s">
        <v>46</v>
      </c>
      <c r="C1768" s="272"/>
      <c r="D1768" s="272"/>
      <c r="E1768" s="272"/>
      <c r="F1768" s="272"/>
      <c r="G1768" s="272"/>
      <c r="H1768" s="272"/>
      <c r="I1768" s="272"/>
      <c r="J1768" s="272"/>
      <c r="K1768" s="272"/>
      <c r="L1768" s="272"/>
      <c r="M1768" s="272"/>
      <c r="N1768" s="272"/>
      <c r="O1768" s="111"/>
    </row>
    <row r="1769" spans="2:15" ht="30" customHeight="1">
      <c r="B1769" s="272"/>
      <c r="C1769" s="272"/>
      <c r="D1769" s="272"/>
      <c r="E1769" s="272"/>
      <c r="F1769" s="272"/>
      <c r="G1769" s="272"/>
      <c r="H1769" s="272"/>
      <c r="I1769" s="272"/>
      <c r="J1769" s="272"/>
      <c r="K1769" s="272"/>
      <c r="L1769" s="272"/>
      <c r="M1769" s="272"/>
      <c r="N1769" s="272"/>
      <c r="O1769" s="111"/>
    </row>
    <row r="1770" spans="2:15" ht="30" customHeight="1">
      <c r="B1770" s="270" t="s">
        <v>212</v>
      </c>
      <c r="C1770" s="270"/>
      <c r="D1770" s="270"/>
      <c r="E1770" s="270"/>
      <c r="F1770" s="270"/>
      <c r="G1770" s="270"/>
      <c r="H1770" s="270"/>
      <c r="I1770" s="270"/>
      <c r="J1770" s="270"/>
      <c r="K1770" s="270"/>
      <c r="L1770" s="270"/>
      <c r="M1770" s="270"/>
      <c r="N1770" s="270"/>
      <c r="O1770" s="111"/>
    </row>
    <row r="1771" spans="2:15" ht="30" customHeight="1">
      <c r="B1771" s="215"/>
      <c r="C1771" s="215"/>
      <c r="D1771" s="215"/>
      <c r="E1771" s="215"/>
      <c r="F1771" s="215"/>
      <c r="G1771" s="215"/>
      <c r="H1771" s="215"/>
      <c r="I1771" s="215"/>
      <c r="J1771" s="215"/>
      <c r="K1771" s="215"/>
      <c r="L1771" s="215"/>
      <c r="M1771" s="215"/>
      <c r="N1771" s="215"/>
      <c r="O1771" s="111"/>
    </row>
    <row r="1772" spans="2:15" ht="30" customHeight="1">
      <c r="B1772" s="111"/>
      <c r="C1772" s="111"/>
      <c r="D1772" s="111"/>
      <c r="E1772" s="111"/>
      <c r="F1772" s="111"/>
      <c r="G1772" s="111"/>
      <c r="H1772" s="111"/>
      <c r="I1772" s="111"/>
      <c r="J1772" s="111"/>
      <c r="K1772" s="111"/>
      <c r="L1772" s="111"/>
      <c r="M1772" s="111"/>
      <c r="N1772" s="111"/>
      <c r="O1772" s="111"/>
    </row>
    <row r="1773" spans="2:15" ht="20.100000000000001" customHeight="1">
      <c r="B1773" s="111"/>
      <c r="C1773" s="111"/>
      <c r="D1773" s="111"/>
      <c r="E1773" s="111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</row>
    <row r="1774" spans="2:15" ht="20.100000000000001" customHeight="1"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</row>
    <row r="1775" spans="2:15" ht="20.100000000000001" customHeight="1"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</row>
    <row r="1776" spans="2:15" ht="20.100000000000001" customHeight="1"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</row>
    <row r="1777" spans="2:14" ht="20.100000000000001" customHeight="1"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</row>
    <row r="1778" spans="2:14" ht="20.100000000000001" customHeight="1"/>
    <row r="1779" spans="2:14" ht="20.100000000000001" customHeight="1"/>
    <row r="1780" spans="2:14" ht="20.100000000000001" customHeight="1"/>
    <row r="1781" spans="2:14" ht="20.100000000000001" customHeight="1"/>
    <row r="1782" spans="2:14" ht="20.100000000000001" customHeight="1"/>
    <row r="1783" spans="2:14" ht="20.100000000000001" customHeight="1"/>
    <row r="1784" spans="2:14" ht="20.100000000000001" customHeight="1"/>
    <row r="1785" spans="2:14" ht="20.100000000000001" customHeight="1"/>
    <row r="1786" spans="2:14" ht="20.100000000000001" customHeight="1"/>
    <row r="1787" spans="2:14" ht="20.100000000000001" customHeight="1"/>
    <row r="1788" spans="2:14" ht="20.100000000000001" customHeight="1"/>
    <row r="1789" spans="2:14" ht="20.100000000000001" customHeight="1"/>
    <row r="1790" spans="2:14" ht="20.100000000000001" customHeight="1"/>
    <row r="1791" spans="2:14" ht="20.100000000000001" customHeight="1"/>
    <row r="1792" spans="2:14" ht="20.100000000000001" customHeight="1"/>
  </sheetData>
  <mergeCells count="470">
    <mergeCell ref="B1654:O1654"/>
    <mergeCell ref="B1656:O1656"/>
    <mergeCell ref="B1657:O1657"/>
    <mergeCell ref="B1658:O1658"/>
    <mergeCell ref="B1659:O1659"/>
    <mergeCell ref="B1660:O1660"/>
    <mergeCell ref="B1661:O1661"/>
    <mergeCell ref="B1662:O1662"/>
    <mergeCell ref="B1664:O1664"/>
    <mergeCell ref="B1668:O1668"/>
    <mergeCell ref="B1699:N1700"/>
    <mergeCell ref="B862:O862"/>
    <mergeCell ref="B864:O864"/>
    <mergeCell ref="B892:O892"/>
    <mergeCell ref="B1439:O1439"/>
    <mergeCell ref="B1375:O1375"/>
    <mergeCell ref="B1339:O1339"/>
    <mergeCell ref="B1612:O1612"/>
    <mergeCell ref="B894:H894"/>
    <mergeCell ref="C895:D895"/>
    <mergeCell ref="E895:F895"/>
    <mergeCell ref="G895:H895"/>
    <mergeCell ref="B866:J866"/>
    <mergeCell ref="B867:B868"/>
    <mergeCell ref="C867:E867"/>
    <mergeCell ref="F867:H867"/>
    <mergeCell ref="C898:D898"/>
    <mergeCell ref="E898:F898"/>
    <mergeCell ref="G898:H898"/>
    <mergeCell ref="B910:J910"/>
    <mergeCell ref="C911:D911"/>
    <mergeCell ref="E911:F911"/>
    <mergeCell ref="G911:H911"/>
    <mergeCell ref="E232:F232"/>
    <mergeCell ref="B233:C233"/>
    <mergeCell ref="E233:F233"/>
    <mergeCell ref="B244:C244"/>
    <mergeCell ref="B245:C245"/>
    <mergeCell ref="B267:C267"/>
    <mergeCell ref="B268:C268"/>
    <mergeCell ref="B353:H353"/>
    <mergeCell ref="B307:C307"/>
    <mergeCell ref="B308:C308"/>
    <mergeCell ref="B326:O326"/>
    <mergeCell ref="B351:O351"/>
    <mergeCell ref="I353:N353"/>
    <mergeCell ref="B242:O242"/>
    <mergeCell ref="C354:D354"/>
    <mergeCell ref="E354:F354"/>
    <mergeCell ref="G354:H354"/>
    <mergeCell ref="C355:D355"/>
    <mergeCell ref="E355:F355"/>
    <mergeCell ref="G355:H355"/>
    <mergeCell ref="B48:N48"/>
    <mergeCell ref="B49:N49"/>
    <mergeCell ref="F58:J58"/>
    <mergeCell ref="F75:N78"/>
    <mergeCell ref="B107:N115"/>
    <mergeCell ref="B116:N120"/>
    <mergeCell ref="B227:O227"/>
    <mergeCell ref="B229:O229"/>
    <mergeCell ref="B239:C239"/>
    <mergeCell ref="D234:E234"/>
    <mergeCell ref="E235:F235"/>
    <mergeCell ref="E236:F236"/>
    <mergeCell ref="B237:C237"/>
    <mergeCell ref="E237:F237"/>
    <mergeCell ref="D238:E238"/>
    <mergeCell ref="B288:C288"/>
    <mergeCell ref="B289:C289"/>
    <mergeCell ref="E231:F231"/>
    <mergeCell ref="B368:L368"/>
    <mergeCell ref="B384:J384"/>
    <mergeCell ref="C385:D385"/>
    <mergeCell ref="E385:F385"/>
    <mergeCell ref="G385:H385"/>
    <mergeCell ref="I385:J385"/>
    <mergeCell ref="C356:D356"/>
    <mergeCell ref="E356:F356"/>
    <mergeCell ref="G356:H356"/>
    <mergeCell ref="C357:D357"/>
    <mergeCell ref="E357:F357"/>
    <mergeCell ref="G357:H357"/>
    <mergeCell ref="I388:J388"/>
    <mergeCell ref="B400:L400"/>
    <mergeCell ref="B414:O414"/>
    <mergeCell ref="C386:D386"/>
    <mergeCell ref="E386:F386"/>
    <mergeCell ref="G386:H386"/>
    <mergeCell ref="I386:J386"/>
    <mergeCell ref="C387:D387"/>
    <mergeCell ref="E387:F387"/>
    <mergeCell ref="G387:H387"/>
    <mergeCell ref="I387:J387"/>
    <mergeCell ref="B416:H416"/>
    <mergeCell ref="C417:D417"/>
    <mergeCell ref="E417:F417"/>
    <mergeCell ref="G417:H417"/>
    <mergeCell ref="C418:D418"/>
    <mergeCell ref="E418:F418"/>
    <mergeCell ref="G418:H418"/>
    <mergeCell ref="C388:D388"/>
    <mergeCell ref="E388:F388"/>
    <mergeCell ref="G388:H388"/>
    <mergeCell ref="B439:L439"/>
    <mergeCell ref="B455:J455"/>
    <mergeCell ref="C456:D456"/>
    <mergeCell ref="E456:F456"/>
    <mergeCell ref="G456:H456"/>
    <mergeCell ref="I456:J456"/>
    <mergeCell ref="C419:D419"/>
    <mergeCell ref="E419:F419"/>
    <mergeCell ref="G419:H419"/>
    <mergeCell ref="C420:D420"/>
    <mergeCell ref="E420:F420"/>
    <mergeCell ref="G420:H420"/>
    <mergeCell ref="C459:D459"/>
    <mergeCell ref="E459:F459"/>
    <mergeCell ref="G459:H459"/>
    <mergeCell ref="I459:J459"/>
    <mergeCell ref="B478:L478"/>
    <mergeCell ref="B542:O542"/>
    <mergeCell ref="C457:D457"/>
    <mergeCell ref="E457:F457"/>
    <mergeCell ref="G457:H457"/>
    <mergeCell ref="I457:J457"/>
    <mergeCell ref="C458:D458"/>
    <mergeCell ref="E458:F458"/>
    <mergeCell ref="G458:H458"/>
    <mergeCell ref="I458:J458"/>
    <mergeCell ref="B571:J571"/>
    <mergeCell ref="B572:B573"/>
    <mergeCell ref="C572:E572"/>
    <mergeCell ref="F572:H572"/>
    <mergeCell ref="B606:O606"/>
    <mergeCell ref="B544:O544"/>
    <mergeCell ref="B545:G545"/>
    <mergeCell ref="B546:J546"/>
    <mergeCell ref="B547:B548"/>
    <mergeCell ref="C547:E547"/>
    <mergeCell ref="F547:H547"/>
    <mergeCell ref="B626:N626"/>
    <mergeCell ref="B627:B628"/>
    <mergeCell ref="B670:O670"/>
    <mergeCell ref="C627:F627"/>
    <mergeCell ref="G627:J627"/>
    <mergeCell ref="K627:N627"/>
    <mergeCell ref="B608:K608"/>
    <mergeCell ref="B609:B610"/>
    <mergeCell ref="C609:E609"/>
    <mergeCell ref="F609:H609"/>
    <mergeCell ref="I609:K609"/>
    <mergeCell ref="B689:N689"/>
    <mergeCell ref="B690:B691"/>
    <mergeCell ref="B734:P734"/>
    <mergeCell ref="B736:O736"/>
    <mergeCell ref="C690:F690"/>
    <mergeCell ref="G690:J690"/>
    <mergeCell ref="K690:N690"/>
    <mergeCell ref="B672:K672"/>
    <mergeCell ref="B673:B674"/>
    <mergeCell ref="C673:E673"/>
    <mergeCell ref="F673:H673"/>
    <mergeCell ref="I673:K673"/>
    <mergeCell ref="B738:J738"/>
    <mergeCell ref="B739:B740"/>
    <mergeCell ref="C739:E739"/>
    <mergeCell ref="F739:H739"/>
    <mergeCell ref="C768:D768"/>
    <mergeCell ref="E768:F768"/>
    <mergeCell ref="G768:H768"/>
    <mergeCell ref="C769:D769"/>
    <mergeCell ref="E769:F769"/>
    <mergeCell ref="G769:H769"/>
    <mergeCell ref="B763:O763"/>
    <mergeCell ref="B765:H765"/>
    <mergeCell ref="C766:D766"/>
    <mergeCell ref="E766:F766"/>
    <mergeCell ref="G766:H766"/>
    <mergeCell ref="C767:D767"/>
    <mergeCell ref="E767:F767"/>
    <mergeCell ref="G767:H767"/>
    <mergeCell ref="I783:J783"/>
    <mergeCell ref="G784:H784"/>
    <mergeCell ref="I784:J784"/>
    <mergeCell ref="C785:D785"/>
    <mergeCell ref="E785:F785"/>
    <mergeCell ref="G785:H785"/>
    <mergeCell ref="I785:J785"/>
    <mergeCell ref="B781:J781"/>
    <mergeCell ref="C782:D782"/>
    <mergeCell ref="E782:F782"/>
    <mergeCell ref="G782:H782"/>
    <mergeCell ref="I782:J782"/>
    <mergeCell ref="C783:D783"/>
    <mergeCell ref="E783:F783"/>
    <mergeCell ref="G783:H783"/>
    <mergeCell ref="B800:H800"/>
    <mergeCell ref="B798:O798"/>
    <mergeCell ref="C784:D784"/>
    <mergeCell ref="E784:F784"/>
    <mergeCell ref="G818:H818"/>
    <mergeCell ref="I818:J818"/>
    <mergeCell ref="C804:D804"/>
    <mergeCell ref="B817:J817"/>
    <mergeCell ref="C818:D818"/>
    <mergeCell ref="E818:F818"/>
    <mergeCell ref="C801:D801"/>
    <mergeCell ref="E801:F801"/>
    <mergeCell ref="G801:H801"/>
    <mergeCell ref="C802:D802"/>
    <mergeCell ref="E802:F802"/>
    <mergeCell ref="G802:H802"/>
    <mergeCell ref="C803:D803"/>
    <mergeCell ref="E803:F803"/>
    <mergeCell ref="E804:F804"/>
    <mergeCell ref="G804:H804"/>
    <mergeCell ref="C820:D820"/>
    <mergeCell ref="E820:F820"/>
    <mergeCell ref="G820:H820"/>
    <mergeCell ref="I820:J820"/>
    <mergeCell ref="C821:D821"/>
    <mergeCell ref="E821:F821"/>
    <mergeCell ref="G821:H821"/>
    <mergeCell ref="I821:J821"/>
    <mergeCell ref="C819:D819"/>
    <mergeCell ref="E819:F819"/>
    <mergeCell ref="G819:H819"/>
    <mergeCell ref="I819:J819"/>
    <mergeCell ref="I911:J911"/>
    <mergeCell ref="C896:D896"/>
    <mergeCell ref="E896:F896"/>
    <mergeCell ref="G896:H896"/>
    <mergeCell ref="C897:D897"/>
    <mergeCell ref="E897:F897"/>
    <mergeCell ref="G897:H897"/>
    <mergeCell ref="G947:H947"/>
    <mergeCell ref="I947:J947"/>
    <mergeCell ref="C948:D948"/>
    <mergeCell ref="E948:F948"/>
    <mergeCell ref="I912:J912"/>
    <mergeCell ref="C913:D913"/>
    <mergeCell ref="E913:F913"/>
    <mergeCell ref="G913:H913"/>
    <mergeCell ref="I913:J913"/>
    <mergeCell ref="G948:H948"/>
    <mergeCell ref="I948:J948"/>
    <mergeCell ref="E932:F932"/>
    <mergeCell ref="G932:H932"/>
    <mergeCell ref="B944:J944"/>
    <mergeCell ref="C945:D945"/>
    <mergeCell ref="E945:F945"/>
    <mergeCell ref="G945:H945"/>
    <mergeCell ref="I945:J945"/>
    <mergeCell ref="C946:D946"/>
    <mergeCell ref="E946:F946"/>
    <mergeCell ref="G946:H946"/>
    <mergeCell ref="I946:J946"/>
    <mergeCell ref="C912:D912"/>
    <mergeCell ref="E912:F912"/>
    <mergeCell ref="G912:H912"/>
    <mergeCell ref="B994:J994"/>
    <mergeCell ref="B995:B996"/>
    <mergeCell ref="C995:E995"/>
    <mergeCell ref="F995:H995"/>
    <mergeCell ref="B990:O990"/>
    <mergeCell ref="B992:O992"/>
    <mergeCell ref="C914:D914"/>
    <mergeCell ref="E914:F914"/>
    <mergeCell ref="G914:H914"/>
    <mergeCell ref="I914:J914"/>
    <mergeCell ref="B926:O926"/>
    <mergeCell ref="B928:H928"/>
    <mergeCell ref="C929:D929"/>
    <mergeCell ref="E929:F929"/>
    <mergeCell ref="G929:H929"/>
    <mergeCell ref="C930:D930"/>
    <mergeCell ref="E930:F930"/>
    <mergeCell ref="G930:H930"/>
    <mergeCell ref="C931:D931"/>
    <mergeCell ref="E931:F931"/>
    <mergeCell ref="G931:H931"/>
    <mergeCell ref="C932:D932"/>
    <mergeCell ref="C947:D947"/>
    <mergeCell ref="E947:F947"/>
    <mergeCell ref="B1248:O1248"/>
    <mergeCell ref="B1250:O1250"/>
    <mergeCell ref="B1252:B1253"/>
    <mergeCell ref="C1252:D1252"/>
    <mergeCell ref="E1252:F1252"/>
    <mergeCell ref="G1252:H1252"/>
    <mergeCell ref="B1311:O1311"/>
    <mergeCell ref="C1257:D1257"/>
    <mergeCell ref="E1257:F1257"/>
    <mergeCell ref="G1257:H1257"/>
    <mergeCell ref="I1257:J1257"/>
    <mergeCell ref="B1257:B1258"/>
    <mergeCell ref="C1315:D1315"/>
    <mergeCell ref="F1315:G1315"/>
    <mergeCell ref="B1313:B1314"/>
    <mergeCell ref="C1313:E1313"/>
    <mergeCell ref="F1313:H1313"/>
    <mergeCell ref="I1313:K1313"/>
    <mergeCell ref="L1313:N1313"/>
    <mergeCell ref="C1314:D1314"/>
    <mergeCell ref="F1314:G1314"/>
    <mergeCell ref="I1314:J1314"/>
    <mergeCell ref="L1314:M1314"/>
    <mergeCell ref="E1377:F1377"/>
    <mergeCell ref="G1377:H1377"/>
    <mergeCell ref="I1315:J1315"/>
    <mergeCell ref="L1315:M1315"/>
    <mergeCell ref="C1316:D1316"/>
    <mergeCell ref="F1316:G1316"/>
    <mergeCell ref="I1316:J1316"/>
    <mergeCell ref="L1316:M1316"/>
    <mergeCell ref="C1321:D1321"/>
    <mergeCell ref="F1321:G1321"/>
    <mergeCell ref="I1321:J1321"/>
    <mergeCell ref="L1321:M1321"/>
    <mergeCell ref="C1319:D1319"/>
    <mergeCell ref="F1319:G1319"/>
    <mergeCell ref="I1319:J1319"/>
    <mergeCell ref="L1319:M1319"/>
    <mergeCell ref="C1317:D1317"/>
    <mergeCell ref="F1317:G1317"/>
    <mergeCell ref="I1317:J1317"/>
    <mergeCell ref="L1317:M1317"/>
    <mergeCell ref="C1318:D1318"/>
    <mergeCell ref="F1318:G1318"/>
    <mergeCell ref="I1318:J1318"/>
    <mergeCell ref="L1318:M1318"/>
    <mergeCell ref="B1652:O1652"/>
    <mergeCell ref="B1640:O1640"/>
    <mergeCell ref="B1641:O1641"/>
    <mergeCell ref="B1642:O1642"/>
    <mergeCell ref="D1643:J1643"/>
    <mergeCell ref="B1644:O1644"/>
    <mergeCell ref="B1645:O1645"/>
    <mergeCell ref="B1632:O1632"/>
    <mergeCell ref="B1634:O1634"/>
    <mergeCell ref="B1635:O1635"/>
    <mergeCell ref="B1638:O1638"/>
    <mergeCell ref="B1639:O1639"/>
    <mergeCell ref="B1503:O1503"/>
    <mergeCell ref="B1567:O1567"/>
    <mergeCell ref="B1525:L1525"/>
    <mergeCell ref="B1505:L1505"/>
    <mergeCell ref="B1589:L1589"/>
    <mergeCell ref="B1569:L1569"/>
    <mergeCell ref="B777:L777"/>
    <mergeCell ref="B788:L788"/>
    <mergeCell ref="E1024:F1024"/>
    <mergeCell ref="G1024:H1024"/>
    <mergeCell ref="C1025:D1025"/>
    <mergeCell ref="E1025:F1025"/>
    <mergeCell ref="G1025:H1025"/>
    <mergeCell ref="C1026:D1026"/>
    <mergeCell ref="E1026:F1026"/>
    <mergeCell ref="G1026:H1026"/>
    <mergeCell ref="I1042:J1042"/>
    <mergeCell ref="C1043:D1043"/>
    <mergeCell ref="E1043:F1043"/>
    <mergeCell ref="G1043:H1043"/>
    <mergeCell ref="I1043:J1043"/>
    <mergeCell ref="B1054:O1054"/>
    <mergeCell ref="B1039:J1039"/>
    <mergeCell ref="I1320:J1320"/>
    <mergeCell ref="B1770:N1770"/>
    <mergeCell ref="B376:L376"/>
    <mergeCell ref="B407:L407"/>
    <mergeCell ref="B452:L452"/>
    <mergeCell ref="B485:L485"/>
    <mergeCell ref="B586:L586"/>
    <mergeCell ref="M586:O586"/>
    <mergeCell ref="B622:L622"/>
    <mergeCell ref="B637:L637"/>
    <mergeCell ref="B1768:N1768"/>
    <mergeCell ref="B1769:N1769"/>
    <mergeCell ref="B1646:O1646"/>
    <mergeCell ref="B1647:O1647"/>
    <mergeCell ref="B1648:O1648"/>
    <mergeCell ref="B1649:O1649"/>
    <mergeCell ref="B1650:O1650"/>
    <mergeCell ref="G803:H803"/>
    <mergeCell ref="B1020:O1020"/>
    <mergeCell ref="B1022:H1022"/>
    <mergeCell ref="C1023:D1023"/>
    <mergeCell ref="E1023:F1023"/>
    <mergeCell ref="B1631:O1631"/>
    <mergeCell ref="G1023:H1023"/>
    <mergeCell ref="C1024:D1024"/>
    <mergeCell ref="C1040:D1040"/>
    <mergeCell ref="E1040:F1040"/>
    <mergeCell ref="G1040:H1040"/>
    <mergeCell ref="I1040:J1040"/>
    <mergeCell ref="C1041:D1041"/>
    <mergeCell ref="E1041:F1041"/>
    <mergeCell ref="G1041:H1041"/>
    <mergeCell ref="I1041:J1041"/>
    <mergeCell ref="G1057:H1057"/>
    <mergeCell ref="C1058:D1058"/>
    <mergeCell ref="E1058:F1058"/>
    <mergeCell ref="G1058:H1058"/>
    <mergeCell ref="C1059:D1059"/>
    <mergeCell ref="E1059:F1059"/>
    <mergeCell ref="G1059:H1059"/>
    <mergeCell ref="C1042:D1042"/>
    <mergeCell ref="E1042:F1042"/>
    <mergeCell ref="G1042:H1042"/>
    <mergeCell ref="C1076:D1076"/>
    <mergeCell ref="E1076:F1076"/>
    <mergeCell ref="G1076:H1076"/>
    <mergeCell ref="I1076:J1076"/>
    <mergeCell ref="C1077:D1077"/>
    <mergeCell ref="E1077:F1077"/>
    <mergeCell ref="G1077:H1077"/>
    <mergeCell ref="I1077:J1077"/>
    <mergeCell ref="B879:J879"/>
    <mergeCell ref="C1060:D1060"/>
    <mergeCell ref="E1060:F1060"/>
    <mergeCell ref="G1060:H1060"/>
    <mergeCell ref="B1073:J1073"/>
    <mergeCell ref="C1074:D1074"/>
    <mergeCell ref="E1074:F1074"/>
    <mergeCell ref="G1074:H1074"/>
    <mergeCell ref="I1074:J1074"/>
    <mergeCell ref="C1075:D1075"/>
    <mergeCell ref="E1075:F1075"/>
    <mergeCell ref="G1075:H1075"/>
    <mergeCell ref="I1075:J1075"/>
    <mergeCell ref="B1056:H1056"/>
    <mergeCell ref="C1057:D1057"/>
    <mergeCell ref="E1057:F1057"/>
    <mergeCell ref="B1188:B1189"/>
    <mergeCell ref="C1188:E1188"/>
    <mergeCell ref="F1188:H1188"/>
    <mergeCell ref="B1118:O1118"/>
    <mergeCell ref="B1120:O1120"/>
    <mergeCell ref="B1122:J1122"/>
    <mergeCell ref="B1123:B1124"/>
    <mergeCell ref="C1123:E1123"/>
    <mergeCell ref="F1123:H1123"/>
    <mergeCell ref="B1183:O1183"/>
    <mergeCell ref="B1185:O1185"/>
    <mergeCell ref="B1187:J1187"/>
    <mergeCell ref="C1441:L1441"/>
    <mergeCell ref="C1460:L1460"/>
    <mergeCell ref="C1322:D1322"/>
    <mergeCell ref="F1322:G1322"/>
    <mergeCell ref="I1322:J1322"/>
    <mergeCell ref="L1322:M1322"/>
    <mergeCell ref="C1320:D1320"/>
    <mergeCell ref="F1320:G1320"/>
    <mergeCell ref="B1341:L1341"/>
    <mergeCell ref="B1359:L1359"/>
    <mergeCell ref="B1377:B1378"/>
    <mergeCell ref="B1389:L1389"/>
    <mergeCell ref="L1320:M1320"/>
    <mergeCell ref="I1377:J1377"/>
    <mergeCell ref="K1377:L1377"/>
    <mergeCell ref="C1323:D1323"/>
    <mergeCell ref="F1323:G1323"/>
    <mergeCell ref="I1323:J1323"/>
    <mergeCell ref="L1323:M1323"/>
    <mergeCell ref="C1324:D1324"/>
    <mergeCell ref="F1324:G1324"/>
    <mergeCell ref="I1324:J1324"/>
    <mergeCell ref="L1324:M1324"/>
    <mergeCell ref="C1377:D1377"/>
  </mergeCells>
  <conditionalFormatting sqref="N1256:N1257 C914 E914 G914 I914 C898 E898 G898 C785 E785 G785 C769:C776 E769:E776 D770:D776 G769 I765:L776 C695:N698 C677:L678 C482:L484 C443:L451 C404:L406 C388:J389 C372:L375 E357:H366 D358:D366 C357:C366 C454:L454 C377:L383 C420:H438 C538:L541 C613:L621 C625:L625 C632:N635 C631:E631 C459:J477 C1256:J1256 I785 K1257:L1257 C409:L413">
    <cfRule type="cellIs" dxfId="53" priority="55" stopIfTrue="1" operator="lessThanOrEqual">
      <formula>0</formula>
    </cfRule>
    <cfRule type="cellIs" dxfId="52" priority="56" stopIfTrue="1" operator="greaterThanOrEqual">
      <formula>0</formula>
    </cfRule>
  </conditionalFormatting>
  <conditionalFormatting sqref="C932 E932 G932">
    <cfRule type="cellIs" dxfId="51" priority="47" stopIfTrue="1" operator="lessThanOrEqual">
      <formula>0</formula>
    </cfRule>
    <cfRule type="cellIs" dxfId="50" priority="48" stopIfTrue="1" operator="greaterThanOrEqual">
      <formula>0</formula>
    </cfRule>
  </conditionalFormatting>
  <conditionalFormatting sqref="C804 E804 G804">
    <cfRule type="cellIs" dxfId="49" priority="51" stopIfTrue="1" operator="lessThanOrEqual">
      <formula>0</formula>
    </cfRule>
    <cfRule type="cellIs" dxfId="48" priority="52" stopIfTrue="1" operator="greaterThanOrEqual">
      <formula>0</formula>
    </cfRule>
  </conditionalFormatting>
  <conditionalFormatting sqref="C821 E821 G821 I821">
    <cfRule type="cellIs" dxfId="47" priority="49" stopIfTrue="1" operator="lessThanOrEqual">
      <formula>0</formula>
    </cfRule>
    <cfRule type="cellIs" dxfId="46" priority="50" stopIfTrue="1" operator="greaterThanOrEqual">
      <formula>0</formula>
    </cfRule>
  </conditionalFormatting>
  <conditionalFormatting sqref="C948 E948 G948 I948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F631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G631:I631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J631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K631:M63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N631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694:E694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F694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G694:I694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J69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K694:M694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N694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E1256">
    <cfRule type="cellIs" dxfId="21" priority="22" operator="greaterThanOrEqual">
      <formula>0</formula>
    </cfRule>
  </conditionalFormatting>
  <conditionalFormatting sqref="C1256:J1256">
    <cfRule type="cellIs" dxfId="20" priority="21" operator="greaterThanOrEqual">
      <formula>0</formula>
    </cfRule>
  </conditionalFormatting>
  <conditionalFormatting sqref="C1026 E1026 G1026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043 E1043 G1043 I1043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060 E1060 G1060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077 E1077 G1077 I1077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I1261:J1261">
    <cfRule type="cellIs" dxfId="11" priority="1" operator="greaterThanOrEqual">
      <formula>0</formula>
    </cfRule>
  </conditionalFormatting>
  <conditionalFormatting sqref="C1261:D1261">
    <cfRule type="cellIs" dxfId="10" priority="11" stopIfTrue="1" operator="lessThanOrEqual">
      <formula>0</formula>
    </cfRule>
    <cfRule type="cellIs" dxfId="9" priority="12" stopIfTrue="1" operator="greaterThanOrEqual">
      <formula>0</formula>
    </cfRule>
  </conditionalFormatting>
  <conditionalFormatting sqref="C1261:D1261">
    <cfRule type="cellIs" dxfId="8" priority="10" operator="greaterThanOrEqual">
      <formula>0</formula>
    </cfRule>
  </conditionalFormatting>
  <conditionalFormatting sqref="E1261:F1261">
    <cfRule type="cellIs" dxfId="7" priority="8" stopIfTrue="1" operator="lessThanOrEqual">
      <formula>0</formula>
    </cfRule>
    <cfRule type="cellIs" dxfId="6" priority="9" stopIfTrue="1" operator="greaterThanOrEqual">
      <formula>0</formula>
    </cfRule>
  </conditionalFormatting>
  <conditionalFormatting sqref="E1261:F1261">
    <cfRule type="cellIs" dxfId="5" priority="7" operator="greaterThanOrEqual">
      <formula>0</formula>
    </cfRule>
  </conditionalFormatting>
  <conditionalFormatting sqref="G1261:H1261">
    <cfRule type="cellIs" dxfId="4" priority="5" stopIfTrue="1" operator="lessThanOrEqual">
      <formula>0</formula>
    </cfRule>
    <cfRule type="cellIs" dxfId="3" priority="6" stopIfTrue="1" operator="greaterThanOrEqual">
      <formula>0</formula>
    </cfRule>
  </conditionalFormatting>
  <conditionalFormatting sqref="G1261:H1261">
    <cfRule type="cellIs" dxfId="2" priority="4" operator="greaterThanOrEqual">
      <formula>0</formula>
    </cfRule>
  </conditionalFormatting>
  <conditionalFormatting sqref="I1261:J1261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2" orientation="portrait" r:id="rId1"/>
  <headerFooter alignWithMargins="0"/>
  <rowBreaks count="13" manualBreakCount="13">
    <brk id="103" min="1" max="14" man="1"/>
    <brk id="226" min="1" max="14" man="1"/>
    <brk id="287" min="1" max="14" man="1"/>
    <brk id="350" min="1" max="14" man="1"/>
    <brk id="413" min="1" max="14" man="1"/>
    <brk id="541" min="1" max="14" man="1"/>
    <brk id="605" min="1" max="14" man="1"/>
    <brk id="733" min="1" max="14" man="1"/>
    <brk id="861" min="1" max="14" man="1"/>
    <brk id="1247" min="1" max="14" man="1"/>
    <brk id="1310" min="1" max="14" man="1"/>
    <brk id="1374" min="1" max="14" man="1"/>
    <brk id="1630" min="1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</vt:lpstr>
      <vt:lpstr>AGOSTO!Área_de_impresión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2018-10-26T11:23:48Z</cp:lastPrinted>
  <dcterms:created xsi:type="dcterms:W3CDTF">2011-10-19T11:12:35Z</dcterms:created>
  <dcterms:modified xsi:type="dcterms:W3CDTF">2018-10-26T12:05:05Z</dcterms:modified>
</cp:coreProperties>
</file>