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theme/themeOverride1.xml" ContentType="application/vnd.openxmlformats-officedocument.themeOverride+xml"/>
  <Override PartName="/xl/charts/chart20.xml" ContentType="application/vnd.openxmlformats-officedocument.drawingml.chart+xml"/>
  <Override PartName="/xl/theme/themeOverride2.xml" ContentType="application/vnd.openxmlformats-officedocument.themeOverride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8\BOLETINES\7.- JULIO\"/>
    </mc:Choice>
  </mc:AlternateContent>
  <bookViews>
    <workbookView xWindow="360" yWindow="45" windowWidth="9345" windowHeight="5025"/>
  </bookViews>
  <sheets>
    <sheet name="JULIO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Print_Area" localSheetId="0">JULIO!$B$1:$O$1597</definedName>
  </definedNames>
  <calcPr calcId="152511"/>
</workbook>
</file>

<file path=xl/calcChain.xml><?xml version="1.0" encoding="utf-8"?>
<calcChain xmlns="http://schemas.openxmlformats.org/spreadsheetml/2006/main">
  <c r="I792" i="4" l="1"/>
  <c r="K700" i="4" l="1"/>
  <c r="E636" i="4" l="1"/>
  <c r="D620" i="4"/>
  <c r="C1048" i="4" l="1"/>
  <c r="E1048" i="4"/>
  <c r="E1067" i="4"/>
  <c r="C1067" i="4"/>
  <c r="G1066" i="4"/>
  <c r="G1065" i="4"/>
  <c r="G1067" i="4" l="1"/>
  <c r="J1133" i="4" l="1"/>
  <c r="I1133" i="4"/>
  <c r="I1084" i="4"/>
  <c r="E1084" i="4"/>
  <c r="C1084" i="4"/>
  <c r="G1083" i="4"/>
  <c r="G1082" i="4"/>
  <c r="I1048" i="4"/>
  <c r="G1047" i="4"/>
  <c r="G1046" i="4"/>
  <c r="E1031" i="4"/>
  <c r="C1031" i="4"/>
  <c r="G1030" i="4"/>
  <c r="G1029" i="4"/>
  <c r="E1004" i="4"/>
  <c r="H1004" i="4"/>
  <c r="E1005" i="4"/>
  <c r="H1005" i="4"/>
  <c r="K637" i="4"/>
  <c r="G1084" i="4" l="1"/>
  <c r="G1031" i="4"/>
  <c r="G1048" i="4"/>
  <c r="E619" i="4" l="1"/>
  <c r="L700" i="4" l="1"/>
  <c r="L699" i="4"/>
  <c r="K699" i="4"/>
  <c r="L637" i="4"/>
  <c r="L636" i="4"/>
  <c r="K636" i="4"/>
  <c r="M636" i="4" l="1"/>
  <c r="M700" i="4"/>
  <c r="M699" i="4"/>
  <c r="M637" i="4"/>
  <c r="N701" i="4"/>
  <c r="K701" i="4"/>
  <c r="L701" i="4"/>
  <c r="J701" i="4"/>
  <c r="H701" i="4"/>
  <c r="G701" i="4"/>
  <c r="I700" i="4"/>
  <c r="I699" i="4"/>
  <c r="F701" i="4"/>
  <c r="D701" i="4"/>
  <c r="C701" i="4"/>
  <c r="E700" i="4"/>
  <c r="E699" i="4"/>
  <c r="N638" i="4"/>
  <c r="J638" i="4"/>
  <c r="H638" i="4"/>
  <c r="G638" i="4"/>
  <c r="I637" i="4"/>
  <c r="I636" i="4"/>
  <c r="F638" i="4"/>
  <c r="M701" i="4" l="1"/>
  <c r="I638" i="4"/>
  <c r="I701" i="4"/>
  <c r="E701" i="4"/>
  <c r="K638" i="4"/>
  <c r="M638" i="4"/>
  <c r="L638" i="4"/>
  <c r="I955" i="4"/>
  <c r="E955" i="4"/>
  <c r="C955" i="4"/>
  <c r="G954" i="4"/>
  <c r="G953" i="4"/>
  <c r="E939" i="4"/>
  <c r="C939" i="4"/>
  <c r="G938" i="4"/>
  <c r="G937" i="4"/>
  <c r="I828" i="4"/>
  <c r="E828" i="4"/>
  <c r="C828" i="4"/>
  <c r="G827" i="4"/>
  <c r="G826" i="4"/>
  <c r="E811" i="4"/>
  <c r="C811" i="4"/>
  <c r="G810" i="4"/>
  <c r="G809" i="4"/>
  <c r="G939" i="4" l="1"/>
  <c r="G828" i="4"/>
  <c r="G811" i="4"/>
  <c r="G955" i="4"/>
  <c r="L1384" i="4"/>
  <c r="L1383" i="4"/>
  <c r="K1343" i="4"/>
  <c r="J1343" i="4"/>
  <c r="I1343" i="4"/>
  <c r="H1343" i="4"/>
  <c r="G1343" i="4"/>
  <c r="F1343" i="4"/>
  <c r="E1343" i="4"/>
  <c r="D1343" i="4"/>
  <c r="C1343" i="4"/>
  <c r="L1342" i="4"/>
  <c r="L1341" i="4"/>
  <c r="L1340" i="4"/>
  <c r="L1339" i="4"/>
  <c r="K1324" i="4"/>
  <c r="J1324" i="4"/>
  <c r="I1324" i="4"/>
  <c r="H1324" i="4"/>
  <c r="G1324" i="4"/>
  <c r="F1324" i="4"/>
  <c r="E1324" i="4"/>
  <c r="D1324" i="4"/>
  <c r="C1324" i="4"/>
  <c r="L1323" i="4"/>
  <c r="L1322" i="4"/>
  <c r="L1321" i="4"/>
  <c r="L1320" i="4"/>
  <c r="J1265" i="4"/>
  <c r="I1265" i="4"/>
  <c r="H1265" i="4"/>
  <c r="G1265" i="4"/>
  <c r="F1265" i="4"/>
  <c r="E1265" i="4"/>
  <c r="D1265" i="4"/>
  <c r="C1265" i="4"/>
  <c r="L1264" i="4"/>
  <c r="K1264" i="4"/>
  <c r="L1263" i="4"/>
  <c r="K1263" i="4"/>
  <c r="L1262" i="4"/>
  <c r="K1262" i="4"/>
  <c r="L1261" i="4"/>
  <c r="K1261" i="4"/>
  <c r="L1260" i="4"/>
  <c r="K1260" i="4"/>
  <c r="L1259" i="4"/>
  <c r="K1259" i="4"/>
  <c r="L1258" i="4"/>
  <c r="K1258" i="4"/>
  <c r="L1257" i="4"/>
  <c r="K1257" i="4"/>
  <c r="L1256" i="4"/>
  <c r="K1256" i="4"/>
  <c r="K1213" i="4"/>
  <c r="J1213" i="4"/>
  <c r="I1213" i="4"/>
  <c r="H1213" i="4"/>
  <c r="G1213" i="4"/>
  <c r="F1213" i="4"/>
  <c r="E1213" i="4"/>
  <c r="D1213" i="4"/>
  <c r="C1213" i="4"/>
  <c r="L1212" i="4"/>
  <c r="L1211" i="4"/>
  <c r="L1210" i="4"/>
  <c r="K1195" i="4"/>
  <c r="J1195" i="4"/>
  <c r="I1195" i="4"/>
  <c r="H1195" i="4"/>
  <c r="G1195" i="4"/>
  <c r="F1195" i="4"/>
  <c r="E1195" i="4"/>
  <c r="D1195" i="4"/>
  <c r="C1195" i="4"/>
  <c r="L1194" i="4"/>
  <c r="L1193" i="4"/>
  <c r="L1192" i="4"/>
  <c r="K1159" i="4"/>
  <c r="I1159" i="4"/>
  <c r="H1159" i="4"/>
  <c r="F1159" i="4"/>
  <c r="E1159" i="4"/>
  <c r="C1159" i="4"/>
  <c r="N1158" i="4"/>
  <c r="L1158" i="4"/>
  <c r="N1157" i="4"/>
  <c r="L1157" i="4"/>
  <c r="N1156" i="4"/>
  <c r="L1156" i="4"/>
  <c r="N1155" i="4"/>
  <c r="L1155" i="4"/>
  <c r="N1154" i="4"/>
  <c r="L1154" i="4"/>
  <c r="N1153" i="4"/>
  <c r="L1153" i="4"/>
  <c r="N1152" i="4"/>
  <c r="L1152" i="4"/>
  <c r="N1151" i="4"/>
  <c r="L1151" i="4"/>
  <c r="N1150" i="4"/>
  <c r="L1150" i="4"/>
  <c r="H1133" i="4"/>
  <c r="G1133" i="4"/>
  <c r="F1133" i="4"/>
  <c r="E1133" i="4"/>
  <c r="D1133" i="4"/>
  <c r="C1133" i="4"/>
  <c r="L1132" i="4"/>
  <c r="K1132" i="4"/>
  <c r="L1131" i="4"/>
  <c r="K1131" i="4"/>
  <c r="G1013" i="4"/>
  <c r="F1013" i="4"/>
  <c r="D1013" i="4"/>
  <c r="C1013" i="4"/>
  <c r="H1012" i="4"/>
  <c r="E1012" i="4"/>
  <c r="H1011" i="4"/>
  <c r="E1011" i="4"/>
  <c r="H1010" i="4"/>
  <c r="E1010" i="4"/>
  <c r="H1009" i="4"/>
  <c r="E1009" i="4"/>
  <c r="H1008" i="4"/>
  <c r="E1008" i="4"/>
  <c r="H1007" i="4"/>
  <c r="E1007" i="4"/>
  <c r="H1006" i="4"/>
  <c r="E1006" i="4"/>
  <c r="I921" i="4"/>
  <c r="E921" i="4"/>
  <c r="C921" i="4"/>
  <c r="G920" i="4"/>
  <c r="G919" i="4"/>
  <c r="E904" i="4"/>
  <c r="C904" i="4"/>
  <c r="G903" i="4"/>
  <c r="G902" i="4"/>
  <c r="G885" i="4"/>
  <c r="F885" i="4"/>
  <c r="D885" i="4"/>
  <c r="C885" i="4"/>
  <c r="H884" i="4"/>
  <c r="E884" i="4"/>
  <c r="H883" i="4"/>
  <c r="E883" i="4"/>
  <c r="H882" i="4"/>
  <c r="E882" i="4"/>
  <c r="H881" i="4"/>
  <c r="E881" i="4"/>
  <c r="H880" i="4"/>
  <c r="E880" i="4"/>
  <c r="H879" i="4"/>
  <c r="E879" i="4"/>
  <c r="H878" i="4"/>
  <c r="E878" i="4"/>
  <c r="H877" i="4"/>
  <c r="E877" i="4"/>
  <c r="H876" i="4"/>
  <c r="E876" i="4"/>
  <c r="E792" i="4"/>
  <c r="C792" i="4"/>
  <c r="G791" i="4"/>
  <c r="G790" i="4"/>
  <c r="E776" i="4"/>
  <c r="C776" i="4"/>
  <c r="G775" i="4"/>
  <c r="G774" i="4"/>
  <c r="G757" i="4"/>
  <c r="F757" i="4"/>
  <c r="D757" i="4"/>
  <c r="C757" i="4"/>
  <c r="H756" i="4"/>
  <c r="E756" i="4"/>
  <c r="H755" i="4"/>
  <c r="E755" i="4"/>
  <c r="H754" i="4"/>
  <c r="E754" i="4"/>
  <c r="H753" i="4"/>
  <c r="E753" i="4"/>
  <c r="H752" i="4"/>
  <c r="E752" i="4"/>
  <c r="H751" i="4"/>
  <c r="E751" i="4"/>
  <c r="H750" i="4"/>
  <c r="E750" i="4"/>
  <c r="H749" i="4"/>
  <c r="E749" i="4"/>
  <c r="H748" i="4"/>
  <c r="E748" i="4"/>
  <c r="G684" i="4"/>
  <c r="F684" i="4"/>
  <c r="D684" i="4"/>
  <c r="C684" i="4"/>
  <c r="J683" i="4"/>
  <c r="I683" i="4"/>
  <c r="H683" i="4"/>
  <c r="E683" i="4"/>
  <c r="J682" i="4"/>
  <c r="I682" i="4"/>
  <c r="H682" i="4"/>
  <c r="E682" i="4"/>
  <c r="D638" i="4"/>
  <c r="C638" i="4"/>
  <c r="E637" i="4"/>
  <c r="G620" i="4"/>
  <c r="F620" i="4"/>
  <c r="C620" i="4"/>
  <c r="J619" i="4"/>
  <c r="I619" i="4"/>
  <c r="H619" i="4"/>
  <c r="J618" i="4"/>
  <c r="I618" i="4"/>
  <c r="H618" i="4"/>
  <c r="E618" i="4"/>
  <c r="G590" i="4"/>
  <c r="F590" i="4"/>
  <c r="D590" i="4"/>
  <c r="C590" i="4"/>
  <c r="H589" i="4"/>
  <c r="E589" i="4"/>
  <c r="H588" i="4"/>
  <c r="E588" i="4"/>
  <c r="H587" i="4"/>
  <c r="E587" i="4"/>
  <c r="H586" i="4"/>
  <c r="E586" i="4"/>
  <c r="H585" i="4"/>
  <c r="E585" i="4"/>
  <c r="H584" i="4"/>
  <c r="E584" i="4"/>
  <c r="H583" i="4"/>
  <c r="E583" i="4"/>
  <c r="H582" i="4"/>
  <c r="E582" i="4"/>
  <c r="H581" i="4"/>
  <c r="E581" i="4"/>
  <c r="G565" i="4"/>
  <c r="F565" i="4"/>
  <c r="D565" i="4"/>
  <c r="C565" i="4"/>
  <c r="H564" i="4"/>
  <c r="E564" i="4"/>
  <c r="H563" i="4"/>
  <c r="E563" i="4"/>
  <c r="H562" i="4"/>
  <c r="E562" i="4"/>
  <c r="H561" i="4"/>
  <c r="E561" i="4"/>
  <c r="H560" i="4"/>
  <c r="E560" i="4"/>
  <c r="H559" i="4"/>
  <c r="E559" i="4"/>
  <c r="H558" i="4"/>
  <c r="E558" i="4"/>
  <c r="H557" i="4"/>
  <c r="E557" i="4"/>
  <c r="H556" i="4"/>
  <c r="E556" i="4"/>
  <c r="K489" i="4"/>
  <c r="J489" i="4"/>
  <c r="I489" i="4"/>
  <c r="H489" i="4"/>
  <c r="G489" i="4"/>
  <c r="F489" i="4"/>
  <c r="E489" i="4"/>
  <c r="D489" i="4"/>
  <c r="C489" i="4"/>
  <c r="L488" i="4"/>
  <c r="L487" i="4"/>
  <c r="I466" i="4"/>
  <c r="E466" i="4"/>
  <c r="C466" i="4"/>
  <c r="G465" i="4"/>
  <c r="G464" i="4"/>
  <c r="K451" i="4"/>
  <c r="J451" i="4"/>
  <c r="I451" i="4"/>
  <c r="H451" i="4"/>
  <c r="G451" i="4"/>
  <c r="F451" i="4"/>
  <c r="E451" i="4"/>
  <c r="D451" i="4"/>
  <c r="C451" i="4"/>
  <c r="L450" i="4"/>
  <c r="L449" i="4"/>
  <c r="E427" i="4"/>
  <c r="C427" i="4"/>
  <c r="G426" i="4"/>
  <c r="G425" i="4"/>
  <c r="K409" i="4"/>
  <c r="J409" i="4"/>
  <c r="I409" i="4"/>
  <c r="H409" i="4"/>
  <c r="G409" i="4"/>
  <c r="F409" i="4"/>
  <c r="E409" i="4"/>
  <c r="D409" i="4"/>
  <c r="C409" i="4"/>
  <c r="L408" i="4"/>
  <c r="L407" i="4"/>
  <c r="I394" i="4"/>
  <c r="E394" i="4"/>
  <c r="C394" i="4"/>
  <c r="G393" i="4"/>
  <c r="G392" i="4"/>
  <c r="K378" i="4"/>
  <c r="J378" i="4"/>
  <c r="I378" i="4"/>
  <c r="H378" i="4"/>
  <c r="G378" i="4"/>
  <c r="F378" i="4"/>
  <c r="E378" i="4"/>
  <c r="D378" i="4"/>
  <c r="C378" i="4"/>
  <c r="L377" i="4"/>
  <c r="L376" i="4"/>
  <c r="E363" i="4"/>
  <c r="C363" i="4"/>
  <c r="G362" i="4"/>
  <c r="G361" i="4"/>
  <c r="L341" i="4"/>
  <c r="L340" i="4"/>
  <c r="K339" i="4"/>
  <c r="J339" i="4"/>
  <c r="I339" i="4"/>
  <c r="H339" i="4"/>
  <c r="G339" i="4"/>
  <c r="F339" i="4"/>
  <c r="E339" i="4"/>
  <c r="D339" i="4"/>
  <c r="C339" i="4"/>
  <c r="L338" i="4"/>
  <c r="L337" i="4"/>
  <c r="K336" i="4"/>
  <c r="J336" i="4"/>
  <c r="I336" i="4"/>
  <c r="H336" i="4"/>
  <c r="G336" i="4"/>
  <c r="F336" i="4"/>
  <c r="E336" i="4"/>
  <c r="D336" i="4"/>
  <c r="C336" i="4"/>
  <c r="E242" i="4"/>
  <c r="E238" i="4"/>
  <c r="E757" i="4" l="1"/>
  <c r="H684" i="4"/>
  <c r="E620" i="4"/>
  <c r="L1159" i="4"/>
  <c r="N1159" i="4"/>
  <c r="J684" i="4"/>
  <c r="E565" i="4"/>
  <c r="H565" i="4"/>
  <c r="H757" i="4"/>
  <c r="K1265" i="4"/>
  <c r="L1265" i="4"/>
  <c r="I620" i="4"/>
  <c r="H590" i="4"/>
  <c r="E590" i="4"/>
  <c r="L339" i="4"/>
  <c r="G363" i="4"/>
  <c r="G394" i="4"/>
  <c r="L451" i="4"/>
  <c r="G466" i="4"/>
  <c r="L489" i="4"/>
  <c r="K619" i="4"/>
  <c r="G776" i="4"/>
  <c r="E885" i="4"/>
  <c r="H885" i="4"/>
  <c r="G904" i="4"/>
  <c r="E1013" i="4"/>
  <c r="H1013" i="4"/>
  <c r="L1195" i="4"/>
  <c r="L1324" i="4"/>
  <c r="L344" i="4"/>
  <c r="G427" i="4"/>
  <c r="E638" i="4"/>
  <c r="K1133" i="4"/>
  <c r="L336" i="4"/>
  <c r="L345" i="4"/>
  <c r="L378" i="4"/>
  <c r="L409" i="4"/>
  <c r="H620" i="4"/>
  <c r="J620" i="4"/>
  <c r="K682" i="4"/>
  <c r="E684" i="4"/>
  <c r="I684" i="4"/>
  <c r="G792" i="4"/>
  <c r="G921" i="4"/>
  <c r="L1133" i="4"/>
  <c r="L1213" i="4"/>
  <c r="L1343" i="4"/>
  <c r="K618" i="4"/>
  <c r="K683" i="4"/>
  <c r="K620" i="4" l="1"/>
  <c r="L343" i="4"/>
  <c r="K684" i="4"/>
</calcChain>
</file>

<file path=xl/sharedStrings.xml><?xml version="1.0" encoding="utf-8"?>
<sst xmlns="http://schemas.openxmlformats.org/spreadsheetml/2006/main" count="693" uniqueCount="188">
  <si>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</si>
  <si>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</si>
  <si>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</si>
  <si>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</si>
  <si>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</si>
  <si>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</si>
  <si>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</si>
  <si>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</si>
  <si>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</si>
  <si>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</si>
  <si>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</si>
  <si>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</si>
  <si>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</si>
  <si>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</si>
  <si>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</si>
  <si>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</si>
  <si>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</si>
  <si>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</si>
  <si>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</si>
  <si>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</si>
  <si>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</si>
  <si>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CAMPAMENTOS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</si>
  <si>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</si>
  <si>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</si>
  <si>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</si>
  <si>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</si>
  <si>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</si>
  <si>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</si>
  <si>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</si>
  <si>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</si>
  <si>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</si>
  <si>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</si>
  <si>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</si>
  <si>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</si>
  <si>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</si>
  <si>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</si>
  <si>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</si>
  <si>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DEFINICIONES EMPLEADAS</t>
  </si>
  <si>
    <t>FICHA TÉCNICA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</si>
  <si>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</si>
  <si>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</si>
  <si>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</si>
  <si>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</si>
  <si>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</si>
  <si>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</si>
  <si>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</si>
  <si>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</si>
  <si>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</si>
  <si>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</si>
  <si>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</si>
  <si>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</si>
  <si>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</si>
  <si>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</si>
  <si>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</si>
  <si>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</si>
  <si>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</si>
  <si>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</si>
  <si>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</si>
  <si>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Ámbito de la Investigación: </t>
    </r>
    <r>
      <rPr>
        <sz val="12"/>
        <rFont val="Verdana"/>
        <family val="2"/>
      </rPr>
      <t>Comunidad Autónoma de Castilla y León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</si>
  <si>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</si>
  <si>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</si>
  <si>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</si>
  <si>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</si>
  <si>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</si>
  <si>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</si>
  <si>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</si>
  <si>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</si>
  <si>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</si>
  <si>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</si>
  <si>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</si>
  <si>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Plan Estadístico de Castilla y León 2014-2017: Operación Estadística nº 07012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</si>
  <si>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</si>
  <si>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</si>
  <si>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</si>
  <si>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</si>
  <si>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</si>
  <si>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</si>
  <si>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</si>
  <si>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</si>
  <si>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</si>
  <si>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</si>
  <si>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</si>
  <si>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</si>
  <si>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</si>
  <si>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</si>
  <si>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</si>
  <si>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</si>
  <si>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</si>
  <si>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(p=q0,5, sigma=1,64).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</si>
  <si>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</si>
  <si>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COMPARATIVA PROVINCIAL DEL Nº DE VIAJEROS</t>
  </si>
  <si>
    <t>COMPARATIVA PROVINCIAL DEL Nº DE PERNOCTACIONES</t>
  </si>
  <si>
    <t>T.  ALOJAMIENTOS HOTELEROS</t>
  </si>
  <si>
    <t>V. ESPAÑOLES</t>
  </si>
  <si>
    <t>V. EXTRANJEROS</t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</si>
  <si>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</si>
  <si>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</si>
  <si>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</si>
  <si>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</si>
  <si>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</si>
  <si>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</si>
  <si>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</si>
  <si>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</si>
  <si>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</si>
  <si>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</si>
  <si>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</si>
  <si>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</si>
  <si>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</si>
  <si>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</si>
  <si>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</si>
  <si>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</si>
  <si>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ALBERG.  TUR.  SUP.</t>
  </si>
  <si>
    <t>ALBERG.TUR. C.S.</t>
  </si>
  <si>
    <t>ALB. TUR.  C.S. SUP.</t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</si>
  <si>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</si>
  <si>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</si>
  <si>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</si>
  <si>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</si>
  <si>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</si>
  <si>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</si>
  <si>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</si>
  <si>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</si>
  <si>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</si>
  <si>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</si>
  <si>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4.- CAMPAMENTOS</t>
  </si>
  <si>
    <t>2.- ALOJAMIENTOS HOTELEROS</t>
  </si>
  <si>
    <t>2a.- DATOS POR PROVINCIAS</t>
  </si>
  <si>
    <t>1.- EVOLUCIÓN DE LA OFERTA DE ALOJAMIENTOS</t>
  </si>
  <si>
    <t>3.- CAMPAMENTOS DE TURISMO</t>
  </si>
  <si>
    <t>6.- RESTAURANTES</t>
  </si>
  <si>
    <t>%</t>
  </si>
  <si>
    <t>DIAS</t>
  </si>
  <si>
    <t>ESTANCIA M. EXTRANJEROS</t>
  </si>
  <si>
    <r>
      <t xml:space="preserve">Universo: </t>
    </r>
    <r>
      <rPr>
        <sz val="12"/>
        <rFont val="Verdana"/>
        <family val="2"/>
      </rPr>
      <t xml:space="preserve">Alojaminetos Turísticos Reglados (Alojamientos Hoteleros, Alojamientos de Turismo Rural, Campamentos y Albergues). </t>
    </r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</si>
  <si>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</si>
  <si>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</si>
  <si>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</si>
  <si>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</si>
  <si>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r>
      <t xml:space="preserve">Pernoctación: </t>
    </r>
    <r>
      <rPr>
        <sz val="12"/>
        <rFont val="Verdana"/>
        <family val="2"/>
      </rPr>
      <t>Ocupación por una persona de una plaza dentro de una jornada hotelera y en un mismo establecimiento.</t>
    </r>
  </si>
  <si>
    <t>JULIO 2018</t>
  </si>
  <si>
    <t>ENERO - JULIO 2018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</si>
  <si>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JULIO 2017 Y JULIO 2018</t>
    </r>
  </si>
  <si>
    <t>JULIO 2017</t>
  </si>
  <si>
    <r>
      <rPr>
        <b/>
        <sz val="16"/>
        <color rgb="FF0000FF"/>
        <rFont val="Verdana"/>
        <family val="2"/>
      </rPr>
      <t>1c.-</t>
    </r>
    <r>
      <rPr>
        <b/>
        <sz val="16"/>
        <color indexed="12"/>
        <rFont val="Verdana"/>
        <family val="2"/>
      </rPr>
      <t xml:space="preserve"> COMPARACIÓN DE DATOS ACUMULADOS DE ENERO - JULIO DE 2017-2018</t>
    </r>
  </si>
  <si>
    <t>ENERO-JULIO 2017</t>
  </si>
  <si>
    <t>ENERO-JULIO 2018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</si>
  <si>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JULIO 2017 Y JULIO 2018</t>
    </r>
  </si>
  <si>
    <t>2c.- COMPARACION DE DATOS ACUMULADOS DE ENERO - JULIO 2017-2018</t>
  </si>
  <si>
    <t>3b.- COMPARACIONES JULIO 2017 Y JULIO 2018</t>
  </si>
  <si>
    <t>3c.- COMPARACION DE DATOS ACUMULADOS DE ENERO - JULIO 2017-2018</t>
  </si>
  <si>
    <t>4b.- COMPARACIONES JULIO 2017 Y JULIO 2018</t>
  </si>
  <si>
    <t>4c.- COMPARACION DE DATOS ACUMULADOS DE ENERO - JULIO 2017-2018</t>
  </si>
  <si>
    <t>5b.- COMPARACIONES JULIO 2017 Y JULIO 2018</t>
  </si>
  <si>
    <t>5c.- COMPARACION DE DATOS ACUMULADOS DE ENERO - JULIO 2017-2018</t>
  </si>
  <si>
    <t>Melilla</t>
  </si>
  <si>
    <t>Ceuta</t>
  </si>
  <si>
    <t>Baleares (Islas)</t>
  </si>
  <si>
    <t>Canarias</t>
  </si>
  <si>
    <t>Rioja (La)</t>
  </si>
  <si>
    <t>Murcia (Región de)</t>
  </si>
  <si>
    <t>Navarra (Comunidad Foral de)</t>
  </si>
  <si>
    <t>Aragón</t>
  </si>
  <si>
    <t>Extremadura</t>
  </si>
  <si>
    <t>Cantabria</t>
  </si>
  <si>
    <t>Castilla - La Mancha</t>
  </si>
  <si>
    <t>Comunidad Valenciana</t>
  </si>
  <si>
    <t>Galicia</t>
  </si>
  <si>
    <t>Cataluña</t>
  </si>
  <si>
    <t>País Vasco</t>
  </si>
  <si>
    <t>Asturias (Principado de)</t>
  </si>
  <si>
    <t>Andalucía</t>
  </si>
  <si>
    <t>Castilla y León</t>
  </si>
  <si>
    <t>Madrid (Comunidad de)</t>
  </si>
  <si>
    <t>Resto de América</t>
  </si>
  <si>
    <t>Resto del mundo</t>
  </si>
  <si>
    <t>Resto de Europa</t>
  </si>
  <si>
    <t>Japón</t>
  </si>
  <si>
    <t>Canadá</t>
  </si>
  <si>
    <t>China</t>
  </si>
  <si>
    <t>Méjico</t>
  </si>
  <si>
    <t>Brasil</t>
  </si>
  <si>
    <t>Italia</t>
  </si>
  <si>
    <t>EEUU</t>
  </si>
  <si>
    <t>Alemania</t>
  </si>
  <si>
    <t>Portugal</t>
  </si>
  <si>
    <t>Reino Unido</t>
  </si>
  <si>
    <t>Benelux (Bélgica, Holanda y Luxemburgo)</t>
  </si>
  <si>
    <t>Francia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</si>
</sst>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#,##0.0"/>
    <numFmt numFmtId="165" formatCode="0.0"/>
  </numFmts>
  <fonts count="7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indexed="10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Arial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  <font>
      <b/>
      <sz val="9"/>
      <color theme="7" tint="-0.499984740745262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3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9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19" fillId="0" borderId="0" xfId="0" applyFont="1" applyBorder="1"/>
    <xf numFmtId="3" fontId="24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30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44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5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5" fillId="0" borderId="0" xfId="0" applyFont="1"/>
    <xf numFmtId="0" fontId="33" fillId="0" borderId="0" xfId="0" applyFont="1"/>
    <xf numFmtId="10" fontId="30" fillId="0" borderId="0" xfId="2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6" fillId="0" borderId="0" xfId="0" applyFont="1"/>
    <xf numFmtId="0" fontId="47" fillId="0" borderId="0" xfId="0" applyFont="1"/>
    <xf numFmtId="0" fontId="42" fillId="0" borderId="0" xfId="0" applyFont="1"/>
    <xf numFmtId="0" fontId="42" fillId="0" borderId="0" xfId="0" applyFont="1" applyBorder="1"/>
    <xf numFmtId="0" fontId="42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6" fillId="0" borderId="0" xfId="0" applyFont="1" applyFill="1" applyBorder="1" applyAlignment="1"/>
    <xf numFmtId="0" fontId="48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9" fillId="0" borderId="0" xfId="0" applyFont="1" applyFill="1"/>
    <xf numFmtId="0" fontId="19" fillId="0" borderId="0" xfId="0" applyFont="1"/>
    <xf numFmtId="0" fontId="29" fillId="0" borderId="0" xfId="0" applyFont="1" applyBorder="1"/>
    <xf numFmtId="3" fontId="30" fillId="0" borderId="0" xfId="0" applyNumberFormat="1" applyFont="1" applyFill="1" applyBorder="1" applyAlignment="1">
      <alignment horizontal="center"/>
    </xf>
    <xf numFmtId="10" fontId="3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47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0" fontId="30" fillId="0" borderId="0" xfId="0" applyNumberFormat="1" applyFont="1" applyFill="1" applyBorder="1" applyAlignment="1">
      <alignment horizontal="center"/>
    </xf>
    <xf numFmtId="0" fontId="36" fillId="3" borderId="0" xfId="0" applyFont="1" applyFill="1" applyBorder="1" applyAlignment="1">
      <alignment horizontal="left"/>
    </xf>
    <xf numFmtId="0" fontId="21" fillId="0" borderId="0" xfId="0" applyFont="1" applyAlignment="1"/>
    <xf numFmtId="0" fontId="19" fillId="0" borderId="0" xfId="0" applyFont="1" applyFill="1" applyBorder="1" applyAlignment="1">
      <alignment horizontal="center"/>
    </xf>
    <xf numFmtId="3" fontId="23" fillId="0" borderId="0" xfId="0" applyNumberFormat="1" applyFont="1"/>
    <xf numFmtId="10" fontId="23" fillId="0" borderId="0" xfId="0" applyNumberFormat="1" applyFont="1" applyFill="1" applyAlignment="1"/>
    <xf numFmtId="0" fontId="40" fillId="0" borderId="0" xfId="0" applyFont="1" applyFill="1" applyAlignment="1">
      <alignment horizontal="center"/>
    </xf>
    <xf numFmtId="0" fontId="49" fillId="0" borderId="0" xfId="0" applyFont="1"/>
    <xf numFmtId="3" fontId="29" fillId="5" borderId="0" xfId="0" applyNumberFormat="1" applyFont="1" applyFill="1" applyBorder="1" applyAlignment="1">
      <alignment horizontal="center"/>
    </xf>
    <xf numFmtId="43" fontId="0" fillId="0" borderId="0" xfId="1" applyFont="1"/>
    <xf numFmtId="3" fontId="29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30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3" fillId="0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10" fontId="23" fillId="5" borderId="0" xfId="0" applyNumberFormat="1" applyFont="1" applyFill="1" applyAlignment="1"/>
    <xf numFmtId="3" fontId="29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4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6" fillId="9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3" fontId="36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6" fillId="0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50" fillId="9" borderId="0" xfId="0" applyFont="1" applyFill="1" applyBorder="1"/>
    <xf numFmtId="3" fontId="50" fillId="9" borderId="0" xfId="0" applyNumberFormat="1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6" fillId="9" borderId="0" xfId="0" applyFont="1" applyFill="1" applyBorder="1"/>
    <xf numFmtId="3" fontId="30" fillId="9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/>
    <xf numFmtId="10" fontId="58" fillId="0" borderId="0" xfId="2" applyNumberFormat="1" applyFont="1" applyFill="1" applyBorder="1" applyAlignment="1">
      <alignment horizontal="center"/>
    </xf>
    <xf numFmtId="10" fontId="59" fillId="0" borderId="0" xfId="2" applyNumberFormat="1" applyFont="1" applyFill="1" applyBorder="1" applyAlignment="1">
      <alignment horizontal="center"/>
    </xf>
    <xf numFmtId="0" fontId="61" fillId="0" borderId="0" xfId="0" applyFont="1" applyFill="1" applyBorder="1"/>
    <xf numFmtId="2" fontId="62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3" fontId="36" fillId="9" borderId="0" xfId="0" applyNumberFormat="1" applyFont="1" applyFill="1" applyAlignment="1">
      <alignment horizontal="center"/>
    </xf>
    <xf numFmtId="0" fontId="52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/>
    <xf numFmtId="0" fontId="42" fillId="7" borderId="0" xfId="0" applyFont="1" applyFill="1" applyBorder="1" applyAlignment="1"/>
    <xf numFmtId="0" fontId="43" fillId="7" borderId="0" xfId="0" applyFont="1" applyFill="1" applyBorder="1" applyAlignment="1"/>
    <xf numFmtId="0" fontId="13" fillId="7" borderId="0" xfId="0" applyFont="1" applyFill="1" applyBorder="1"/>
    <xf numFmtId="0" fontId="0" fillId="7" borderId="0" xfId="0" applyFill="1" applyBorder="1"/>
    <xf numFmtId="0" fontId="33" fillId="7" borderId="0" xfId="0" applyFont="1" applyFill="1"/>
    <xf numFmtId="0" fontId="63" fillId="0" borderId="0" xfId="0" applyFont="1" applyFill="1" applyAlignment="1">
      <alignment horizontal="center"/>
    </xf>
    <xf numFmtId="0" fontId="64" fillId="0" borderId="0" xfId="0" applyFont="1"/>
    <xf numFmtId="0" fontId="50" fillId="9" borderId="0" xfId="0" applyFont="1" applyFill="1" applyBorder="1" applyAlignment="1">
      <alignment horizontal="center"/>
    </xf>
    <xf numFmtId="0" fontId="65" fillId="0" borderId="0" xfId="0" applyFont="1"/>
    <xf numFmtId="3" fontId="29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30" fillId="9" borderId="0" xfId="0" applyFont="1" applyFill="1" applyBorder="1" applyAlignment="1">
      <alignment horizontal="center"/>
    </xf>
    <xf numFmtId="3" fontId="30" fillId="9" borderId="0" xfId="0" applyNumberFormat="1" applyFont="1" applyFill="1" applyAlignment="1">
      <alignment horizontal="center"/>
    </xf>
    <xf numFmtId="2" fontId="66" fillId="9" borderId="0" xfId="0" applyNumberFormat="1" applyFont="1" applyFill="1" applyBorder="1" applyAlignment="1">
      <alignment horizontal="center"/>
    </xf>
    <xf numFmtId="10" fontId="58" fillId="9" borderId="0" xfId="2" applyNumberFormat="1" applyFont="1" applyFill="1" applyBorder="1" applyAlignment="1">
      <alignment horizontal="center"/>
    </xf>
    <xf numFmtId="0" fontId="1" fillId="0" borderId="0" xfId="0" applyFont="1"/>
    <xf numFmtId="0" fontId="50" fillId="9" borderId="0" xfId="0" applyFont="1" applyFill="1" applyBorder="1" applyAlignment="1">
      <alignment horizontal="center"/>
    </xf>
    <xf numFmtId="0" fontId="67" fillId="9" borderId="0" xfId="0" applyFont="1" applyFill="1" applyAlignment="1">
      <alignment horizontal="right"/>
    </xf>
    <xf numFmtId="0" fontId="68" fillId="9" borderId="0" xfId="0" applyFont="1" applyFill="1" applyAlignment="1"/>
    <xf numFmtId="0" fontId="68" fillId="9" borderId="0" xfId="0" applyFont="1" applyFill="1" applyAlignment="1">
      <alignment horizontal="right"/>
    </xf>
    <xf numFmtId="2" fontId="68" fillId="9" borderId="0" xfId="0" applyNumberFormat="1" applyFont="1" applyFill="1" applyAlignment="1">
      <alignment horizontal="right"/>
    </xf>
    <xf numFmtId="10" fontId="67" fillId="9" borderId="0" xfId="0" applyNumberFormat="1" applyFont="1" applyFill="1" applyAlignment="1">
      <alignment horizontal="right"/>
    </xf>
    <xf numFmtId="0" fontId="53" fillId="0" borderId="0" xfId="0" applyFont="1" applyFill="1" applyBorder="1" applyAlignment="1">
      <alignment horizontal="center"/>
    </xf>
    <xf numFmtId="2" fontId="62" fillId="13" borderId="0" xfId="0" applyNumberFormat="1" applyFont="1" applyFill="1" applyBorder="1" applyAlignment="1">
      <alignment horizontal="center"/>
    </xf>
    <xf numFmtId="10" fontId="69" fillId="13" borderId="0" xfId="0" applyNumberFormat="1" applyFont="1" applyFill="1" applyBorder="1" applyAlignment="1">
      <alignment horizontal="center"/>
    </xf>
    <xf numFmtId="10" fontId="70" fillId="13" borderId="0" xfId="0" applyNumberFormat="1" applyFont="1" applyFill="1" applyBorder="1" applyAlignment="1">
      <alignment horizontal="center"/>
    </xf>
    <xf numFmtId="2" fontId="71" fillId="13" borderId="0" xfId="0" applyNumberFormat="1" applyFont="1" applyFill="1" applyBorder="1" applyAlignment="1">
      <alignment horizontal="center"/>
    </xf>
    <xf numFmtId="3" fontId="50" fillId="13" borderId="0" xfId="0" applyNumberFormat="1" applyFont="1" applyFill="1" applyBorder="1" applyAlignment="1">
      <alignment horizontal="center"/>
    </xf>
    <xf numFmtId="3" fontId="36" fillId="13" borderId="0" xfId="0" applyNumberFormat="1" applyFont="1" applyFill="1" applyBorder="1" applyAlignment="1">
      <alignment horizontal="center"/>
    </xf>
    <xf numFmtId="2" fontId="29" fillId="5" borderId="0" xfId="0" applyNumberFormat="1" applyFont="1" applyFill="1" applyBorder="1" applyAlignment="1">
      <alignment horizontal="center"/>
    </xf>
    <xf numFmtId="3" fontId="30" fillId="13" borderId="0" xfId="0" applyNumberFormat="1" applyFont="1" applyFill="1" applyBorder="1" applyAlignment="1">
      <alignment horizontal="center"/>
    </xf>
    <xf numFmtId="10" fontId="5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>
      <alignment vertical="top" wrapText="1"/>
    </xf>
    <xf numFmtId="0" fontId="4" fillId="0" borderId="0" xfId="0" applyFont="1" applyAlignment="1">
      <alignment horizontal="left"/>
    </xf>
    <xf numFmtId="3" fontId="29" fillId="0" borderId="0" xfId="0" applyNumberFormat="1" applyFont="1" applyFill="1" applyBorder="1" applyAlignment="1">
      <alignment horizontal="center"/>
    </xf>
    <xf numFmtId="0" fontId="66" fillId="9" borderId="0" xfId="0" applyFont="1" applyFill="1" applyBorder="1" applyAlignment="1"/>
    <xf numFmtId="10" fontId="58" fillId="13" borderId="0" xfId="2" applyNumberFormat="1" applyFont="1" applyFill="1" applyBorder="1" applyAlignment="1">
      <alignment horizontal="center"/>
    </xf>
    <xf numFmtId="0" fontId="0" fillId="0" borderId="0" xfId="0" applyAlignment="1"/>
    <xf numFmtId="0" fontId="72" fillId="13" borderId="0" xfId="0" applyFont="1" applyFill="1" applyBorder="1" applyAlignment="1">
      <alignment horizontal="center"/>
    </xf>
    <xf numFmtId="0" fontId="72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left"/>
    </xf>
    <xf numFmtId="0" fontId="50" fillId="9" borderId="0" xfId="0" applyFont="1" applyFill="1" applyBorder="1" applyAlignment="1">
      <alignment horizontal="left"/>
    </xf>
    <xf numFmtId="9" fontId="50" fillId="9" borderId="0" xfId="2" applyFont="1" applyFill="1" applyBorder="1" applyAlignment="1">
      <alignment horizontal="left"/>
    </xf>
    <xf numFmtId="0" fontId="58" fillId="13" borderId="0" xfId="0" applyFont="1" applyFill="1" applyBorder="1"/>
    <xf numFmtId="0" fontId="62" fillId="13" borderId="0" xfId="0" applyFont="1" applyFill="1" applyBorder="1"/>
    <xf numFmtId="0" fontId="36" fillId="5" borderId="0" xfId="0" applyFont="1" applyFill="1" applyBorder="1" applyAlignment="1">
      <alignment wrapText="1"/>
    </xf>
    <xf numFmtId="0" fontId="4" fillId="0" borderId="0" xfId="0" applyFont="1" applyAlignment="1"/>
    <xf numFmtId="0" fontId="19" fillId="0" borderId="0" xfId="0" applyFont="1" applyFill="1" applyBorder="1"/>
    <xf numFmtId="0" fontId="52" fillId="9" borderId="0" xfId="0" applyFont="1" applyFill="1" applyBorder="1"/>
    <xf numFmtId="0" fontId="20" fillId="9" borderId="0" xfId="0" applyFont="1" applyFill="1"/>
    <xf numFmtId="0" fontId="35" fillId="5" borderId="0" xfId="0" applyFont="1" applyFill="1" applyAlignment="1">
      <alignment horizontal="center"/>
    </xf>
    <xf numFmtId="0" fontId="38" fillId="5" borderId="0" xfId="0" applyFont="1" applyFill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/>
    </xf>
    <xf numFmtId="0" fontId="29" fillId="5" borderId="3" xfId="0" applyFont="1" applyFill="1" applyBorder="1" applyAlignment="1">
      <alignment horizontal="left" vertical="center" wrapText="1"/>
    </xf>
    <xf numFmtId="10" fontId="29" fillId="5" borderId="1" xfId="0" applyNumberFormat="1" applyFont="1" applyFill="1" applyBorder="1" applyAlignment="1">
      <alignment horizontal="center" vertical="center"/>
    </xf>
    <xf numFmtId="0" fontId="29" fillId="5" borderId="4" xfId="0" applyFont="1" applyFill="1" applyBorder="1" applyAlignment="1">
      <alignment horizontal="left" vertical="center" wrapText="1"/>
    </xf>
    <xf numFmtId="10" fontId="29" fillId="5" borderId="2" xfId="0" applyNumberFormat="1" applyFont="1" applyFill="1" applyBorder="1" applyAlignment="1">
      <alignment horizontal="center" vertical="center"/>
    </xf>
    <xf numFmtId="0" fontId="20" fillId="13" borderId="0" xfId="0" applyFont="1" applyFill="1"/>
    <xf numFmtId="3" fontId="30" fillId="13" borderId="0" xfId="0" applyNumberFormat="1" applyFont="1" applyFill="1" applyAlignment="1">
      <alignment horizontal="center"/>
    </xf>
    <xf numFmtId="3" fontId="36" fillId="13" borderId="0" xfId="0" applyNumberFormat="1" applyFont="1" applyFill="1" applyAlignment="1">
      <alignment horizontal="center"/>
    </xf>
    <xf numFmtId="3" fontId="65" fillId="0" borderId="0" xfId="0" applyNumberFormat="1" applyFont="1" applyFill="1" applyBorder="1" applyAlignment="1">
      <alignment horizontal="center"/>
    </xf>
    <xf numFmtId="0" fontId="44" fillId="5" borderId="0" xfId="0" applyFont="1" applyFill="1"/>
    <xf numFmtId="3" fontId="29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4" fontId="62" fillId="0" borderId="0" xfId="0" applyNumberFormat="1" applyFont="1" applyFill="1" applyBorder="1" applyAlignment="1">
      <alignment horizontal="center"/>
    </xf>
    <xf numFmtId="4" fontId="66" fillId="9" borderId="0" xfId="0" applyNumberFormat="1" applyFont="1" applyFill="1" applyBorder="1" applyAlignment="1">
      <alignment horizontal="center"/>
    </xf>
    <xf numFmtId="165" fontId="0" fillId="0" borderId="0" xfId="0" applyNumberFormat="1"/>
    <xf numFmtId="0" fontId="34" fillId="7" borderId="0" xfId="0" applyFont="1" applyFill="1" applyAlignment="1">
      <alignment horizontal="center"/>
    </xf>
    <xf numFmtId="0" fontId="13" fillId="7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10" fontId="60" fillId="0" borderId="0" xfId="0" applyNumberFormat="1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36" fillId="5" borderId="0" xfId="0" applyFont="1" applyFill="1" applyBorder="1" applyAlignment="1">
      <alignment horizontal="left" wrapText="1"/>
    </xf>
    <xf numFmtId="0" fontId="57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72" fillId="9" borderId="0" xfId="0" applyFont="1" applyFill="1" applyBorder="1" applyAlignment="1">
      <alignment horizontal="center"/>
    </xf>
    <xf numFmtId="0" fontId="51" fillId="8" borderId="0" xfId="0" applyFont="1" applyFill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34" fillId="7" borderId="0" xfId="0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0" fontId="5" fillId="7" borderId="0" xfId="0" applyFont="1" applyFill="1" applyBorder="1" applyAlignment="1">
      <alignment wrapText="1"/>
    </xf>
    <xf numFmtId="0" fontId="57" fillId="9" borderId="0" xfId="0" applyFont="1" applyFill="1" applyAlignment="1">
      <alignment horizontal="center"/>
    </xf>
    <xf numFmtId="0" fontId="5" fillId="7" borderId="0" xfId="0" applyFont="1" applyFill="1" applyBorder="1" applyAlignment="1">
      <alignment horizontal="left"/>
    </xf>
    <xf numFmtId="0" fontId="50" fillId="9" borderId="0" xfId="0" applyFont="1" applyFill="1" applyBorder="1" applyAlignment="1">
      <alignment horizontal="left"/>
    </xf>
    <xf numFmtId="0" fontId="50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5" fillId="7" borderId="0" xfId="0" applyFont="1" applyFill="1" applyBorder="1" applyAlignment="1">
      <alignment horizontal="justify" vertical="justify" wrapText="1"/>
    </xf>
    <xf numFmtId="0" fontId="41" fillId="7" borderId="0" xfId="0" applyFont="1" applyFill="1" applyBorder="1" applyAlignment="1">
      <alignment vertical="top" wrapText="1"/>
    </xf>
    <xf numFmtId="0" fontId="12" fillId="7" borderId="0" xfId="0" applyFont="1" applyFill="1" applyBorder="1" applyAlignment="1">
      <alignment horizontal="left"/>
    </xf>
    <xf numFmtId="0" fontId="41" fillId="7" borderId="0" xfId="0" applyFont="1" applyFill="1" applyBorder="1" applyAlignment="1">
      <alignment horizontal="left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39" fillId="12" borderId="0" xfId="0" applyFont="1" applyFill="1" applyAlignment="1">
      <alignment horizontal="center"/>
    </xf>
    <xf numFmtId="0" fontId="55" fillId="8" borderId="0" xfId="0" applyFont="1" applyFill="1" applyAlignment="1">
      <alignment horizontal="center"/>
    </xf>
    <xf numFmtId="0" fontId="40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left"/>
    </xf>
    <xf numFmtId="0" fontId="36" fillId="9" borderId="0" xfId="0" applyFont="1" applyFill="1" applyBorder="1" applyAlignment="1">
      <alignment horizontal="center"/>
    </xf>
    <xf numFmtId="0" fontId="55" fillId="12" borderId="0" xfId="0" applyFont="1" applyFill="1" applyAlignment="1">
      <alignment horizontal="center"/>
    </xf>
    <xf numFmtId="0" fontId="51" fillId="12" borderId="0" xfId="0" applyFont="1" applyFill="1" applyAlignment="1">
      <alignment horizontal="center"/>
    </xf>
    <xf numFmtId="0" fontId="20" fillId="9" borderId="0" xfId="0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/>
    </xf>
    <xf numFmtId="0" fontId="50" fillId="13" borderId="0" xfId="0" applyFont="1" applyFill="1" applyBorder="1" applyAlignment="1"/>
    <xf numFmtId="0" fontId="50" fillId="13" borderId="0" xfId="0" applyFont="1" applyFill="1" applyBorder="1" applyAlignment="1">
      <alignment horizontal="left"/>
    </xf>
    <xf numFmtId="0" fontId="51" fillId="9" borderId="0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10" fontId="36" fillId="6" borderId="0" xfId="0" applyNumberFormat="1" applyFont="1" applyFill="1" applyBorder="1" applyAlignment="1">
      <alignment horizontal="center"/>
    </xf>
    <xf numFmtId="0" fontId="57" fillId="10" borderId="0" xfId="0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10" fontId="58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32" fillId="8" borderId="0" xfId="0" applyFont="1" applyFill="1" applyAlignment="1">
      <alignment horizontal="center" vertical="center"/>
    </xf>
    <xf numFmtId="9" fontId="57" fillId="10" borderId="0" xfId="2" applyFont="1" applyFill="1" applyBorder="1" applyAlignment="1">
      <alignment horizontal="center"/>
    </xf>
    <xf numFmtId="9" fontId="19" fillId="9" borderId="0" xfId="2" applyFont="1" applyFill="1" applyBorder="1" applyAlignment="1">
      <alignment horizontal="center"/>
    </xf>
    <xf numFmtId="9" fontId="52" fillId="9" borderId="0" xfId="2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49" fontId="26" fillId="7" borderId="0" xfId="0" applyNumberFormat="1" applyFont="1" applyFill="1" applyAlignment="1">
      <alignment horizontal="center"/>
    </xf>
    <xf numFmtId="49" fontId="27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8" fillId="12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67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4" fillId="9" borderId="0" xfId="0" applyFont="1" applyFill="1" applyAlignment="1">
      <alignment horizontal="left"/>
    </xf>
    <xf numFmtId="3" fontId="4" fillId="9" borderId="0" xfId="0" applyNumberFormat="1" applyFont="1" applyFill="1" applyAlignment="1">
      <alignment horizontal="right"/>
    </xf>
    <xf numFmtId="0" fontId="4" fillId="9" borderId="5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49" fontId="56" fillId="9" borderId="7" xfId="0" applyNumberFormat="1" applyFont="1" applyFill="1" applyBorder="1" applyAlignment="1">
      <alignment horizontal="center" vertical="center"/>
    </xf>
    <xf numFmtId="49" fontId="22" fillId="9" borderId="8" xfId="0" applyNumberFormat="1" applyFont="1" applyFill="1" applyBorder="1" applyAlignment="1">
      <alignment horizontal="center" vertical="center"/>
    </xf>
    <xf numFmtId="0" fontId="4" fillId="13" borderId="5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49" fontId="56" fillId="13" borderId="7" xfId="0" applyNumberFormat="1" applyFont="1" applyFill="1" applyBorder="1" applyAlignment="1">
      <alignment horizontal="center" vertical="center"/>
    </xf>
    <xf numFmtId="49" fontId="22" fillId="13" borderId="8" xfId="0" applyNumberFormat="1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32" fillId="8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3" fillId="7" borderId="0" xfId="0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42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993366"/>
      <color rgb="FF0000FF"/>
      <color rgb="FFD1E7A9"/>
      <color rgb="FFC0C0C0"/>
      <color rgb="FFFF00FF"/>
      <color rgb="FF008000"/>
      <color rgb="FFA50021"/>
      <color rgb="FF014B3A"/>
      <color rgb="FFD7E1D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% DE ESTABLECIMIENTOS</a:t>
            </a:r>
          </a:p>
        </c:rich>
      </c:tx>
      <c:layout>
        <c:manualLayout>
          <c:xMode val="edge"/>
          <c:yMode val="edge"/>
          <c:x val="0.33570442386024646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636145715251335E-3"/>
                  <c:y val="-4.72597897618974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1004155441349859E-3"/>
                  <c:y val="-0.1062899542284598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750625820488356E-2"/>
                  <c:y val="-5.20595692372984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4746904683031719E-2"/>
                  <c:y val="-2.773132936512284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DE PLAZAS POR PROVINCIAS</a:t>
            </a:r>
          </a:p>
        </c:rich>
      </c:tx>
      <c:layout>
        <c:manualLayout>
          <c:xMode val="edge"/>
          <c:yMode val="edge"/>
          <c:x val="0.21161825726141079"/>
          <c:y val="2.35690235690235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tx>
            <c:strRef>
              <c:f>[6]Oferta!$I$38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[6]Oferta!$I$39:$I$47</c:f>
              <c:numCache>
                <c:formatCode>General</c:formatCode>
                <c:ptCount val="9"/>
                <c:pt idx="0">
                  <c:v>5668</c:v>
                </c:pt>
                <c:pt idx="1">
                  <c:v>11697</c:v>
                </c:pt>
                <c:pt idx="2">
                  <c:v>13543</c:v>
                </c:pt>
                <c:pt idx="3">
                  <c:v>3815</c:v>
                </c:pt>
                <c:pt idx="4">
                  <c:v>12126</c:v>
                </c:pt>
                <c:pt idx="5">
                  <c:v>6556</c:v>
                </c:pt>
                <c:pt idx="6">
                  <c:v>4356</c:v>
                </c:pt>
                <c:pt idx="7">
                  <c:v>9770</c:v>
                </c:pt>
                <c:pt idx="8">
                  <c:v>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3690383050922664"/>
          <c:y val="3.58250218722659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5221347331583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[6]Oferta!$D$37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[6]Oferta!$F$37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[6]Oferta!$F$39:$F$47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4121840"/>
        <c:axId val="204122232"/>
        <c:axId val="0"/>
      </c:bar3DChart>
      <c:catAx>
        <c:axId val="20412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4122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4122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4121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65982454586046"/>
          <c:y val="3.9057217847769027E-2"/>
          <c:w val="0.27712403781069178"/>
          <c:h val="0.129797025371828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[6]Oferta!$A$97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[6]Oferta!$A$96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[6]Oferta!$B$96:$J$96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122624"/>
        <c:axId val="204123408"/>
      </c:barChart>
      <c:catAx>
        <c:axId val="2041226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412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41234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4122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073312154050063"/>
          <c:y val="3.0201342281879196E-2"/>
          <c:w val="0.25194014578623214"/>
          <c:h val="0.118850725054717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34841461905412"/>
          <c:y val="0.29791356080489939"/>
          <c:w val="0.59548255607773559"/>
          <c:h val="0.6215503062117235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0388464870362649E-2"/>
                  <c:y val="-9.537322834645668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5.4414044991144661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754468487375599E-3"/>
                  <c:y val="7.653193350831145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9.1326189438697466E-3"/>
                  <c:y val="1.92482939632545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7%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9.8927063844745089E-3"/>
                  <c:y val="-3.75226596675415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E4B6C934-FC63-4D84-8D48-E9167B1341FA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4%%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4784757588394777E-2"/>
                  <c:y val="-5.28234470691163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[6]Oferta!$B$156:$J$156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[6]Oferta!$B$161:$J$161</c:f>
              <c:numCache>
                <c:formatCode>General</c:formatCode>
                <c:ptCount val="9"/>
                <c:pt idx="0">
                  <c:v>14</c:v>
                </c:pt>
                <c:pt idx="1">
                  <c:v>60</c:v>
                </c:pt>
                <c:pt idx="2">
                  <c:v>91</c:v>
                </c:pt>
                <c:pt idx="3">
                  <c:v>30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15"/>
      <c:hPercent val="2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[7]Oferta!$A$194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[7]Oferta!$B$193:$J$193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[7]Oferta!$B$194:$J$194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4137864"/>
        <c:axId val="304138256"/>
        <c:axId val="0"/>
      </c:bar3DChart>
      <c:catAx>
        <c:axId val="304137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138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138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13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77350748322254"/>
          <c:y val="0.29665541807274093"/>
          <c:w val="0.62375802591214635"/>
          <c:h val="0.523596693270484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('[8]Oferta '!$B$107,'[8]Oferta '!$D$107,'[8]Oferta '!$F$107,'[8]Oferta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('[8]Oferta '!$C$118,'[8]Oferta '!$E$118,'[8]Oferta '!$G$118,'[8]Oferta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DISTRIBUCIÓN PROVINCIAL DE PLAZAS</a:t>
            </a:r>
          </a:p>
        </c:rich>
      </c:tx>
      <c:layout>
        <c:manualLayout>
          <c:xMode val="edge"/>
          <c:yMode val="edge"/>
          <c:x val="0.26895170897461912"/>
          <c:y val="4.1097322834645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9595003649929E-2"/>
          <c:y val="0.20702173228346454"/>
          <c:w val="0.89619381181713997"/>
          <c:h val="0.711544881889763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'[9]Oferta '!$A$186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'!$B$186:$J$186</c:f>
              <c:numCache>
                <c:formatCode>General</c:formatCode>
                <c:ptCount val="9"/>
                <c:pt idx="0">
                  <c:v>0</c:v>
                </c:pt>
                <c:pt idx="1">
                  <c:v>475</c:v>
                </c:pt>
                <c:pt idx="2">
                  <c:v>1138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112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'[9]Oferta '!$A$185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'!$B$185:$J$185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349</c:v>
                </c:pt>
                <c:pt idx="3">
                  <c:v>346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2"/>
          <c:tx>
            <c:strRef>
              <c:f>'[9]Oferta '!$A$184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'!$B$184:$J$184</c:f>
              <c:numCache>
                <c:formatCode>General</c:formatCode>
                <c:ptCount val="9"/>
                <c:pt idx="0">
                  <c:v>389</c:v>
                </c:pt>
                <c:pt idx="1">
                  <c:v>1242</c:v>
                </c:pt>
                <c:pt idx="2">
                  <c:v>1497</c:v>
                </c:pt>
                <c:pt idx="3">
                  <c:v>377</c:v>
                </c:pt>
                <c:pt idx="4">
                  <c:v>468</c:v>
                </c:pt>
                <c:pt idx="5">
                  <c:v>1230</c:v>
                </c:pt>
                <c:pt idx="6">
                  <c:v>322</c:v>
                </c:pt>
                <c:pt idx="7">
                  <c:v>336</c:v>
                </c:pt>
                <c:pt idx="8">
                  <c:v>27</c:v>
                </c:pt>
              </c:numCache>
            </c:numRef>
          </c:val>
        </c:ser>
        <c:ser>
          <c:idx val="2"/>
          <c:order val="3"/>
          <c:tx>
            <c:strRef>
              <c:f>'[9]Oferta '!$A$183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'!$B$183:$J$183</c:f>
              <c:numCache>
                <c:formatCode>General</c:formatCode>
                <c:ptCount val="9"/>
                <c:pt idx="0">
                  <c:v>410</c:v>
                </c:pt>
                <c:pt idx="1">
                  <c:v>830</c:v>
                </c:pt>
                <c:pt idx="2">
                  <c:v>845</c:v>
                </c:pt>
                <c:pt idx="3">
                  <c:v>250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147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4139432"/>
        <c:axId val="304139824"/>
      </c:barChart>
      <c:catAx>
        <c:axId val="304139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139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1398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139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rgbClr val="008000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1558478344620038"/>
          <c:y val="1.709700787401575E-2"/>
          <c:w val="0.37015073443396179"/>
          <c:h val="0.1365354330708661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221583259590541"/>
          <c:y val="1.65930478742397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49421542682831"/>
          <c:y val="0.20599320701454479"/>
          <c:w val="0.72300328515283041"/>
          <c:h val="0.71767954597214767"/>
        </c:manualLayout>
      </c:layout>
      <c:pie3DChart>
        <c:varyColors val="1"/>
        <c:ser>
          <c:idx val="0"/>
          <c:order val="0"/>
          <c:tx>
            <c:strRef>
              <c:f>[10]Mes!$G$373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2075006876460828E-3"/>
                  <c:y val="-3.2003591985464513E-2"/>
                </c:manualLayout>
              </c:layout>
              <c:tx>
                <c:rich>
                  <a:bodyPr/>
                  <a:lstStyle/>
                  <a:p>
                    <a:fld id="{8223F4D9-3332-4215-A6D9-8C07E8FA912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8386084975793304E-3"/>
                  <c:y val="-8.3236962799437542E-2"/>
                </c:manualLayout>
              </c:layout>
              <c:tx>
                <c:rich>
                  <a:bodyPr/>
                  <a:lstStyle/>
                  <a:p>
                    <a:fld id="{D4F5C495-D524-4F9A-AA91-C7EA7942D27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2.6391219400963006E-2"/>
                  <c:y val="4.3001211111965087E-2"/>
                </c:manualLayout>
              </c:layout>
              <c:tx>
                <c:rich>
                  <a:bodyPr/>
                  <a:lstStyle/>
                  <a:p>
                    <a:fld id="{CD1C6010-1558-4F54-8C11-B44CBA4E188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2.5658264397622879E-2"/>
                  <c:y val="6.9576788008806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114689997571667E-2"/>
                  <c:y val="5.274263976089591E-2"/>
                </c:manualLayout>
              </c:layout>
              <c:tx>
                <c:rich>
                  <a:bodyPr/>
                  <a:lstStyle/>
                  <a:p>
                    <a:fld id="{A483878A-4EEA-4B26-8239-89A16F0CCE1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4225919700737305E-2"/>
                  <c:y val="2.1357727277376948E-2"/>
                </c:manualLayout>
              </c:layout>
              <c:tx>
                <c:rich>
                  <a:bodyPr/>
                  <a:lstStyle/>
                  <a:p>
                    <a:fld id="{66681DF3-E840-4D53-B1B5-95B5430E56E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9775897416002145E-2"/>
                  <c:y val="-1.045232919727912E-2"/>
                </c:manualLayout>
              </c:layout>
              <c:tx>
                <c:rich>
                  <a:bodyPr/>
                  <a:lstStyle/>
                  <a:p>
                    <a:fld id="{5F198F51-E1F8-4C72-A48B-050B51D91CA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696424678245855E-2"/>
                  <c:y val="-9.6192722845631115E-2"/>
                </c:manualLayout>
              </c:layout>
              <c:tx>
                <c:rich>
                  <a:bodyPr/>
                  <a:lstStyle/>
                  <a:p>
                    <a:fld id="{1D0FA276-B34E-4DFD-A3AB-CAA35D60B13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4.6399420036052769E-2"/>
                  <c:y val="-3.3329490722907487E-2"/>
                </c:manualLayout>
              </c:layout>
              <c:tx>
                <c:rich>
                  <a:bodyPr/>
                  <a:lstStyle/>
                  <a:p>
                    <a:fld id="{86120C7E-1E2F-424D-98D8-06CC578772F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[10]Mes!$A$374:$A$382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[10]Mes!$G$374:$G$382</c:f>
              <c:numCache>
                <c:formatCode>General</c:formatCode>
                <c:ptCount val="9"/>
                <c:pt idx="0">
                  <c:v>71701</c:v>
                </c:pt>
                <c:pt idx="1">
                  <c:v>129941</c:v>
                </c:pt>
                <c:pt idx="2">
                  <c:v>123287</c:v>
                </c:pt>
                <c:pt idx="3">
                  <c:v>36427</c:v>
                </c:pt>
                <c:pt idx="4">
                  <c:v>169564</c:v>
                </c:pt>
                <c:pt idx="5">
                  <c:v>68441</c:v>
                </c:pt>
                <c:pt idx="6">
                  <c:v>44594</c:v>
                </c:pt>
                <c:pt idx="7">
                  <c:v>116333</c:v>
                </c:pt>
                <c:pt idx="8">
                  <c:v>41694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2173067254982922"/>
          <c:y val="2.09203849518810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263261734507893"/>
          <c:y val="0.13523009623797025"/>
          <c:w val="0.7890839577283022"/>
          <c:h val="0.82158985126859141"/>
        </c:manualLayout>
      </c:layout>
      <c:pie3DChart>
        <c:varyColors val="1"/>
        <c:ser>
          <c:idx val="0"/>
          <c:order val="0"/>
          <c:tx>
            <c:strRef>
              <c:f>[10]Mes!$G$559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733618162248824E-3"/>
                  <c:y val="-5.5038670166229223E-2"/>
                </c:manualLayout>
              </c:layout>
              <c:tx>
                <c:rich>
                  <a:bodyPr/>
                  <a:lstStyle/>
                  <a:p>
                    <a:fld id="{DDC85F71-E4DF-4846-AD8A-88C82729CE0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8017037804174851E-2"/>
                  <c:y val="1.8146395825437422E-2"/>
                </c:manualLayout>
              </c:layout>
              <c:tx>
                <c:rich>
                  <a:bodyPr/>
                  <a:lstStyle/>
                  <a:p>
                    <a:fld id="{3B4D05C5-77C1-4B2C-8B27-E217BC6F724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3.0211516986690001E-2"/>
                  <c:y val="8.7483127042389808E-2"/>
                </c:manualLayout>
              </c:layout>
              <c:tx>
                <c:rich>
                  <a:bodyPr/>
                  <a:lstStyle/>
                  <a:p>
                    <a:fld id="{CF66931B-A05C-47B1-A4B9-C536B32E239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3.4264469349218334E-2"/>
                  <c:y val="2.5057917760279966E-2"/>
                </c:manualLayout>
              </c:layout>
              <c:tx>
                <c:rich>
                  <a:bodyPr/>
                  <a:lstStyle/>
                  <a:p>
                    <a:fld id="{3EBFE092-8B61-4D3C-AA45-0DD158A5328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3.2193729732718064E-2"/>
                  <c:y val="6.3551706036745245E-2"/>
                </c:manualLayout>
              </c:layout>
              <c:tx>
                <c:rich>
                  <a:bodyPr/>
                  <a:lstStyle/>
                  <a:p>
                    <a:fld id="{B0B8EA85-C598-4FB3-9CCC-57C03842A5B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2.2959018843281324E-2"/>
                  <c:y val="-3.6409448818897718E-2"/>
                </c:manualLayout>
              </c:layout>
              <c:tx>
                <c:rich>
                  <a:bodyPr/>
                  <a:lstStyle/>
                  <a:p>
                    <a:fld id="{1A9F6D2C-4457-44DE-9409-5824E6D28FA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1.2406287124374511E-2"/>
                  <c:y val="-0.10124549431321089"/>
                </c:manualLayout>
              </c:layout>
              <c:tx>
                <c:rich>
                  <a:bodyPr/>
                  <a:lstStyle/>
                  <a:p>
                    <a:fld id="{91442058-C144-4090-B71D-FBBFFFC962B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5109626883334702E-2"/>
                  <c:y val="-7.09581802274715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8105962576037402E-2"/>
                  <c:y val="-2.8706211723534557E-2"/>
                </c:manualLayout>
              </c:layout>
              <c:tx>
                <c:rich>
                  <a:bodyPr/>
                  <a:lstStyle/>
                  <a:p>
                    <a:fld id="{A0A9716E-6F64-49B1-B205-D969167E31E0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[10]Mes!$A$560:$A$568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[10]Mes!$G$560:$G$568</c:f>
              <c:numCache>
                <c:formatCode>General</c:formatCode>
                <c:ptCount val="9"/>
                <c:pt idx="0">
                  <c:v>34756</c:v>
                </c:pt>
                <c:pt idx="1">
                  <c:v>24577</c:v>
                </c:pt>
                <c:pt idx="2">
                  <c:v>23487</c:v>
                </c:pt>
                <c:pt idx="3">
                  <c:v>12806</c:v>
                </c:pt>
                <c:pt idx="4">
                  <c:v>20331</c:v>
                </c:pt>
                <c:pt idx="5">
                  <c:v>23126</c:v>
                </c:pt>
                <c:pt idx="6">
                  <c:v>20194</c:v>
                </c:pt>
                <c:pt idx="7">
                  <c:v>8650</c:v>
                </c:pt>
                <c:pt idx="8">
                  <c:v>14719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973687664041992"/>
          <c:y val="2.5669642857142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7653510498687652"/>
          <c:h val="0.63783605174353208"/>
        </c:manualLayout>
      </c:layout>
      <c:pie3DChart>
        <c:varyColors val="1"/>
        <c:ser>
          <c:idx val="0"/>
          <c:order val="0"/>
          <c:tx>
            <c:strRef>
              <c:f>[11]Mes!$D$375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5735299479529674E-2"/>
                  <c:y val="-2.5398493115181969E-2"/>
                </c:manualLayout>
              </c:layout>
              <c:tx>
                <c:rich>
                  <a:bodyPr/>
                  <a:lstStyle/>
                  <a:p>
                    <a:fld id="{12ADD6A3-4F98-4EF5-949F-AD113A3352F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9.3154527559055119E-3"/>
                  <c:y val="-6.2696850393700793E-2"/>
                </c:manualLayout>
              </c:layout>
              <c:tx>
                <c:rich>
                  <a:bodyPr/>
                  <a:lstStyle/>
                  <a:p>
                    <a:fld id="{DB47D900-1264-4DBF-A1A2-4F9D760F5BC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1.7928149606299213E-3"/>
                  <c:y val="9.4495922384701753E-2"/>
                </c:manualLayout>
              </c:layout>
              <c:tx>
                <c:rich>
                  <a:bodyPr/>
                  <a:lstStyle/>
                  <a:p>
                    <a:fld id="{C99A2F7A-9173-4409-83FC-058096D954E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3499015748031496E-2"/>
                  <c:y val="2.1084434758155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8142576593804165E-2"/>
                  <c:y val="7.447307286070759E-2"/>
                </c:manualLayout>
              </c:layout>
              <c:tx>
                <c:rich>
                  <a:bodyPr/>
                  <a:lstStyle/>
                  <a:p>
                    <a:fld id="{F4E1FE36-4A20-4052-A080-09F5AAE0DD4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990425181069496E-2"/>
                  <c:y val="5.0264833837813105E-2"/>
                </c:manualLayout>
              </c:layout>
              <c:tx>
                <c:rich>
                  <a:bodyPr/>
                  <a:lstStyle/>
                  <a:p>
                    <a:fld id="{3CFC9581-5577-4313-9328-16BF15A9690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8332783783934935E-2"/>
                  <c:y val="-1.675487477976173E-2"/>
                </c:manualLayout>
              </c:layout>
              <c:tx>
                <c:rich>
                  <a:bodyPr/>
                  <a:lstStyle/>
                  <a:p>
                    <a:fld id="{DBB2F736-108E-44D4-A763-A77C103EB30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8868110236220474E-2"/>
                  <c:y val="-6.721843363329584E-2"/>
                </c:manualLayout>
              </c:layout>
              <c:tx>
                <c:rich>
                  <a:bodyPr/>
                  <a:lstStyle/>
                  <a:p>
                    <a:fld id="{4CA3B258-B02D-488C-AAE7-E865CDCA044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1.0424986138609038E-2"/>
                  <c:y val="-3.9927150174530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[11]Mes!$A$376:$A$384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[11]Mes!$D$376:$D$384</c:f>
              <c:numCache>
                <c:formatCode>General</c:formatCode>
                <c:ptCount val="9"/>
                <c:pt idx="0">
                  <c:v>49783</c:v>
                </c:pt>
                <c:pt idx="1">
                  <c:v>104397</c:v>
                </c:pt>
                <c:pt idx="2">
                  <c:v>111984</c:v>
                </c:pt>
                <c:pt idx="3">
                  <c:v>30258</c:v>
                </c:pt>
                <c:pt idx="4">
                  <c:v>98157</c:v>
                </c:pt>
                <c:pt idx="5">
                  <c:v>46411</c:v>
                </c:pt>
                <c:pt idx="6">
                  <c:v>23943</c:v>
                </c:pt>
                <c:pt idx="7">
                  <c:v>74606</c:v>
                </c:pt>
                <c:pt idx="8">
                  <c:v>25116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3954399236217144"/>
          <c:y val="3.36700336700336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2914888"/>
        <c:axId val="203284328"/>
        <c:axId val="0"/>
      </c:bar3DChart>
      <c:catAx>
        <c:axId val="202914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3284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284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914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988463276106884"/>
          <c:y val="2.09204933454114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44188072802376"/>
          <c:y val="0.16255034492369871"/>
          <c:w val="0.73741399896734239"/>
          <c:h val="0.78296355654658212"/>
        </c:manualLayout>
      </c:layout>
      <c:pie3DChart>
        <c:varyColors val="1"/>
        <c:ser>
          <c:idx val="0"/>
          <c:order val="0"/>
          <c:tx>
            <c:strRef>
              <c:f>[11]Mes!$D$561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7433444312701218E-2"/>
                  <c:y val="-5.3159058693287325E-2"/>
                </c:manualLayout>
              </c:layout>
              <c:tx>
                <c:rich>
                  <a:bodyPr/>
                  <a:lstStyle/>
                  <a:p>
                    <a:fld id="{CB353127-4745-481D-856D-F69DFAC6527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3.5505679617916612E-3"/>
                  <c:y val="-9.1552156644136296E-2"/>
                </c:manualLayout>
              </c:layout>
              <c:tx>
                <c:rich>
                  <a:bodyPr/>
                  <a:lstStyle/>
                  <a:p>
                    <a:fld id="{AE9BDB7A-0493-4203-8B48-41B1F63BF96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2.0491803278688526E-3"/>
                  <c:y val="7.5221238938053103E-2"/>
                </c:manualLayout>
              </c:layout>
              <c:tx>
                <c:rich>
                  <a:bodyPr/>
                  <a:lstStyle/>
                  <a:p>
                    <a:fld id="{FA4AE824-D2CE-4F85-9D14-4E7129C36F7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1.9731831676777357E-3"/>
                  <c:y val="1.22406104104241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9948868538232856E-2"/>
                  <c:y val="3.6548319203337232E-2"/>
                </c:manualLayout>
              </c:layout>
              <c:tx>
                <c:rich>
                  <a:bodyPr/>
                  <a:lstStyle/>
                  <a:p>
                    <a:fld id="{4BCBD429-A070-4DAA-B7EF-AA5F4A0987E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7.1718143375239241E-3"/>
                  <c:y val="1.6529727337664335E-2"/>
                </c:manualLayout>
              </c:layout>
              <c:tx>
                <c:rich>
                  <a:bodyPr/>
                  <a:lstStyle/>
                  <a:p>
                    <a:fld id="{91B7256E-E40E-4E6A-AAB9-366B83E81BD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2488059894152583E-2"/>
                  <c:y val="-1.1458086544491713E-2"/>
                </c:manualLayout>
              </c:layout>
              <c:tx>
                <c:rich>
                  <a:bodyPr/>
                  <a:lstStyle/>
                  <a:p>
                    <a:fld id="{DFB9BA4B-2FC7-430A-9499-FEEE2F8A725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2967421570849763E-2"/>
                  <c:y val="-8.2087262079594159E-2"/>
                </c:manualLayout>
              </c:layout>
              <c:tx>
                <c:rich>
                  <a:bodyPr/>
                  <a:lstStyle/>
                  <a:p>
                    <a:fld id="{B57AAA84-FECC-465D-A308-ECF8AB08A24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4.2395308641314633E-2"/>
                  <c:y val="-4.5151920508318372E-2"/>
                </c:manualLayout>
              </c:layout>
              <c:tx>
                <c:rich>
                  <a:bodyPr/>
                  <a:lstStyle/>
                  <a:p>
                    <a:fld id="{D71CF8CD-1ED7-4A47-B946-EAB686C91D4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[11]Mes!$A$562:$A$570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[11]Mes!$D$562:$D$570</c:f>
              <c:numCache>
                <c:formatCode>General</c:formatCode>
                <c:ptCount val="9"/>
                <c:pt idx="0">
                  <c:v>15163</c:v>
                </c:pt>
                <c:pt idx="1">
                  <c:v>11929</c:v>
                </c:pt>
                <c:pt idx="2">
                  <c:v>11805</c:v>
                </c:pt>
                <c:pt idx="3">
                  <c:v>5273</c:v>
                </c:pt>
                <c:pt idx="4">
                  <c:v>8734</c:v>
                </c:pt>
                <c:pt idx="5">
                  <c:v>9810</c:v>
                </c:pt>
                <c:pt idx="6">
                  <c:v>7583</c:v>
                </c:pt>
                <c:pt idx="7">
                  <c:v>4898</c:v>
                </c:pt>
                <c:pt idx="8">
                  <c:v>8228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JULIO 2018</a:t>
            </a:r>
          </a:p>
        </c:rich>
      </c:tx>
      <c:layout>
        <c:manualLayout>
          <c:xMode val="edge"/>
          <c:yMode val="edge"/>
          <c:x val="0.29250261820720685"/>
          <c:y val="2.6861254412163998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43595412642385"/>
          <c:y val="0.13129507933259973"/>
          <c:w val="0.68309530274232966"/>
          <c:h val="0.7841733505344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[12]Mes!$B$22:$B$40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Galicia</c:v>
                </c:pt>
                <c:pt idx="13">
                  <c:v>Cataluña</c:v>
                </c:pt>
                <c:pt idx="14">
                  <c:v>País Vasco</c:v>
                </c:pt>
                <c:pt idx="15">
                  <c:v>Asturias (Principado de)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[12]Mes!$C$22:$C$40</c:f>
              <c:numCache>
                <c:formatCode>General</c:formatCode>
                <c:ptCount val="19"/>
                <c:pt idx="0">
                  <c:v>5.0222744617512587E-4</c:v>
                </c:pt>
                <c:pt idx="1">
                  <c:v>1.7703244553790151E-3</c:v>
                </c:pt>
                <c:pt idx="2">
                  <c:v>7.3418929090309963E-3</c:v>
                </c:pt>
                <c:pt idx="3">
                  <c:v>9.4454079348610144E-3</c:v>
                </c:pt>
                <c:pt idx="4">
                  <c:v>1.1336327116163053E-2</c:v>
                </c:pt>
                <c:pt idx="5">
                  <c:v>1.2770570998781655E-2</c:v>
                </c:pt>
                <c:pt idx="6">
                  <c:v>1.8581979700459498E-2</c:v>
                </c:pt>
                <c:pt idx="7">
                  <c:v>2.2717206048212511E-2</c:v>
                </c:pt>
                <c:pt idx="8">
                  <c:v>2.2747321339209394E-2</c:v>
                </c:pt>
                <c:pt idx="9">
                  <c:v>2.9412312252727162E-2</c:v>
                </c:pt>
                <c:pt idx="10">
                  <c:v>4.0277399696049987E-2</c:v>
                </c:pt>
                <c:pt idx="11">
                  <c:v>5.0971241515200182E-2</c:v>
                </c:pt>
                <c:pt idx="12">
                  <c:v>5.2402966727969631E-2</c:v>
                </c:pt>
                <c:pt idx="13">
                  <c:v>6.5675223994926563E-2</c:v>
                </c:pt>
                <c:pt idx="14">
                  <c:v>6.9774565086150875E-2</c:v>
                </c:pt>
                <c:pt idx="15">
                  <c:v>9.0132137801686246E-2</c:v>
                </c:pt>
                <c:pt idx="16">
                  <c:v>9.4031746939517283E-2</c:v>
                </c:pt>
                <c:pt idx="17">
                  <c:v>0.15078362145170973</c:v>
                </c:pt>
                <c:pt idx="18">
                  <c:v>0.24932552658579007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75-4C89-8746-49D7CEB1C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4594416"/>
        <c:axId val="304594808"/>
      </c:barChart>
      <c:catAx>
        <c:axId val="304594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5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59480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59441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JULIO 2018</a:t>
            </a:r>
          </a:p>
        </c:rich>
      </c:tx>
      <c:layout>
        <c:manualLayout>
          <c:xMode val="edge"/>
          <c:yMode val="edge"/>
          <c:x val="0.2859910933264489"/>
          <c:y val="1.9216813959440537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287633922808824"/>
          <c:y val="0.13129507933259973"/>
          <c:w val="0.68464825093584614"/>
          <c:h val="0.782374787803847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[12]Mes!$B$46:$B$64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Cataluña</c:v>
                </c:pt>
                <c:pt idx="15">
                  <c:v>País Vasco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[12]Mes!$C$46:$C$64</c:f>
              <c:numCache>
                <c:formatCode>General</c:formatCode>
                <c:ptCount val="19"/>
                <c:pt idx="0">
                  <c:v>1.0347841307520866E-3</c:v>
                </c:pt>
                <c:pt idx="1">
                  <c:v>1.2583598727360368E-3</c:v>
                </c:pt>
                <c:pt idx="2">
                  <c:v>1.0111921466886997E-2</c:v>
                </c:pt>
                <c:pt idx="3">
                  <c:v>1.1204774491488934E-2</c:v>
                </c:pt>
                <c:pt idx="4">
                  <c:v>1.2346521019935608E-2</c:v>
                </c:pt>
                <c:pt idx="5">
                  <c:v>1.2582173570990562E-2</c:v>
                </c:pt>
                <c:pt idx="6">
                  <c:v>1.8811594694852829E-2</c:v>
                </c:pt>
                <c:pt idx="7">
                  <c:v>2.3990992456674576E-2</c:v>
                </c:pt>
                <c:pt idx="8">
                  <c:v>2.5507541373372078E-2</c:v>
                </c:pt>
                <c:pt idx="9">
                  <c:v>3.126823902130127E-2</c:v>
                </c:pt>
                <c:pt idx="10">
                  <c:v>4.3080944567918777E-2</c:v>
                </c:pt>
                <c:pt idx="11">
                  <c:v>5.0496943295001984E-2</c:v>
                </c:pt>
                <c:pt idx="12">
                  <c:v>5.6237783282995224E-2</c:v>
                </c:pt>
                <c:pt idx="13">
                  <c:v>6.5818056464195251E-2</c:v>
                </c:pt>
                <c:pt idx="14">
                  <c:v>6.8038180470466614E-2</c:v>
                </c:pt>
                <c:pt idx="15">
                  <c:v>6.8539224565029144E-2</c:v>
                </c:pt>
                <c:pt idx="16">
                  <c:v>7.4855096638202667E-2</c:v>
                </c:pt>
                <c:pt idx="17">
                  <c:v>0.15405315160751343</c:v>
                </c:pt>
                <c:pt idx="18">
                  <c:v>0.27076372504234314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3B-4EA2-87EE-3CB53F69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4595592"/>
        <c:axId val="304595984"/>
      </c:barChart>
      <c:catAx>
        <c:axId val="304595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5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59598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59559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JULIO 2018</a:t>
            </a:r>
          </a:p>
        </c:rich>
      </c:tx>
      <c:layout>
        <c:manualLayout>
          <c:xMode val="edge"/>
          <c:yMode val="edge"/>
          <c:x val="0.28784287993412588"/>
          <c:y val="1.3157894736842105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504657506047045"/>
          <c:y val="0.11304359825449881"/>
          <c:w val="0.59261682363234003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5.0474756831866601E-3"/>
                  <c:y val="-9.805582082560255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[12]Mes!$B$75:$B$89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Canadá</c:v>
                </c:pt>
                <c:pt idx="5">
                  <c:v>China</c:v>
                </c:pt>
                <c:pt idx="6">
                  <c:v>Méjico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Reino Unido</c:v>
                </c:pt>
                <c:pt idx="13">
                  <c:v>Benelux (Bélgica, Holanda y Luxemburgo)</c:v>
                </c:pt>
                <c:pt idx="14">
                  <c:v>Francia</c:v>
                </c:pt>
              </c:strCache>
            </c:strRef>
          </c:cat>
          <c:val>
            <c:numRef>
              <c:f>[12]Mes!$C$75:$C$89</c:f>
              <c:numCache>
                <c:formatCode>General</c:formatCode>
                <c:ptCount val="15"/>
                <c:pt idx="0">
                  <c:v>3.3343744486353952E-2</c:v>
                </c:pt>
                <c:pt idx="1">
                  <c:v>7.2520194258055268E-2</c:v>
                </c:pt>
                <c:pt idx="2">
                  <c:v>8.4857103922617666E-2</c:v>
                </c:pt>
                <c:pt idx="3">
                  <c:v>8.3463913786619489E-3</c:v>
                </c:pt>
                <c:pt idx="4">
                  <c:v>1.1697080910929549E-2</c:v>
                </c:pt>
                <c:pt idx="5">
                  <c:v>1.8524258467612652E-2</c:v>
                </c:pt>
                <c:pt idx="6">
                  <c:v>2.0581537292680193E-2</c:v>
                </c:pt>
                <c:pt idx="7">
                  <c:v>2.4940789429920739E-2</c:v>
                </c:pt>
                <c:pt idx="8">
                  <c:v>5.5685444540237196E-2</c:v>
                </c:pt>
                <c:pt idx="9">
                  <c:v>7.3894730700791236E-2</c:v>
                </c:pt>
                <c:pt idx="10">
                  <c:v>7.6331533014396866E-2</c:v>
                </c:pt>
                <c:pt idx="11">
                  <c:v>9.8877626860584156E-2</c:v>
                </c:pt>
                <c:pt idx="12">
                  <c:v>0.10158741178808697</c:v>
                </c:pt>
                <c:pt idx="13">
                  <c:v>0.11575299872161594</c:v>
                </c:pt>
                <c:pt idx="14">
                  <c:v>0.20305915422745566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D-4D36-9704-BAAB47D6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4596768"/>
        <c:axId val="305330536"/>
      </c:barChart>
      <c:catAx>
        <c:axId val="304596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330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330536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596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PERIODO ACUMULADO DE ENERO A JULIO 2018</a:t>
            </a:r>
          </a:p>
        </c:rich>
      </c:tx>
      <c:layout>
        <c:manualLayout>
          <c:xMode val="edge"/>
          <c:yMode val="edge"/>
          <c:x val="0.30177530323502461"/>
          <c:y val="1.0869641294838145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944325010360551"/>
          <c:y val="0.11304359825449881"/>
          <c:w val="0.58794161831744718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-1.2336137486987921E-3"/>
                  <c:y val="-7.731043581669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[12]Mes!$B$97:$B$111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Portugal</c:v>
                </c:pt>
                <c:pt idx="12">
                  <c:v>Alemania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[12]Mes!$C$97:$C$111</c:f>
              <c:numCache>
                <c:formatCode>General</c:formatCode>
                <c:ptCount val="15"/>
                <c:pt idx="0">
                  <c:v>4.1566822677850723E-2</c:v>
                </c:pt>
                <c:pt idx="1">
                  <c:v>8.3947092294692993E-2</c:v>
                </c:pt>
                <c:pt idx="2">
                  <c:v>9.1046169400215149E-2</c:v>
                </c:pt>
                <c:pt idx="3">
                  <c:v>1.4545511454343796E-2</c:v>
                </c:pt>
                <c:pt idx="4">
                  <c:v>1.459439005702734E-2</c:v>
                </c:pt>
                <c:pt idx="5">
                  <c:v>1.5189270488917828E-2</c:v>
                </c:pt>
                <c:pt idx="6">
                  <c:v>2.1699383854866028E-2</c:v>
                </c:pt>
                <c:pt idx="7">
                  <c:v>2.3409288376569748E-2</c:v>
                </c:pt>
                <c:pt idx="8">
                  <c:v>5.1088131964206696E-2</c:v>
                </c:pt>
                <c:pt idx="9">
                  <c:v>7.6282672584056854E-2</c:v>
                </c:pt>
                <c:pt idx="10">
                  <c:v>8.4685876965522766E-2</c:v>
                </c:pt>
                <c:pt idx="11">
                  <c:v>9.317353367805481E-2</c:v>
                </c:pt>
                <c:pt idx="12">
                  <c:v>9.5172353088855743E-2</c:v>
                </c:pt>
                <c:pt idx="13">
                  <c:v>0.12188267707824707</c:v>
                </c:pt>
                <c:pt idx="14">
                  <c:v>0.17171682417392731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A6-4911-9EE1-33E970B8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331320"/>
        <c:axId val="305331712"/>
      </c:barChart>
      <c:catAx>
        <c:axId val="305331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3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331712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33132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</a:t>
            </a:r>
          </a:p>
          <a:p>
            <a:pPr>
              <a:defRPr sz="1100" b="1"/>
            </a:pPr>
            <a:r>
              <a:rPr lang="es-ES" sz="1100" b="1"/>
              <a:t>JULIO</a:t>
            </a:r>
          </a:p>
        </c:rich>
      </c:tx>
      <c:layout>
        <c:manualLayout>
          <c:xMode val="edge"/>
          <c:yMode val="edge"/>
          <c:x val="0.27608694190707483"/>
          <c:y val="1.9593464913802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19576780325366819"/>
          <c:w val="0.92664761888755354"/>
          <c:h val="0.71454785112213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[12]Mes!$A$121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[12]Mes!$C$120:$K$120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[12]Mes!$C$121:$K$121</c:f>
              <c:numCache>
                <c:formatCode>General</c:formatCode>
                <c:ptCount val="9"/>
                <c:pt idx="0">
                  <c:v>85338</c:v>
                </c:pt>
                <c:pt idx="1">
                  <c:v>159387</c:v>
                </c:pt>
                <c:pt idx="2">
                  <c:v>151092</c:v>
                </c:pt>
                <c:pt idx="3">
                  <c:v>43053</c:v>
                </c:pt>
                <c:pt idx="4">
                  <c:v>121048</c:v>
                </c:pt>
                <c:pt idx="5">
                  <c:v>77469</c:v>
                </c:pt>
                <c:pt idx="6">
                  <c:v>50704</c:v>
                </c:pt>
                <c:pt idx="7">
                  <c:v>84873</c:v>
                </c:pt>
                <c:pt idx="8">
                  <c:v>43201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70-4543-B650-93EE0B8A343A}"/>
            </c:ext>
          </c:extLst>
        </c:ser>
        <c:ser>
          <c:idx val="1"/>
          <c:order val="1"/>
          <c:tx>
            <c:strRef>
              <c:f>[12]Mes!$A$124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[12]Mes!$C$120:$K$120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[12]Mes!$C$124:$K$124</c:f>
              <c:numCache>
                <c:formatCode>General</c:formatCode>
                <c:ptCount val="9"/>
                <c:pt idx="0">
                  <c:v>141324</c:v>
                </c:pt>
                <c:pt idx="1">
                  <c:v>238513</c:v>
                </c:pt>
                <c:pt idx="2">
                  <c:v>278330</c:v>
                </c:pt>
                <c:pt idx="3">
                  <c:v>74596</c:v>
                </c:pt>
                <c:pt idx="4">
                  <c:v>229150</c:v>
                </c:pt>
                <c:pt idx="5">
                  <c:v>144464</c:v>
                </c:pt>
                <c:pt idx="6">
                  <c:v>105821</c:v>
                </c:pt>
                <c:pt idx="7">
                  <c:v>142757</c:v>
                </c:pt>
                <c:pt idx="8">
                  <c:v>73903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70-4543-B650-93EE0B8A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332496"/>
        <c:axId val="305332888"/>
      </c:barChart>
      <c:catAx>
        <c:axId val="3053324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332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3328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332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454375246850814"/>
          <c:y val="2.3998751257414408E-2"/>
          <c:w val="0.24708963940873452"/>
          <c:h val="0.1193482257449096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9939024390243905"/>
          <c:y val="3.87931850947625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939024390243899E-2"/>
          <c:y val="0.21068976377952761"/>
          <c:w val="0.90396341463414631"/>
          <c:h val="0.6875185039370079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[12]Mes!$B$158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[12]Mes!$C$157:$E$157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[12]Mes!$C$158:$E$158</c:f>
              <c:numCache>
                <c:formatCode>General</c:formatCode>
                <c:ptCount val="3"/>
                <c:pt idx="0">
                  <c:v>631914</c:v>
                </c:pt>
                <c:pt idx="1">
                  <c:v>223939</c:v>
                </c:pt>
                <c:pt idx="2">
                  <c:v>855853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8C-43E0-95B3-0914DD2DAC59}"/>
            </c:ext>
          </c:extLst>
        </c:ser>
        <c:ser>
          <c:idx val="1"/>
          <c:order val="1"/>
          <c:tx>
            <c:strRef>
              <c:f>[12]Mes!$B$159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[12]Mes!$C$157:$E$157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[12]Mes!$C$159:$E$159</c:f>
              <c:numCache>
                <c:formatCode>General</c:formatCode>
                <c:ptCount val="3"/>
                <c:pt idx="0">
                  <c:v>600916</c:v>
                </c:pt>
                <c:pt idx="1">
                  <c:v>215249</c:v>
                </c:pt>
                <c:pt idx="2">
                  <c:v>816165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8C-43E0-95B3-0914DD2DA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333672"/>
        <c:axId val="305334064"/>
        <c:axId val="0"/>
      </c:bar3DChart>
      <c:catAx>
        <c:axId val="30533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33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334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333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555680539932508"/>
          <c:y val="3.6551574803149606E-2"/>
          <c:w val="0.33330279438754368"/>
          <c:h val="0.1387933070866141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</a:t>
            </a:r>
          </a:p>
          <a:p>
            <a:pPr>
              <a:defRPr sz="1100" b="1"/>
            </a:pPr>
            <a:r>
              <a:rPr lang="es-ES" sz="1100" b="1"/>
              <a:t>VIAJEROS 
</a:t>
            </a:r>
          </a:p>
        </c:rich>
      </c:tx>
      <c:layout>
        <c:manualLayout>
          <c:xMode val="edge"/>
          <c:yMode val="edge"/>
          <c:x val="0.37270618851470927"/>
          <c:y val="1.3148031496062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47078623003297E-2"/>
          <c:y val="0.19620551181102361"/>
          <c:w val="0.92992923721453435"/>
          <c:h val="0.70200275590551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[12]Mes!$A$171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[12]Mes!$B$170:$J$170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[12]Mes!$B$171:$J$171</c:f>
              <c:numCache>
                <c:formatCode>General</c:formatCode>
                <c:ptCount val="9"/>
                <c:pt idx="0">
                  <c:v>82112</c:v>
                </c:pt>
                <c:pt idx="1">
                  <c:v>171553</c:v>
                </c:pt>
                <c:pt idx="2">
                  <c:v>159506</c:v>
                </c:pt>
                <c:pt idx="3">
                  <c:v>43292</c:v>
                </c:pt>
                <c:pt idx="4">
                  <c:v>131925</c:v>
                </c:pt>
                <c:pt idx="5">
                  <c:v>78799</c:v>
                </c:pt>
                <c:pt idx="6">
                  <c:v>47297</c:v>
                </c:pt>
                <c:pt idx="7">
                  <c:v>93535</c:v>
                </c:pt>
                <c:pt idx="8">
                  <c:v>47834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3-425F-8F83-E1CE32B4F0DD}"/>
            </c:ext>
          </c:extLst>
        </c:ser>
        <c:ser>
          <c:idx val="1"/>
          <c:order val="1"/>
          <c:tx>
            <c:strRef>
              <c:f>[12]Mes!$A$172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[12]Mes!$B$170:$J$170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[12]Mes!$B$172:$J$172</c:f>
              <c:numCache>
                <c:formatCode>General</c:formatCode>
                <c:ptCount val="9"/>
                <c:pt idx="0">
                  <c:v>85338</c:v>
                </c:pt>
                <c:pt idx="1">
                  <c:v>159387</c:v>
                </c:pt>
                <c:pt idx="2">
                  <c:v>151092</c:v>
                </c:pt>
                <c:pt idx="3">
                  <c:v>43053</c:v>
                </c:pt>
                <c:pt idx="4">
                  <c:v>121048</c:v>
                </c:pt>
                <c:pt idx="5">
                  <c:v>77469</c:v>
                </c:pt>
                <c:pt idx="6">
                  <c:v>50704</c:v>
                </c:pt>
                <c:pt idx="7">
                  <c:v>84873</c:v>
                </c:pt>
                <c:pt idx="8">
                  <c:v>43201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3-425F-8F83-E1CE32B4F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144960"/>
        <c:axId val="305145352"/>
      </c:barChart>
      <c:catAx>
        <c:axId val="305144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145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1453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144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044931389753814"/>
          <c:y val="3.0120472440944884E-2"/>
          <c:w val="0.20136229727664071"/>
          <c:h val="0.1289161417322834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PERNOCTACIONES</a:t>
            </a:r>
          </a:p>
        </c:rich>
      </c:tx>
      <c:layout>
        <c:manualLayout>
          <c:xMode val="edge"/>
          <c:yMode val="edge"/>
          <c:x val="0.37123312502215661"/>
          <c:y val="4.0650567877317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20210787401574803"/>
          <c:w val="0.86301427588176627"/>
          <c:h val="0.69610039370078736"/>
        </c:manualLayout>
      </c:layout>
      <c:bar3DChart>
        <c:barDir val="bar"/>
        <c:grouping val="clustered"/>
        <c:varyColors val="0"/>
        <c:ser>
          <c:idx val="1"/>
          <c:order val="0"/>
          <c:tx>
            <c:strRef>
              <c:f>[12]Mes!$A$196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[12]Mes!$B$194:$D$194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[12]Mes!$B$196:$D$196</c:f>
              <c:numCache>
                <c:formatCode>General</c:formatCode>
                <c:ptCount val="3"/>
                <c:pt idx="0">
                  <c:v>1115822</c:v>
                </c:pt>
                <c:pt idx="1">
                  <c:v>313036</c:v>
                </c:pt>
                <c:pt idx="2">
                  <c:v>1428858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82-4394-93FB-EE8B04D51923}"/>
            </c:ext>
          </c:extLst>
        </c:ser>
        <c:ser>
          <c:idx val="0"/>
          <c:order val="1"/>
          <c:tx>
            <c:strRef>
              <c:f>[12]Mes!$A$195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[12]Mes!$B$194:$D$194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[12]Mes!$B$195:$D$195</c:f>
              <c:numCache>
                <c:formatCode>General</c:formatCode>
                <c:ptCount val="3"/>
                <c:pt idx="0">
                  <c:v>1149233</c:v>
                </c:pt>
                <c:pt idx="1">
                  <c:v>317318</c:v>
                </c:pt>
                <c:pt idx="2">
                  <c:v>1466551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82-4394-93FB-EE8B04D51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146136"/>
        <c:axId val="305146528"/>
        <c:axId val="0"/>
      </c:bar3DChart>
      <c:catAx>
        <c:axId val="305146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146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1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146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627501210024904"/>
          <c:y val="3.9390157480314963E-2"/>
          <c:w val="0.2501565359052757"/>
          <c:h val="0.109472047244094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36624091459721375"/>
          <c:y val="8.14353429701884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57723417389782E-2"/>
          <c:y val="0.20574019665452267"/>
          <c:w val="0.92772419072615919"/>
          <c:h val="0.69297449759078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[12]Mes!$A$209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[12]Mes!$B$208:$J$208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[12]Mes!$B$209:$J$209</c:f>
              <c:numCache>
                <c:formatCode>General</c:formatCode>
                <c:ptCount val="9"/>
                <c:pt idx="0">
                  <c:v>155367</c:v>
                </c:pt>
                <c:pt idx="1">
                  <c:v>259553</c:v>
                </c:pt>
                <c:pt idx="2">
                  <c:v>275817</c:v>
                </c:pt>
                <c:pt idx="3">
                  <c:v>70434</c:v>
                </c:pt>
                <c:pt idx="4">
                  <c:v>244882</c:v>
                </c:pt>
                <c:pt idx="5">
                  <c:v>122645</c:v>
                </c:pt>
                <c:pt idx="6">
                  <c:v>102986</c:v>
                </c:pt>
                <c:pt idx="7">
                  <c:v>162875</c:v>
                </c:pt>
                <c:pt idx="8">
                  <c:v>71992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0C-48FB-A1FF-C341ADCF94E8}"/>
            </c:ext>
          </c:extLst>
        </c:ser>
        <c:ser>
          <c:idx val="1"/>
          <c:order val="1"/>
          <c:tx>
            <c:strRef>
              <c:f>[12]Mes!$A$210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[12]Mes!$B$208:$J$208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[12]Mes!$B$210:$J$210</c:f>
              <c:numCache>
                <c:formatCode>General</c:formatCode>
                <c:ptCount val="9"/>
                <c:pt idx="0">
                  <c:v>141324</c:v>
                </c:pt>
                <c:pt idx="1">
                  <c:v>238513</c:v>
                </c:pt>
                <c:pt idx="2">
                  <c:v>278330</c:v>
                </c:pt>
                <c:pt idx="3">
                  <c:v>74596</c:v>
                </c:pt>
                <c:pt idx="4">
                  <c:v>229150</c:v>
                </c:pt>
                <c:pt idx="5">
                  <c:v>144464</c:v>
                </c:pt>
                <c:pt idx="6">
                  <c:v>105821</c:v>
                </c:pt>
                <c:pt idx="7">
                  <c:v>142757</c:v>
                </c:pt>
                <c:pt idx="8">
                  <c:v>73903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0C-48FB-A1FF-C341ADCF9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147312"/>
        <c:axId val="305147704"/>
      </c:barChart>
      <c:catAx>
        <c:axId val="305147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147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14770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147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831751800255736"/>
          <c:y val="2.8436084762118542E-2"/>
          <c:w val="0.18376413284877852"/>
          <c:h val="0.1203937007874015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23"/>
      <c:hPercent val="40"/>
      <c:rotY val="31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3538080"/>
        <c:axId val="202976736"/>
        <c:axId val="0"/>
      </c:bar3DChart>
      <c:catAx>
        <c:axId val="30353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202976736"/>
        <c:crosses val="autoZero"/>
        <c:auto val="0"/>
        <c:lblAlgn val="ctr"/>
        <c:lblOffset val="100"/>
        <c:noMultiLvlLbl val="0"/>
      </c:catAx>
      <c:valAx>
        <c:axId val="20297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538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826599800024996"/>
          <c:y val="0.87542370335021258"/>
          <c:w val="0.56501421697287835"/>
          <c:h val="0.1245763779527559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DATOS ACUMULADOS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1812247485918193"/>
          <c:y val="1.2901119772088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65677653778087E-2"/>
          <c:y val="0.1156265579867843"/>
          <c:w val="0.9164683144323319"/>
          <c:h val="0.78207019348712059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[12]Mes!$A$237</c:f>
              <c:strCache>
                <c:ptCount val="1"/>
                <c:pt idx="0">
                  <c:v>ENERO a 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[12]Mes!$B$236:$D$236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[12]Mes!$B$237:$D$237</c:f>
              <c:numCache>
                <c:formatCode>General</c:formatCode>
                <c:ptCount val="3"/>
                <c:pt idx="0">
                  <c:v>3407313</c:v>
                </c:pt>
                <c:pt idx="1">
                  <c:v>1059843</c:v>
                </c:pt>
                <c:pt idx="2">
                  <c:v>4467156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5F-43B7-9F06-D275875DA1F1}"/>
            </c:ext>
          </c:extLst>
        </c:ser>
        <c:ser>
          <c:idx val="0"/>
          <c:order val="1"/>
          <c:tx>
            <c:strRef>
              <c:f>[12]Mes!$A$238</c:f>
              <c:strCache>
                <c:ptCount val="1"/>
                <c:pt idx="0">
                  <c:v>ENERO a 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[12]Mes!$B$236:$D$236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[12]Mes!$B$238:$D$238</c:f>
              <c:numCache>
                <c:formatCode>General</c:formatCode>
                <c:ptCount val="3"/>
                <c:pt idx="0">
                  <c:v>3329422</c:v>
                </c:pt>
                <c:pt idx="1">
                  <c:v>1046669</c:v>
                </c:pt>
                <c:pt idx="2">
                  <c:v>4376091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5F-43B7-9F06-D275875DA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507840"/>
        <c:axId val="305508232"/>
        <c:axId val="0"/>
      </c:bar3DChart>
      <c:catAx>
        <c:axId val="30550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08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508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078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197410716927"/>
          <c:y val="2.4038517969026934E-2"/>
          <c:w val="0.25249181633194728"/>
          <c:h val="0.1826927365646046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</a:t>
            </a:r>
          </a:p>
        </c:rich>
      </c:tx>
      <c:layout>
        <c:manualLayout>
          <c:xMode val="edge"/>
          <c:yMode val="edge"/>
          <c:x val="0.41549858941429108"/>
          <c:y val="2.48232283464566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15403719600314E-2"/>
          <c:y val="0.21084448818897639"/>
          <c:w val="0.89950322118826054"/>
          <c:h val="0.66779448818897624"/>
        </c:manualLayout>
      </c:layout>
      <c:lineChart>
        <c:grouping val="standard"/>
        <c:varyColors val="0"/>
        <c:ser>
          <c:idx val="0"/>
          <c:order val="0"/>
          <c:tx>
            <c:strRef>
              <c:f>[12]Mes!$A$247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([12]Mes!$B$246:$J$246,[12]Mes!$B$249:$D$249)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([12]Mes!$B$247:$J$247,[12]Mes!$B$250:$D$250)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  <c:pt idx="9">
                  <c:v>760663</c:v>
                </c:pt>
                <c:pt idx="10">
                  <c:v>516069</c:v>
                </c:pt>
                <c:pt idx="11">
                  <c:v>506965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6E-45E2-8238-DC7E8E6E923B}"/>
            </c:ext>
          </c:extLst>
        </c:ser>
        <c:ser>
          <c:idx val="1"/>
          <c:order val="1"/>
          <c:tx>
            <c:strRef>
              <c:f>[12]Mes!$A$248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([12]Mes!$B$246:$J$246,[12]Mes!$B$249:$D$249)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([12]Mes!$B$248:$J$248,[12]Mes!$B$251:$D$251)</c:f>
              <c:numCache>
                <c:formatCode>General</c:formatCode>
                <c:ptCount val="12"/>
                <c:pt idx="0">
                  <c:v>375148</c:v>
                </c:pt>
                <c:pt idx="1">
                  <c:v>428170</c:v>
                </c:pt>
                <c:pt idx="2">
                  <c:v>623822</c:v>
                </c:pt>
                <c:pt idx="3">
                  <c:v>652138</c:v>
                </c:pt>
                <c:pt idx="4">
                  <c:v>749236</c:v>
                </c:pt>
                <c:pt idx="5">
                  <c:v>731412</c:v>
                </c:pt>
                <c:pt idx="6">
                  <c:v>816165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6E-45E2-8238-DC7E8E6E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509016"/>
        <c:axId val="305509408"/>
      </c:lineChart>
      <c:catAx>
        <c:axId val="305509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09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509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090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615433570011351"/>
          <c:y val="3.4046258375676215E-2"/>
          <c:w val="0.19539679964727072"/>
          <c:h val="0.1233358267716535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</a:t>
            </a:r>
          </a:p>
          <a:p>
            <a:pPr>
              <a:defRPr sz="1100" b="1"/>
            </a:pPr>
            <a:r>
              <a:rPr lang="es-ES" sz="1100" b="1"/>
              <a:t>VIAJEROS </a:t>
            </a:r>
          </a:p>
        </c:rich>
      </c:tx>
      <c:layout>
        <c:manualLayout>
          <c:xMode val="edge"/>
          <c:yMode val="edge"/>
          <c:x val="0.38506012655568533"/>
          <c:y val="2.1186178056512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41486068111461E-2"/>
          <c:y val="0.20842644750387757"/>
          <c:w val="0.91127404431970016"/>
          <c:h val="0.69078961986030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[12]Mes!$A$271</c:f>
              <c:strCache>
                <c:ptCount val="1"/>
                <c:pt idx="0">
                  <c:v>ENERO a 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[12]Mes!$B$270:$J$270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[12]Mes!$B$271:$J$271</c:f>
              <c:numCache>
                <c:formatCode>General</c:formatCode>
                <c:ptCount val="9"/>
                <c:pt idx="0">
                  <c:v>429331</c:v>
                </c:pt>
                <c:pt idx="1">
                  <c:v>829246</c:v>
                </c:pt>
                <c:pt idx="2">
                  <c:v>816535</c:v>
                </c:pt>
                <c:pt idx="3">
                  <c:v>230483</c:v>
                </c:pt>
                <c:pt idx="4">
                  <c:v>730610</c:v>
                </c:pt>
                <c:pt idx="5">
                  <c:v>433562</c:v>
                </c:pt>
                <c:pt idx="6">
                  <c:v>241411</c:v>
                </c:pt>
                <c:pt idx="7">
                  <c:v>532934</c:v>
                </c:pt>
                <c:pt idx="8">
                  <c:v>223044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DF-4951-B99F-53733D8CD987}"/>
            </c:ext>
          </c:extLst>
        </c:ser>
        <c:ser>
          <c:idx val="1"/>
          <c:order val="1"/>
          <c:tx>
            <c:strRef>
              <c:f>[12]Mes!$A$272</c:f>
              <c:strCache>
                <c:ptCount val="1"/>
                <c:pt idx="0">
                  <c:v>ENERO a 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[12]Mes!$B$270:$J$270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[12]Mes!$B$272:$J$272</c:f>
              <c:numCache>
                <c:formatCode>General</c:formatCode>
                <c:ptCount val="9"/>
                <c:pt idx="0">
                  <c:v>456171</c:v>
                </c:pt>
                <c:pt idx="1">
                  <c:v>785670</c:v>
                </c:pt>
                <c:pt idx="2">
                  <c:v>776272</c:v>
                </c:pt>
                <c:pt idx="3">
                  <c:v>226886</c:v>
                </c:pt>
                <c:pt idx="4">
                  <c:v>717180</c:v>
                </c:pt>
                <c:pt idx="5">
                  <c:v>408070</c:v>
                </c:pt>
                <c:pt idx="6">
                  <c:v>245989</c:v>
                </c:pt>
                <c:pt idx="7">
                  <c:v>537227</c:v>
                </c:pt>
                <c:pt idx="8">
                  <c:v>222626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DF-4951-B99F-53733D8CD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510192"/>
        <c:axId val="305510584"/>
      </c:barChart>
      <c:catAx>
        <c:axId val="305510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10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5105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10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566391314212728"/>
          <c:y val="2.0408131444660266E-2"/>
          <c:w val="0.16546122236321315"/>
          <c:h val="0.1441035098243976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DATOS ACUMULADOS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30053067094158142"/>
          <c:y val="1.9061878628807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71941385086382E-2"/>
          <c:y val="0.22580763717887464"/>
          <c:w val="0.90553425682968647"/>
          <c:h val="0.6713723852700230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[12]Mes!$A$304</c:f>
              <c:strCache>
                <c:ptCount val="1"/>
                <c:pt idx="0">
                  <c:v>ENERO a 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[12]Mes!$B$303:$D$303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[12]Mes!$B$304:$D$304</c:f>
              <c:numCache>
                <c:formatCode>General</c:formatCode>
                <c:ptCount val="3"/>
                <c:pt idx="0">
                  <c:v>5758547</c:v>
                </c:pt>
                <c:pt idx="1">
                  <c:v>1492212</c:v>
                </c:pt>
                <c:pt idx="2">
                  <c:v>7250759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5C-4B15-AF8D-E34E8D3D92F6}"/>
            </c:ext>
          </c:extLst>
        </c:ser>
        <c:ser>
          <c:idx val="0"/>
          <c:order val="1"/>
          <c:tx>
            <c:strRef>
              <c:f>[12]Mes!$A$305</c:f>
              <c:strCache>
                <c:ptCount val="1"/>
                <c:pt idx="0">
                  <c:v>ENERO a 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[12]Mes!$B$303:$D$303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[12]Mes!$B$305:$D$305</c:f>
              <c:numCache>
                <c:formatCode>General</c:formatCode>
                <c:ptCount val="3"/>
                <c:pt idx="0">
                  <c:v>5733171</c:v>
                </c:pt>
                <c:pt idx="1">
                  <c:v>1499023</c:v>
                </c:pt>
                <c:pt idx="2">
                  <c:v>7232194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5C-4B15-AF8D-E34E8D3D9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511368"/>
        <c:axId val="305550008"/>
        <c:axId val="0"/>
      </c:bar3DChart>
      <c:catAx>
        <c:axId val="305511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50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550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11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360542694139277"/>
          <c:y val="2.6881810228266922E-2"/>
          <c:w val="0.22197121505021453"/>
          <c:h val="0.158847530422333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</a:t>
            </a:r>
          </a:p>
        </c:rich>
      </c:tx>
      <c:layout>
        <c:manualLayout>
          <c:xMode val="edge"/>
          <c:yMode val="edge"/>
          <c:x val="0.45229151014274982"/>
          <c:y val="4.736854278511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89406461307288E-2"/>
          <c:y val="0.21157952755905512"/>
          <c:w val="0.89928779400967163"/>
          <c:h val="0.68662874015748032"/>
        </c:manualLayout>
      </c:layout>
      <c:lineChart>
        <c:grouping val="standard"/>
        <c:varyColors val="0"/>
        <c:ser>
          <c:idx val="0"/>
          <c:order val="0"/>
          <c:tx>
            <c:strRef>
              <c:f>[12]Mes!$A$316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([12]Mes!$B$315:$J$315,[12]Mes!$B$318:$D$318)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([12]Mes!$B$316:$J$316,[12]Mes!$B$319:$D$319)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  <c:pt idx="9">
                  <c:v>1213405</c:v>
                </c:pt>
                <c:pt idx="10">
                  <c:v>883035</c:v>
                </c:pt>
                <c:pt idx="11">
                  <c:v>881202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F2-456F-B223-445EA695DF0B}"/>
            </c:ext>
          </c:extLst>
        </c:ser>
        <c:ser>
          <c:idx val="1"/>
          <c:order val="1"/>
          <c:tx>
            <c:strRef>
              <c:f>[12]Mes!$A$317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([12]Mes!$B$315:$J$315,[12]Mes!$B$318:$D$318)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([12]Mes!$B$317:$J$317,[12]Mes!$B$320:$D$320)</c:f>
              <c:numCache>
                <c:formatCode>General</c:formatCode>
                <c:ptCount val="12"/>
                <c:pt idx="0">
                  <c:v>625350</c:v>
                </c:pt>
                <c:pt idx="1">
                  <c:v>692780</c:v>
                </c:pt>
                <c:pt idx="2">
                  <c:v>1046156</c:v>
                </c:pt>
                <c:pt idx="3">
                  <c:v>1087593</c:v>
                </c:pt>
                <c:pt idx="4">
                  <c:v>1157041</c:v>
                </c:pt>
                <c:pt idx="5">
                  <c:v>1194416</c:v>
                </c:pt>
                <c:pt idx="6">
                  <c:v>1428858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F2-456F-B223-445EA695D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550792"/>
        <c:axId val="305551184"/>
      </c:lineChart>
      <c:catAx>
        <c:axId val="305550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51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55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50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366302254063737"/>
          <c:y val="3.6315748031496065E-2"/>
          <c:w val="0.1858289682673786"/>
          <c:h val="0.1150003937007874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0415277648862535"/>
          <c:y val="5.000393700787402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98454164216816E-2"/>
          <c:y val="0.2270003937007874"/>
          <c:w val="0.90557739175988416"/>
          <c:h val="0.6712078740157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[12]Mes!$A$338</c:f>
              <c:strCache>
                <c:ptCount val="1"/>
                <c:pt idx="0">
                  <c:v>ENERO a 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[12]Mes!$B$337:$J$337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[12]Mes!$B$338:$J$338</c:f>
              <c:numCache>
                <c:formatCode>General</c:formatCode>
                <c:ptCount val="9"/>
                <c:pt idx="0">
                  <c:v>706654</c:v>
                </c:pt>
                <c:pt idx="1">
                  <c:v>1234392</c:v>
                </c:pt>
                <c:pt idx="2">
                  <c:v>1283151</c:v>
                </c:pt>
                <c:pt idx="3">
                  <c:v>372213</c:v>
                </c:pt>
                <c:pt idx="4">
                  <c:v>1308603</c:v>
                </c:pt>
                <c:pt idx="5">
                  <c:v>656606</c:v>
                </c:pt>
                <c:pt idx="6">
                  <c:v>448416</c:v>
                </c:pt>
                <c:pt idx="7">
                  <c:v>900919</c:v>
                </c:pt>
                <c:pt idx="8">
                  <c:v>339805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0A-4C3E-89D2-02CC91CEB008}"/>
            </c:ext>
          </c:extLst>
        </c:ser>
        <c:ser>
          <c:idx val="1"/>
          <c:order val="1"/>
          <c:tx>
            <c:strRef>
              <c:f>[12]Mes!$A$339</c:f>
              <c:strCache>
                <c:ptCount val="1"/>
                <c:pt idx="0">
                  <c:v>ENERO a 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[12]Mes!$B$337:$J$337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[12]Mes!$B$339:$J$339</c:f>
              <c:numCache>
                <c:formatCode>General</c:formatCode>
                <c:ptCount val="9"/>
                <c:pt idx="0">
                  <c:v>741744</c:v>
                </c:pt>
                <c:pt idx="1">
                  <c:v>1164723</c:v>
                </c:pt>
                <c:pt idx="2">
                  <c:v>1252004</c:v>
                </c:pt>
                <c:pt idx="3">
                  <c:v>380454</c:v>
                </c:pt>
                <c:pt idx="4">
                  <c:v>1306082</c:v>
                </c:pt>
                <c:pt idx="5">
                  <c:v>650587</c:v>
                </c:pt>
                <c:pt idx="6">
                  <c:v>460275</c:v>
                </c:pt>
                <c:pt idx="7">
                  <c:v>913779</c:v>
                </c:pt>
                <c:pt idx="8">
                  <c:v>362546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0A-4C3E-89D2-02CC91CEB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324752"/>
        <c:axId val="305551576"/>
      </c:barChart>
      <c:catAx>
        <c:axId val="20232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51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5515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324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813804128699197"/>
          <c:y val="2.4000046875091552E-2"/>
          <c:w val="0.16855023424355781"/>
          <c:h val="0.1520002968755798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531642480640332"/>
          <c:y val="2.225323397075365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20352053100801"/>
          <c:y val="0.21677411417322834"/>
          <c:w val="0.73626244550009756"/>
          <c:h val="0.6814693475815520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498-4809-9DEA-8A5B2056FC0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98-4809-9DEA-8A5B2056FC0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498-4809-9DEA-8A5B2056FC0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98-4809-9DEA-8A5B2056FC0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498-4809-9DEA-8A5B2056FC0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98-4809-9DEA-8A5B2056FC0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498-4809-9DEA-8A5B2056FC0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98-4809-9DEA-8A5B2056FC0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498-4809-9DEA-8A5B2056FC0F}"/>
              </c:ext>
            </c:extLst>
          </c:dPt>
          <c:dLbls>
            <c:dLbl>
              <c:idx val="0"/>
              <c:layout>
                <c:manualLayout>
                  <c:x val="1.7568731046063379E-2"/>
                  <c:y val="-1.60874483106100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952446801587818E-2"/>
                  <c:y val="-9.02073959505061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7736047796657014E-2"/>
                  <c:y val="2.2242454068241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21328170755515E-2"/>
                  <c:y val="5.50580005624296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4816164508362077E-3"/>
                  <c:y val="2.34881186726659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6.1555463461803895E-3"/>
                  <c:y val="-4.44500492125985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9.2243118370534255E-3"/>
                  <c:y val="-4.88818194600674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6449372030975468E-2"/>
                  <c:y val="-3.42062710911136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8702965230982294E-3"/>
                  <c:y val="-1.60874483106100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[12]Mes!$A$398:$A$406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[12]Mes!$D$398:$D$406</c:f>
              <c:numCache>
                <c:formatCode>General</c:formatCode>
                <c:ptCount val="9"/>
                <c:pt idx="0">
                  <c:v>118</c:v>
                </c:pt>
                <c:pt idx="1">
                  <c:v>5194</c:v>
                </c:pt>
                <c:pt idx="2">
                  <c:v>6315</c:v>
                </c:pt>
                <c:pt idx="3">
                  <c:v>943</c:v>
                </c:pt>
                <c:pt idx="4">
                  <c:v>508</c:v>
                </c:pt>
                <c:pt idx="5">
                  <c:v>1806</c:v>
                </c:pt>
                <c:pt idx="6">
                  <c:v>248</c:v>
                </c:pt>
                <c:pt idx="7">
                  <c:v>1529</c:v>
                </c:pt>
                <c:pt idx="8">
                  <c:v>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498-4809-9DEA-8A5B2056F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3661250853157095"/>
          <c:y val="2.557725284339457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04711091874619"/>
          <c:y val="0.20131828521434825"/>
          <c:w val="0.76739558189475787"/>
          <c:h val="0.7239713035870517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F9D-4E0A-B170-80DC6B54277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9D-4E0A-B170-80DC6B54277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F9D-4E0A-B170-80DC6B54277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9D-4E0A-B170-80DC6B54277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F9D-4E0A-B170-80DC6B54277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9D-4E0A-B170-80DC6B54277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F9D-4E0A-B170-80DC6B54277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9D-4E0A-B170-80DC6B54277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F9D-4E0A-B170-80DC6B542772}"/>
              </c:ext>
            </c:extLst>
          </c:dPt>
          <c:dLbls>
            <c:dLbl>
              <c:idx val="0"/>
              <c:layout>
                <c:manualLayout>
                  <c:x val="2.3391156519432577E-2"/>
                  <c:y val="-2.7336915141313534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2CF04DA4-EC11-4BBA-BEAA-87D46AC6E04A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0,4%</a:t>
                    </a:r>
                  </a:p>
                </c:rich>
              </c:tx>
              <c:numFmt formatCode="#.#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4578415541609095E-2"/>
                  <c:y val="-6.27464566929133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17256269124929E-3"/>
                  <c:y val="5.26868760372945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616936624993759E-2"/>
                  <c:y val="5.72822397200351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8704532969319641E-2"/>
                  <c:y val="-9.45980752405949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674601721296465E-3"/>
                  <c:y val="1.016622922134651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7229112217209616E-2"/>
                  <c:y val="-7.19877515310586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2481961612315211E-2"/>
                  <c:y val="-6.18772043026593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1298478758294279E-3"/>
                  <c:y val="-3.11391965101348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[12]Mes!$A$398:$A$406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[12]Mes!$G$398:$G$406</c:f>
              <c:numCache>
                <c:formatCode>General</c:formatCode>
                <c:ptCount val="9"/>
                <c:pt idx="0">
                  <c:v>118</c:v>
                </c:pt>
                <c:pt idx="1">
                  <c:v>8916</c:v>
                </c:pt>
                <c:pt idx="2">
                  <c:v>10040</c:v>
                </c:pt>
                <c:pt idx="3">
                  <c:v>1412</c:v>
                </c:pt>
                <c:pt idx="4">
                  <c:v>1737</c:v>
                </c:pt>
                <c:pt idx="5">
                  <c:v>2251</c:v>
                </c:pt>
                <c:pt idx="6">
                  <c:v>608</c:v>
                </c:pt>
                <c:pt idx="7">
                  <c:v>4037</c:v>
                </c:pt>
                <c:pt idx="8">
                  <c:v>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F9D-4E0A-B170-80DC6B54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HOTELEROS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9076255324641798"/>
          <c:y val="2.324606299212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0000115740908193E-2"/>
          <c:y val="0.19545497925909813"/>
          <c:w val="0.91999989243147884"/>
          <c:h val="0.6084614173228346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[12]Mes!$O$437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[12]Mes!$M$438:$N$441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[12]Mes!$O$438:$O$441</c:f>
              <c:numCache>
                <c:formatCode>General</c:formatCode>
                <c:ptCount val="4"/>
                <c:pt idx="0">
                  <c:v>442201</c:v>
                </c:pt>
                <c:pt idx="1">
                  <c:v>167695</c:v>
                </c:pt>
                <c:pt idx="2">
                  <c:v>14042</c:v>
                </c:pt>
                <c:pt idx="3">
                  <c:v>7029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6E-43FD-B5B9-E1983896CE34}"/>
            </c:ext>
          </c:extLst>
        </c:ser>
        <c:ser>
          <c:idx val="0"/>
          <c:order val="1"/>
          <c:tx>
            <c:strRef>
              <c:f>[12]Mes!$P$437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[12]Mes!$M$438:$N$441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[12]Mes!$P$438:$P$441</c:f>
              <c:numCache>
                <c:formatCode>General</c:formatCode>
                <c:ptCount val="4"/>
                <c:pt idx="0">
                  <c:v>422475</c:v>
                </c:pt>
                <c:pt idx="1">
                  <c:v>170121</c:v>
                </c:pt>
                <c:pt idx="2">
                  <c:v>12568</c:v>
                </c:pt>
                <c:pt idx="3">
                  <c:v>4461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6E-43FD-B5B9-E1983896C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553144"/>
        <c:axId val="305553536"/>
        <c:axId val="0"/>
      </c:bar3DChart>
      <c:catAx>
        <c:axId val="305553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53536"/>
        <c:crosses val="autoZero"/>
        <c:auto val="0"/>
        <c:lblAlgn val="ctr"/>
        <c:lblOffset val="100"/>
        <c:noMultiLvlLbl val="0"/>
      </c:catAx>
      <c:valAx>
        <c:axId val="305553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553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4323738221246938"/>
          <c:y val="2.2727323169662576E-2"/>
          <c:w val="0.24787509143324299"/>
          <c:h val="0.1204547244094488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HOTELEROS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0972672533580359"/>
          <c:y val="4.7283268695890628E-4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082728592162553E-2"/>
          <c:y val="0.19664472911035374"/>
          <c:w val="0.90566037735849081"/>
          <c:h val="0.6082473459474282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[12]Mes!$R$462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[12]Mes!$P$463:$Q$466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[12]Mes!$R$463:$R$466</c:f>
              <c:numCache>
                <c:formatCode>General</c:formatCode>
                <c:ptCount val="4"/>
                <c:pt idx="0">
                  <c:v>697762</c:v>
                </c:pt>
                <c:pt idx="1">
                  <c:v>233288</c:v>
                </c:pt>
                <c:pt idx="2">
                  <c:v>29097</c:v>
                </c:pt>
                <c:pt idx="3">
                  <c:v>9890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04-4FBB-A1C0-315CC62F62FB}"/>
            </c:ext>
          </c:extLst>
        </c:ser>
        <c:ser>
          <c:idx val="0"/>
          <c:order val="1"/>
          <c:tx>
            <c:strRef>
              <c:f>[12]Mes!$S$462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[12]Mes!$P$463:$Q$466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[12]Mes!$S$463:$S$466</c:f>
              <c:numCache>
                <c:formatCode>General</c:formatCode>
                <c:ptCount val="4"/>
                <c:pt idx="0">
                  <c:v>664203</c:v>
                </c:pt>
                <c:pt idx="1">
                  <c:v>242339</c:v>
                </c:pt>
                <c:pt idx="2">
                  <c:v>22950</c:v>
                </c:pt>
                <c:pt idx="3">
                  <c:v>6645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04-4FBB-A1C0-315CC62F6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6162592"/>
        <c:axId val="306162984"/>
        <c:axId val="0"/>
      </c:bar3DChart>
      <c:catAx>
        <c:axId val="3061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162984"/>
        <c:crosses val="autoZero"/>
        <c:auto val="0"/>
        <c:lblAlgn val="ctr"/>
        <c:lblOffset val="100"/>
        <c:noMultiLvlLbl val="0"/>
      </c:catAx>
      <c:valAx>
        <c:axId val="306162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162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4822355310921296"/>
          <c:y val="2.7149321266968326E-2"/>
          <c:w val="0.24434772773786315"/>
          <c:h val="0.1248959924785521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% DE PLAZAS POR PROVINCIAS
</a:t>
            </a:r>
          </a:p>
        </c:rich>
      </c:tx>
      <c:layout>
        <c:manualLayout>
          <c:xMode val="edge"/>
          <c:yMode val="edge"/>
          <c:x val="0.21765935315580417"/>
          <c:y val="2.71186440677966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62872390593E-2"/>
                  <c:y val="-7.73178666481963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729620041692535E-2"/>
                  <c:y val="-6.719468300690573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[3]Oferta!$K$107:$K$115</c:f>
              <c:numCache>
                <c:formatCode>General</c:formatCode>
                <c:ptCount val="9"/>
                <c:pt idx="0">
                  <c:v>6877</c:v>
                </c:pt>
                <c:pt idx="1">
                  <c:v>4655</c:v>
                </c:pt>
                <c:pt idx="2">
                  <c:v>4697</c:v>
                </c:pt>
                <c:pt idx="3">
                  <c:v>2190</c:v>
                </c:pt>
                <c:pt idx="4">
                  <c:v>4518</c:v>
                </c:pt>
                <c:pt idx="5">
                  <c:v>4031</c:v>
                </c:pt>
                <c:pt idx="6">
                  <c:v>3400</c:v>
                </c:pt>
                <c:pt idx="7">
                  <c:v>1920</c:v>
                </c:pt>
                <c:pt idx="8">
                  <c:v>2422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1272345991683997"/>
          <c:y val="1.0628746033611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21889055472263E-2"/>
          <c:y val="0.21151917577466997"/>
          <c:w val="0.9102890428603071"/>
          <c:h val="0.68719551847063887"/>
        </c:manualLayout>
      </c:layout>
      <c:lineChart>
        <c:grouping val="standard"/>
        <c:varyColors val="0"/>
        <c:ser>
          <c:idx val="0"/>
          <c:order val="0"/>
          <c:tx>
            <c:strRef>
              <c:f>[12]Mes!$A$498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([12]Mes!$B$497:$J$497,[12]Mes!$B$500:$D$500)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([12]Mes!$B$498:$J$498,[12]Mes!$B$501:$D$501)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  <c:pt idx="8">
                  <c:v>639358</c:v>
                </c:pt>
                <c:pt idx="9">
                  <c:v>617100</c:v>
                </c:pt>
                <c:pt idx="10">
                  <c:v>422935</c:v>
                </c:pt>
                <c:pt idx="11">
                  <c:v>411752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FC-48C5-B74F-60FC1177333C}"/>
            </c:ext>
          </c:extLst>
        </c:ser>
        <c:ser>
          <c:idx val="1"/>
          <c:order val="1"/>
          <c:tx>
            <c:strRef>
              <c:f>[12]Mes!$A$499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([12]Mes!$B$497:$J$497,[12]Mes!$B$500:$D$500)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([12]Mes!$B$499:$J$499,[12]Mes!$B$502:$D$502)</c:f>
              <c:numCache>
                <c:formatCode>General</c:formatCode>
                <c:ptCount val="12"/>
                <c:pt idx="0">
                  <c:v>326554</c:v>
                </c:pt>
                <c:pt idx="1">
                  <c:v>357651</c:v>
                </c:pt>
                <c:pt idx="2">
                  <c:v>495517</c:v>
                </c:pt>
                <c:pt idx="3">
                  <c:v>513660</c:v>
                </c:pt>
                <c:pt idx="4">
                  <c:v>585285</c:v>
                </c:pt>
                <c:pt idx="5">
                  <c:v>572135</c:v>
                </c:pt>
                <c:pt idx="6">
                  <c:v>609625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FC-48C5-B74F-60FC11773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164160"/>
        <c:axId val="306164552"/>
      </c:lineChart>
      <c:catAx>
        <c:axId val="3061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164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164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164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418961439107737"/>
          <c:y val="4.0404277823481022E-2"/>
          <c:w val="0.2053332328330669"/>
          <c:h val="0.121062012770791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3160043361708924"/>
          <c:y val="2.027165354330708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84185808040123E-2"/>
          <c:y val="0.20054055118110234"/>
          <c:w val="0.92307725968731758"/>
          <c:h val="0.5832433070866142"/>
        </c:manualLayout>
      </c:layout>
      <c:lineChart>
        <c:grouping val="standard"/>
        <c:varyColors val="0"/>
        <c:ser>
          <c:idx val="0"/>
          <c:order val="0"/>
          <c:tx>
            <c:strRef>
              <c:f>[12]Mes!$A$527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([12]Mes!$B$526:$J$526,[12]Mes!$B$529:$D$529,[12]Mes!$C$529:$D$529)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([12]Mes!$B$527:$J$527,[12]Mes!$B$530:$D$530)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  <c:pt idx="8">
                  <c:v>1003153</c:v>
                </c:pt>
                <c:pt idx="9">
                  <c:v>963439</c:v>
                </c:pt>
                <c:pt idx="10">
                  <c:v>721814</c:v>
                </c:pt>
                <c:pt idx="11">
                  <c:v>663270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24-4991-A460-CDB6E2A25C75}"/>
            </c:ext>
          </c:extLst>
        </c:ser>
        <c:ser>
          <c:idx val="1"/>
          <c:order val="1"/>
          <c:tx>
            <c:strRef>
              <c:f>[12]Mes!$A$528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([12]Mes!$B$526:$J$526,[12]Mes!$B$529:$D$529,[12]Mes!$C$529:$D$529)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([12]Mes!$B$528:$J$528,[12]Mes!$B$531:$D$531)</c:f>
              <c:numCache>
                <c:formatCode>General</c:formatCode>
                <c:ptCount val="12"/>
                <c:pt idx="0">
                  <c:v>539909</c:v>
                </c:pt>
                <c:pt idx="1">
                  <c:v>569605</c:v>
                </c:pt>
                <c:pt idx="2">
                  <c:v>806112</c:v>
                </c:pt>
                <c:pt idx="3">
                  <c:v>833253</c:v>
                </c:pt>
                <c:pt idx="4">
                  <c:v>895879</c:v>
                </c:pt>
                <c:pt idx="5">
                  <c:v>910390</c:v>
                </c:pt>
                <c:pt idx="6">
                  <c:v>936137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4-4991-A460-CDB6E2A25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164944"/>
        <c:axId val="306165336"/>
      </c:lineChart>
      <c:catAx>
        <c:axId val="306164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165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165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164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065546769300588"/>
          <c:y val="4.2027165354330709E-2"/>
          <c:w val="0.20102135312061445"/>
          <c:h val="0.127297244094488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8.1746733905452822E-3"/>
          <c:y val="2.165158459670153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602383710996983E-2"/>
          <c:y val="0.19082618404042778"/>
          <c:w val="0.86760417588250904"/>
          <c:h val="0.70788851020488119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[12]Mes!$B$585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[12]Mes!$C$584:$E$584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[12]Mes!$C$585:$E$585</c:f>
              <c:numCache>
                <c:formatCode>General</c:formatCode>
                <c:ptCount val="3"/>
                <c:pt idx="0">
                  <c:v>96762</c:v>
                </c:pt>
                <c:pt idx="1">
                  <c:v>11307</c:v>
                </c:pt>
                <c:pt idx="2">
                  <c:v>108069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4-4B28-9B4E-2AE2E934BDC1}"/>
            </c:ext>
          </c:extLst>
        </c:ser>
        <c:ser>
          <c:idx val="0"/>
          <c:order val="1"/>
          <c:tx>
            <c:strRef>
              <c:f>[12]Mes!$B$586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[12]Mes!$C$584:$E$584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[12]Mes!$C$586:$E$586</c:f>
              <c:numCache>
                <c:formatCode>General</c:formatCode>
                <c:ptCount val="3"/>
                <c:pt idx="0">
                  <c:v>91456</c:v>
                </c:pt>
                <c:pt idx="1">
                  <c:v>9896</c:v>
                </c:pt>
                <c:pt idx="2">
                  <c:v>101352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4-4B28-9B4E-2AE2E934B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6353216"/>
        <c:axId val="306353608"/>
        <c:axId val="0"/>
      </c:bar3DChart>
      <c:catAx>
        <c:axId val="3063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353608"/>
        <c:crosses val="autoZero"/>
        <c:auto val="0"/>
        <c:lblAlgn val="ctr"/>
        <c:lblOffset val="100"/>
        <c:noMultiLvlLbl val="0"/>
      </c:catAx>
      <c:valAx>
        <c:axId val="306353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353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7118611578047138"/>
          <c:y val="3.2000062500122071E-2"/>
          <c:w val="0.31734259341177856"/>
          <c:h val="0.1329752810749402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 EN ALOJAMIENTOS DE TURISMO RURAL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18914753170823706"/>
          <c:y val="1.257374544599835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412587412587409E-2"/>
          <c:y val="0.21849140126140948"/>
          <c:w val="0.91062968551086798"/>
          <c:h val="0.680223292983899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[12]Mes!$G$585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[12]Mes!$H$584:$J$584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[12]Mes!$H$585:$J$585</c:f>
              <c:numCache>
                <c:formatCode>General</c:formatCode>
                <c:ptCount val="3"/>
                <c:pt idx="0">
                  <c:v>198756</c:v>
                </c:pt>
                <c:pt idx="1">
                  <c:v>18016</c:v>
                </c:pt>
                <c:pt idx="2">
                  <c:v>216772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08-42A7-A474-9431AF6D7765}"/>
            </c:ext>
          </c:extLst>
        </c:ser>
        <c:ser>
          <c:idx val="0"/>
          <c:order val="1"/>
          <c:tx>
            <c:strRef>
              <c:f>[12]Mes!$G$586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[12]Mes!$H$584:$J$584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[12]Mes!$H$586:$J$586</c:f>
              <c:numCache>
                <c:formatCode>General</c:formatCode>
                <c:ptCount val="3"/>
                <c:pt idx="0">
                  <c:v>195658</c:v>
                </c:pt>
                <c:pt idx="1">
                  <c:v>17082</c:v>
                </c:pt>
                <c:pt idx="2">
                  <c:v>212740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08-42A7-A474-9431AF6D7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6354392"/>
        <c:axId val="306354784"/>
        <c:axId val="0"/>
      </c:bar3DChart>
      <c:catAx>
        <c:axId val="30635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354784"/>
        <c:crosses val="autoZero"/>
        <c:auto val="0"/>
        <c:lblAlgn val="ctr"/>
        <c:lblOffset val="100"/>
        <c:noMultiLvlLbl val="0"/>
      </c:catAx>
      <c:valAx>
        <c:axId val="30635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354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0760526191707"/>
          <c:y val="2.9791593215027227E-2"/>
          <c:w val="0.25320335706539676"/>
          <c:h val="0.1419101343675324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0528667163067758"/>
          <c:y val="4.34784659876301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08488458674606E-2"/>
          <c:y val="0.22705421126873523"/>
          <c:w val="0.93521965748324642"/>
          <c:h val="0.67115393700787407"/>
        </c:manualLayout>
      </c:layout>
      <c:lineChart>
        <c:grouping val="standard"/>
        <c:varyColors val="0"/>
        <c:ser>
          <c:idx val="0"/>
          <c:order val="0"/>
          <c:tx>
            <c:strRef>
              <c:f>[12]Mes!$A$617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([12]Mes!$B$616:$J$616,[12]Mes!$B$619:$D$619)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([12]Mes!$B$617:$J$617,[12]Mes!$B$620:$D$620)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  <c:pt idx="8">
                  <c:v>88801</c:v>
                </c:pt>
                <c:pt idx="9">
                  <c:v>99235</c:v>
                </c:pt>
                <c:pt idx="10">
                  <c:v>77507</c:v>
                </c:pt>
                <c:pt idx="11">
                  <c:v>86882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2B-4B80-B623-5550C4D144DD}"/>
            </c:ext>
          </c:extLst>
        </c:ser>
        <c:ser>
          <c:idx val="1"/>
          <c:order val="1"/>
          <c:tx>
            <c:strRef>
              <c:f>[12]Mes!$A$618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([12]Mes!$B$616:$J$616,[12]Mes!$B$619:$D$619)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([12]Mes!$B$618:$J$618,[12]Mes!$B$621:$D$621)</c:f>
              <c:numCache>
                <c:formatCode>General</c:formatCode>
                <c:ptCount val="12"/>
                <c:pt idx="0">
                  <c:v>40344</c:v>
                </c:pt>
                <c:pt idx="1">
                  <c:v>61276</c:v>
                </c:pt>
                <c:pt idx="2">
                  <c:v>93793</c:v>
                </c:pt>
                <c:pt idx="3">
                  <c:v>91086</c:v>
                </c:pt>
                <c:pt idx="4">
                  <c:v>83423</c:v>
                </c:pt>
                <c:pt idx="5">
                  <c:v>86394</c:v>
                </c:pt>
                <c:pt idx="6">
                  <c:v>101352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2B-4B80-B623-5550C4D14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355568"/>
        <c:axId val="306355960"/>
      </c:lineChart>
      <c:catAx>
        <c:axId val="306355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355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355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355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110539391132273"/>
          <c:y val="4.3816535433070861E-2"/>
          <c:w val="0.19736005726556907"/>
          <c:h val="0.1235755905511810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DEL EN  ALOJAMIENTOS DE TURISMO RURAL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30161652870314287"/>
          <c:y val="2.6860629921259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9288537549407E-2"/>
          <c:y val="0.25116279069767444"/>
          <c:w val="0.9233201581027668"/>
          <c:h val="0.64704566929133855"/>
        </c:manualLayout>
      </c:layout>
      <c:lineChart>
        <c:grouping val="standard"/>
        <c:varyColors val="0"/>
        <c:ser>
          <c:idx val="0"/>
          <c:order val="0"/>
          <c:tx>
            <c:strRef>
              <c:f>[12]Mes!$A$639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([12]Mes!$B$638:$J$638,[12]Mes!$B$641:$D$641)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([12]Mes!$B$639:$J$639,[12]Mes!$B$642:$D$642)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  <c:pt idx="8">
                  <c:v>157971</c:v>
                </c:pt>
                <c:pt idx="9">
                  <c:v>186315</c:v>
                </c:pt>
                <c:pt idx="10">
                  <c:v>138850</c:v>
                </c:pt>
                <c:pt idx="11">
                  <c:v>203216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21-46FB-BB01-34C0DD89AE54}"/>
            </c:ext>
          </c:extLst>
        </c:ser>
        <c:ser>
          <c:idx val="1"/>
          <c:order val="1"/>
          <c:tx>
            <c:strRef>
              <c:f>[12]Mes!$A$640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([12]Mes!$B$638:$J$638,[12]Mes!$B$641:$D$641)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([12]Mes!$B$640:$J$640,[12]Mes!$B$643:$D$643)</c:f>
              <c:numCache>
                <c:formatCode>General</c:formatCode>
                <c:ptCount val="12"/>
                <c:pt idx="0">
                  <c:v>74425</c:v>
                </c:pt>
                <c:pt idx="1">
                  <c:v>109372</c:v>
                </c:pt>
                <c:pt idx="2">
                  <c:v>180291</c:v>
                </c:pt>
                <c:pt idx="3">
                  <c:v>182646</c:v>
                </c:pt>
                <c:pt idx="4">
                  <c:v>146690</c:v>
                </c:pt>
                <c:pt idx="5">
                  <c:v>152970</c:v>
                </c:pt>
                <c:pt idx="6">
                  <c:v>212740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21-46FB-BB01-34C0DD89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356744"/>
        <c:axId val="306695880"/>
      </c:lineChart>
      <c:catAx>
        <c:axId val="306356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695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695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3567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306438858604211"/>
          <c:y val="5.3255905511811023E-2"/>
          <c:w val="0.1973632983377078"/>
          <c:h val="0.1367440944881889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9401737489425391"/>
          <c:y val="1.68124296962879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21930276486945"/>
          <c:y val="8.7006819460067497E-2"/>
          <c:w val="0.76541437881351271"/>
          <c:h val="0.89513603768278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B9C-4CCD-87BB-53F29D96B79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9C-4CCD-87BB-53F29D96B79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B9C-4CCD-87BB-53F29D96B79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9C-4CCD-87BB-53F29D96B79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B9C-4CCD-87BB-53F29D96B79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9C-4CCD-87BB-53F29D96B79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B9C-4CCD-87BB-53F29D96B79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9C-4CCD-87BB-53F29D96B79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B9C-4CCD-87BB-53F29D96B797}"/>
              </c:ext>
            </c:extLst>
          </c:dPt>
          <c:dLbls>
            <c:dLbl>
              <c:idx val="0"/>
              <c:layout>
                <c:manualLayout>
                  <c:x val="-3.8854064750831932E-2"/>
                  <c:y val="2.96154386951631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0073966238129752E-3"/>
                  <c:y val="-5.07705286839145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83852421441745E-2"/>
                  <c:y val="-1.87208239595050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14648461455034E-3"/>
                  <c:y val="-6.14457958380202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3736893701179E-16"/>
                  <c:y val="3.1003937007874013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6732040266765757E-3"/>
                  <c:y val="5.76191647919010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3736893701179E-16"/>
                  <c:y val="6.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108181565919142E-2"/>
                  <c:y val="2.19108548931381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904727979151315E-3"/>
                  <c:y val="6.05665849107525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[12]Mes!$A$667:$A$675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[12]Mes!$D$667:$D$675</c:f>
              <c:numCache>
                <c:formatCode>General</c:formatCode>
                <c:ptCount val="9"/>
                <c:pt idx="0">
                  <c:v>9014</c:v>
                </c:pt>
                <c:pt idx="1">
                  <c:v>6143</c:v>
                </c:pt>
                <c:pt idx="2">
                  <c:v>20227</c:v>
                </c:pt>
                <c:pt idx="3">
                  <c:v>1110</c:v>
                </c:pt>
                <c:pt idx="4">
                  <c:v>6364</c:v>
                </c:pt>
                <c:pt idx="5">
                  <c:v>5760</c:v>
                </c:pt>
                <c:pt idx="6">
                  <c:v>9718</c:v>
                </c:pt>
                <c:pt idx="7">
                  <c:v>4787</c:v>
                </c:pt>
                <c:pt idx="8">
                  <c:v>2975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B9C-4CCD-87BB-53F29D96B79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1787083320223848"/>
          <c:y val="1.997200349956255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82565433809087"/>
          <c:y val="0.14177357830271214"/>
          <c:w val="0.78253154058838037"/>
          <c:h val="0.8110285214348206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46F-4A8C-AE26-C9F481E1382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6F-4A8C-AE26-C9F481E1382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46F-4A8C-AE26-C9F481E1382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6F-4A8C-AE26-C9F481E1382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46F-4A8C-AE26-C9F481E1382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46F-4A8C-AE26-C9F481E1382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46F-4A8C-AE26-C9F481E1382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46F-4A8C-AE26-C9F481E1382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46F-4A8C-AE26-C9F481E1382E}"/>
              </c:ext>
            </c:extLst>
          </c:dPt>
          <c:dLbls>
            <c:dLbl>
              <c:idx val="0"/>
              <c:layout>
                <c:manualLayout>
                  <c:x val="2.6365463141038857E-3"/>
                  <c:y val="7.4867541557305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91852215617706E-3"/>
                  <c:y val="-1.33036316318615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65054341520182E-2"/>
                  <c:y val="-4.78572178477690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732379062712613E-2"/>
                  <c:y val="-5.94491688538932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1997634133336529E-2"/>
                  <c:y val="-8.209623797025411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7.4337395941656004E-3"/>
                  <c:y val="-5.66587292656154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0570822764591594E-2"/>
                  <c:y val="9.77777777777776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369974635019454E-2"/>
                  <c:y val="2.2222222222222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1138647410789332E-2"/>
                  <c:y val="2.53406824146981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[12]Mes!$A$667:$A$675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[12]Mes!$G$667:$G$675</c:f>
              <c:numCache>
                <c:formatCode>General</c:formatCode>
                <c:ptCount val="9"/>
                <c:pt idx="0">
                  <c:v>20878</c:v>
                </c:pt>
                <c:pt idx="1">
                  <c:v>14995</c:v>
                </c:pt>
                <c:pt idx="2">
                  <c:v>57893</c:v>
                </c:pt>
                <c:pt idx="3">
                  <c:v>2857</c:v>
                </c:pt>
                <c:pt idx="4">
                  <c:v>19112</c:v>
                </c:pt>
                <c:pt idx="5">
                  <c:v>11425</c:v>
                </c:pt>
                <c:pt idx="6">
                  <c:v>30076</c:v>
                </c:pt>
                <c:pt idx="7">
                  <c:v>9718</c:v>
                </c:pt>
                <c:pt idx="8">
                  <c:v>6471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46F-4A8C-AE26-C9F481E1382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3287712391214255"/>
          <c:y val="3.3120721718830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985048667550836E-2"/>
          <c:y val="0.15102040816326531"/>
          <c:w val="0.87970013616718967"/>
          <c:h val="0.7466762948601274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[12]Mes!$B$703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[12]Mes!$C$702:$E$702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[12]Mes!$C$703:$E$703</c:f>
              <c:numCache>
                <c:formatCode>General</c:formatCode>
                <c:ptCount val="3"/>
                <c:pt idx="0">
                  <c:v>53102</c:v>
                </c:pt>
                <c:pt idx="1">
                  <c:v>14910</c:v>
                </c:pt>
                <c:pt idx="2">
                  <c:v>68012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99-4DAF-AA94-8D2D2FE1CF75}"/>
            </c:ext>
          </c:extLst>
        </c:ser>
        <c:ser>
          <c:idx val="0"/>
          <c:order val="1"/>
          <c:tx>
            <c:strRef>
              <c:f>[12]Mes!$B$704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[12]Mes!$C$702:$E$702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[12]Mes!$C$704:$E$704</c:f>
              <c:numCache>
                <c:formatCode>General</c:formatCode>
                <c:ptCount val="3"/>
                <c:pt idx="0">
                  <c:v>53840</c:v>
                </c:pt>
                <c:pt idx="1">
                  <c:v>12258</c:v>
                </c:pt>
                <c:pt idx="2">
                  <c:v>66098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99-4DAF-AA94-8D2D2FE1C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6697448"/>
        <c:axId val="306697840"/>
        <c:axId val="0"/>
      </c:bar3DChart>
      <c:catAx>
        <c:axId val="306697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697840"/>
        <c:crosses val="autoZero"/>
        <c:auto val="0"/>
        <c:lblAlgn val="ctr"/>
        <c:lblOffset val="100"/>
        <c:noMultiLvlLbl val="0"/>
      </c:catAx>
      <c:valAx>
        <c:axId val="306697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697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165487537741996"/>
          <c:y val="4.4590274205674033E-2"/>
          <c:w val="0.32330841868450655"/>
          <c:h val="0.130612115696593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 EN CAMPAMENTOS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0591388089961807"/>
          <c:y val="7.248446959205475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21540339492739288"/>
          <c:w val="0.89924037848330052"/>
          <c:h val="0.6822933565465120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[12]Mes!$G$703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[12]Mes!$H$702:$J$702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[12]Mes!$H$703:$J$703</c:f>
              <c:numCache>
                <c:formatCode>General</c:formatCode>
                <c:ptCount val="3"/>
                <c:pt idx="0">
                  <c:v>147721</c:v>
                </c:pt>
                <c:pt idx="1">
                  <c:v>28818</c:v>
                </c:pt>
                <c:pt idx="2">
                  <c:v>176539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A2-481D-A6B9-BE3D90E50B22}"/>
            </c:ext>
          </c:extLst>
        </c:ser>
        <c:ser>
          <c:idx val="0"/>
          <c:order val="1"/>
          <c:tx>
            <c:strRef>
              <c:f>[12]Mes!$G$704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[12]Mes!$H$702:$J$702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[12]Mes!$H$704:$J$704</c:f>
              <c:numCache>
                <c:formatCode>General</c:formatCode>
                <c:ptCount val="3"/>
                <c:pt idx="0">
                  <c:v>149988</c:v>
                </c:pt>
                <c:pt idx="1">
                  <c:v>23437</c:v>
                </c:pt>
                <c:pt idx="2">
                  <c:v>173425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A2-481D-A6B9-BE3D90E50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6698624"/>
        <c:axId val="306699016"/>
        <c:axId val="0"/>
      </c:bar3DChart>
      <c:catAx>
        <c:axId val="3066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699016"/>
        <c:crosses val="autoZero"/>
        <c:auto val="0"/>
        <c:lblAlgn val="ctr"/>
        <c:lblOffset val="100"/>
        <c:noMultiLvlLbl val="0"/>
      </c:catAx>
      <c:valAx>
        <c:axId val="306699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698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741772360790233"/>
          <c:y val="3.4540022949392631E-2"/>
          <c:w val="0.2911763873827149"/>
          <c:h val="0.130612244897959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743538076671102E-2"/>
          <c:y val="0.27905930363355747"/>
          <c:w val="0.92784114645670912"/>
          <c:h val="0.56591065651677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[3]Oferta!$B$153:$J$153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[3]Oferta!$B$155:$J$155</c:f>
              <c:numCache>
                <c:formatCode>General</c:formatCode>
                <c:ptCount val="9"/>
                <c:pt idx="0">
                  <c:v>55248</c:v>
                </c:pt>
                <c:pt idx="1">
                  <c:v>67400</c:v>
                </c:pt>
                <c:pt idx="2">
                  <c:v>73781</c:v>
                </c:pt>
                <c:pt idx="3">
                  <c:v>31589</c:v>
                </c:pt>
                <c:pt idx="4">
                  <c:v>51657</c:v>
                </c:pt>
                <c:pt idx="5">
                  <c:v>57374</c:v>
                </c:pt>
                <c:pt idx="6">
                  <c:v>26435</c:v>
                </c:pt>
                <c:pt idx="7">
                  <c:v>88888</c:v>
                </c:pt>
                <c:pt idx="8">
                  <c:v>34017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5316405209698798"/>
          <c:y val="1.13917322834645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094505142141804E-2"/>
          <c:y val="0.20536062992125981"/>
          <c:w val="0.9299216173726691"/>
          <c:h val="0.69284763779527558"/>
        </c:manualLayout>
      </c:layout>
      <c:lineChart>
        <c:grouping val="standard"/>
        <c:varyColors val="0"/>
        <c:ser>
          <c:idx val="0"/>
          <c:order val="0"/>
          <c:tx>
            <c:strRef>
              <c:f>[12]Mes!$A$738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([12]Mes!$B$737:$J$737,[12]Mes!$B$740:$D$740)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([12]Mes!$B$738:$J$738,[12]Mes!$B$741:$D$741)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  <c:pt idx="8">
                  <c:v>22180</c:v>
                </c:pt>
                <c:pt idx="9">
                  <c:v>12166</c:v>
                </c:pt>
                <c:pt idx="10">
                  <c:v>5510</c:v>
                </c:pt>
                <c:pt idx="11">
                  <c:v>3190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0-4461-A072-0600D35C1D62}"/>
            </c:ext>
          </c:extLst>
        </c:ser>
        <c:ser>
          <c:idx val="1"/>
          <c:order val="1"/>
          <c:tx>
            <c:strRef>
              <c:f>[12]Mes!$A$739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([12]Mes!$B$737:$J$737,[12]Mes!$B$740:$D$740)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([12]Mes!$B$739:$J$739,[12]Mes!$B$742:$D$742)</c:f>
              <c:numCache>
                <c:formatCode>General</c:formatCode>
                <c:ptCount val="12"/>
                <c:pt idx="0">
                  <c:v>4835</c:v>
                </c:pt>
                <c:pt idx="1">
                  <c:v>4677</c:v>
                </c:pt>
                <c:pt idx="2">
                  <c:v>13131</c:v>
                </c:pt>
                <c:pt idx="3">
                  <c:v>17412</c:v>
                </c:pt>
                <c:pt idx="4">
                  <c:v>23969</c:v>
                </c:pt>
                <c:pt idx="5">
                  <c:v>30548</c:v>
                </c:pt>
                <c:pt idx="6">
                  <c:v>66098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40-4461-A072-0600D35C1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310304"/>
        <c:axId val="307310696"/>
      </c:lineChart>
      <c:catAx>
        <c:axId val="307310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310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310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3103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599249658504578"/>
          <c:y val="3.1701181102362204E-2"/>
          <c:w val="0.19015159504894663"/>
          <c:h val="0.1308763779527558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  <a:r>
              <a:rPr lang="es-ES" sz="1100" b="1" baseline="0"/>
              <a:t> </a:t>
            </a:r>
          </a:p>
          <a:p>
            <a:pPr>
              <a:defRPr sz="1100" b="1"/>
            </a:pPr>
            <a:r>
              <a:rPr lang="es-ES" sz="1100" b="1" baseline="0"/>
              <a:t>PERNOCTACIONES</a:t>
            </a:r>
            <a:endParaRPr lang="es-ES" sz="1100" b="1"/>
          </a:p>
        </c:rich>
      </c:tx>
      <c:layout>
        <c:manualLayout>
          <c:xMode val="edge"/>
          <c:yMode val="edge"/>
          <c:x val="0.37458834241008954"/>
          <c:y val="2.48975594468601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593892741019313"/>
          <c:w val="0.91960931630353115"/>
          <c:h val="0.63932542014337757"/>
        </c:manualLayout>
      </c:layout>
      <c:lineChart>
        <c:grouping val="standard"/>
        <c:varyColors val="0"/>
        <c:ser>
          <c:idx val="0"/>
          <c:order val="0"/>
          <c:tx>
            <c:strRef>
              <c:f>[12]Mes!$A$759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([12]Mes!$B$758:$J$758,[12]Mes!$B$761:$D$761)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([12]Mes!$B$759:$J$759,[12]Mes!$B$762:$D$762)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  <c:pt idx="9">
                  <c:v>24579</c:v>
                </c:pt>
                <c:pt idx="10">
                  <c:v>8362</c:v>
                </c:pt>
                <c:pt idx="11">
                  <c:v>5100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A0-4B7F-A646-1CA73A8310C9}"/>
            </c:ext>
          </c:extLst>
        </c:ser>
        <c:ser>
          <c:idx val="1"/>
          <c:order val="1"/>
          <c:tx>
            <c:strRef>
              <c:f>[12]Mes!$A$760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([12]Mes!$B$758:$J$758,[12]Mes!$B$761:$D$761)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([12]Mes!$B$760:$J$760,[12]Mes!$B$763:$D$763)</c:f>
              <c:numCache>
                <c:formatCode>General</c:formatCode>
                <c:ptCount val="12"/>
                <c:pt idx="0">
                  <c:v>5980</c:v>
                </c:pt>
                <c:pt idx="1">
                  <c:v>6925</c:v>
                </c:pt>
                <c:pt idx="2">
                  <c:v>27549</c:v>
                </c:pt>
                <c:pt idx="3">
                  <c:v>33247</c:v>
                </c:pt>
                <c:pt idx="4">
                  <c:v>46832</c:v>
                </c:pt>
                <c:pt idx="5">
                  <c:v>73176</c:v>
                </c:pt>
                <c:pt idx="6">
                  <c:v>173425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A0-4B7F-A646-1CA73A831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311480"/>
        <c:axId val="307311872"/>
      </c:lineChart>
      <c:catAx>
        <c:axId val="307311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31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311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3114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413967526007858"/>
          <c:y val="4.2024523054021233E-2"/>
          <c:w val="0.17536040061373484"/>
          <c:h val="0.1432663454381635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4475402389856129"/>
          <c:y val="1.23877515310586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7174530179469"/>
          <c:y val="0.15116570428696416"/>
          <c:w val="0.77418689907332328"/>
          <c:h val="0.8488342957130359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57E-4BDE-88A2-A7B455FEC1B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E-4BDE-88A2-A7B455FEC1B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57E-4BDE-88A2-A7B455FEC1B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E-4BDE-88A2-A7B455FEC1B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57E-4BDE-88A2-A7B455FEC1B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E-4BDE-88A2-A7B455FEC1B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57E-4BDE-88A2-A7B455FEC1B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E-4BDE-88A2-A7B455FEC1B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57E-4BDE-88A2-A7B455FEC1B3}"/>
              </c:ext>
            </c:extLst>
          </c:dPt>
          <c:dLbls>
            <c:dLbl>
              <c:idx val="0"/>
              <c:layout>
                <c:manualLayout>
                  <c:x val="3.3536159384947917E-2"/>
                  <c:y val="-1.95232644066935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3145429082941151E-2"/>
                  <c:y val="-5.02866141732283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869102741545508"/>
                  <c:y val="-2.6894138232722541E-3"/>
                </c:manualLayout>
              </c:layout>
              <c:tx>
                <c:rich>
                  <a:bodyPr/>
                  <a:lstStyle/>
                  <a:p>
                    <a:fld id="{2E195636-3A90-431F-B617-D520614802E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1.738636464322236E-4"/>
                  <c:y val="0.106187576552930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4557235327287447E-2"/>
                  <c:y val="-2.899247594050743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5364031189132011E-2"/>
                  <c:y val="-3.94096237970253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0274839974395234E-2"/>
                  <c:y val="8.57777777777777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2717124348784441E-2"/>
                  <c:y val="-5.67307086614173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2151865225452223E-2"/>
                  <c:y val="-1.71265015020566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[12]Mes!$A$795:$A$803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[12]Mes!$D$795:$D$803</c:f>
              <c:numCache>
                <c:formatCode>General</c:formatCode>
                <c:ptCount val="9"/>
                <c:pt idx="0">
                  <c:v>1900</c:v>
                </c:pt>
                <c:pt idx="1">
                  <c:v>12751</c:v>
                </c:pt>
                <c:pt idx="2">
                  <c:v>13125</c:v>
                </c:pt>
                <c:pt idx="3">
                  <c:v>4234</c:v>
                </c:pt>
                <c:pt idx="4">
                  <c:v>1807</c:v>
                </c:pt>
                <c:pt idx="5">
                  <c:v>3311</c:v>
                </c:pt>
                <c:pt idx="6">
                  <c:v>1034</c:v>
                </c:pt>
                <c:pt idx="7">
                  <c:v>344</c:v>
                </c:pt>
                <c:pt idx="8">
                  <c:v>584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57E-4BDE-88A2-A7B455FE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3157330518810612"/>
          <c:y val="2.3709149188209885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30263676137848"/>
          <c:y val="0.19229217476134067"/>
          <c:w val="0.79760748070743415"/>
          <c:h val="0.7849832764267298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59A-486F-A012-A33708CEE05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9A-486F-A012-A33708CEE05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59A-486F-A012-A33708CEE05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9A-486F-A012-A33708CEE05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59A-486F-A012-A33708CEE05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9A-486F-A012-A33708CEE05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59A-486F-A012-A33708CEE05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9A-486F-A012-A33708CEE05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59A-486F-A012-A33708CEE05B}"/>
              </c:ext>
            </c:extLst>
          </c:dPt>
          <c:dLbls>
            <c:dLbl>
              <c:idx val="0"/>
              <c:layout>
                <c:manualLayout>
                  <c:x val="2.9508853427025434E-2"/>
                  <c:y val="-1.2506793951641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7873908475001308E-4"/>
                  <c:y val="-6.36246226494479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982559355437809E-2"/>
                  <c:y val="3.41594741953413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8114004574474317E-2"/>
                  <c:y val="4.10894711169953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4178742902216934E-3"/>
                  <c:y val="4.21018108908868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919061364983372E-2"/>
                  <c:y val="-6.76189812556616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6821678670984468E-2"/>
                  <c:y val="8.687896313845724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4176342818841477E-2"/>
                  <c:y val="1.64232457668454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7362200235859464E-2"/>
                  <c:y val="-2.537244791303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[12]Mes!$A$795:$A$803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[12]Mes!$G$795:$G$803</c:f>
              <c:numCache>
                <c:formatCode>General</c:formatCode>
                <c:ptCount val="9"/>
                <c:pt idx="0">
                  <c:v>2472</c:v>
                </c:pt>
                <c:pt idx="1">
                  <c:v>28565</c:v>
                </c:pt>
                <c:pt idx="2">
                  <c:v>27296</c:v>
                </c:pt>
                <c:pt idx="3">
                  <c:v>7728</c:v>
                </c:pt>
                <c:pt idx="4">
                  <c:v>2458</c:v>
                </c:pt>
                <c:pt idx="5">
                  <c:v>30134</c:v>
                </c:pt>
                <c:pt idx="6">
                  <c:v>6550</c:v>
                </c:pt>
                <c:pt idx="7">
                  <c:v>769</c:v>
                </c:pt>
                <c:pt idx="8">
                  <c:v>584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59A-486F-A012-A33708CE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19926474715988834"/>
          <c:y val="1.892798156328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4586543800795749E-2"/>
          <c:y val="0.12653061224489795"/>
          <c:w val="0.91541437402194514"/>
          <c:h val="0.7668492414058000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[12]Mes!$B$830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[12]Mes!$C$829:$E$829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[12]Mes!$C$830:$E$830</c:f>
              <c:numCache>
                <c:formatCode>General</c:formatCode>
                <c:ptCount val="3"/>
                <c:pt idx="0">
                  <c:v>25807</c:v>
                </c:pt>
                <c:pt idx="1">
                  <c:v>22998</c:v>
                </c:pt>
                <c:pt idx="2">
                  <c:v>48805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7C-49C3-AE57-BC13C099E224}"/>
            </c:ext>
          </c:extLst>
        </c:ser>
        <c:ser>
          <c:idx val="0"/>
          <c:order val="1"/>
          <c:tx>
            <c:strRef>
              <c:f>[12]Mes!$B$831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[12]Mes!$C$829:$E$829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[12]Mes!$C$831:$E$831</c:f>
              <c:numCache>
                <c:formatCode>General</c:formatCode>
                <c:ptCount val="3"/>
                <c:pt idx="0">
                  <c:v>20577</c:v>
                </c:pt>
                <c:pt idx="1">
                  <c:v>18513</c:v>
                </c:pt>
                <c:pt idx="2">
                  <c:v>39090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7C-49C3-AE57-BC13C099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7313440"/>
        <c:axId val="307313832"/>
        <c:axId val="0"/>
      </c:bar3DChart>
      <c:catAx>
        <c:axId val="3073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313832"/>
        <c:crosses val="autoZero"/>
        <c:auto val="0"/>
        <c:lblAlgn val="ctr"/>
        <c:lblOffset val="100"/>
        <c:noMultiLvlLbl val="0"/>
      </c:catAx>
      <c:valAx>
        <c:axId val="307313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313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4494910697138463"/>
          <c:y val="2.4489795918367346E-2"/>
          <c:w val="0.34377361835399084"/>
          <c:h val="0.130612244897959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3440413651441997"/>
          <c:y val="2.24244094488188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95826491046157E-2"/>
          <c:y val="0.23061220472440941"/>
          <c:w val="0.89733923603407573"/>
          <c:h val="0.6675960629921259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[12]Mes!$G$830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[12]Mes!$H$829:$J$829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[12]Mes!$H$830:$J$830</c:f>
              <c:numCache>
                <c:formatCode>General</c:formatCode>
                <c:ptCount val="3"/>
                <c:pt idx="0">
                  <c:v>75897</c:v>
                </c:pt>
                <c:pt idx="1">
                  <c:v>27306</c:v>
                </c:pt>
                <c:pt idx="2">
                  <c:v>103203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44-4C03-B040-4E0F041AE768}"/>
            </c:ext>
          </c:extLst>
        </c:ser>
        <c:ser>
          <c:idx val="0"/>
          <c:order val="1"/>
          <c:tx>
            <c:strRef>
              <c:f>[12]Mes!$G$831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[12]Mes!$H$829:$J$829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[12]Mes!$H$831:$J$831</c:f>
              <c:numCache>
                <c:formatCode>General</c:formatCode>
                <c:ptCount val="3"/>
                <c:pt idx="0">
                  <c:v>83023</c:v>
                </c:pt>
                <c:pt idx="1">
                  <c:v>23533</c:v>
                </c:pt>
                <c:pt idx="2">
                  <c:v>106556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44-4C03-B040-4E0F041AE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7465296"/>
        <c:axId val="307465688"/>
        <c:axId val="0"/>
      </c:bar3DChart>
      <c:catAx>
        <c:axId val="30746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465688"/>
        <c:crosses val="autoZero"/>
        <c:auto val="0"/>
        <c:lblAlgn val="ctr"/>
        <c:lblOffset val="100"/>
        <c:noMultiLvlLbl val="0"/>
      </c:catAx>
      <c:valAx>
        <c:axId val="307465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465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810704883778585"/>
          <c:y val="2.4489763779527565E-2"/>
          <c:w val="0.29428939073770199"/>
          <c:h val="0.1456122047244094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7119539637570753"/>
          <c:y val="2.64911662161632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370093876912322E-2"/>
          <c:y val="0.24549927527715751"/>
          <c:w val="0.93464602863789858"/>
          <c:h val="0.65321541896815138"/>
        </c:manualLayout>
      </c:layout>
      <c:lineChart>
        <c:grouping val="standard"/>
        <c:varyColors val="0"/>
        <c:ser>
          <c:idx val="0"/>
          <c:order val="0"/>
          <c:tx>
            <c:strRef>
              <c:f>[12]Mes!$A$866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([12]Mes!$B$865:$J$865,[12]Mes!$B$868:$D$868)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([12]Mes!$B$866:$J$866,[12]Mes!$B$869:$D$869)</c:f>
              <c:numCache>
                <c:formatCode>General</c:formatCode>
                <c:ptCount val="12"/>
                <c:pt idx="0">
                  <c:v>3277</c:v>
                </c:pt>
                <c:pt idx="1">
                  <c:v>8489</c:v>
                </c:pt>
                <c:pt idx="2">
                  <c:v>16398</c:v>
                </c:pt>
                <c:pt idx="3">
                  <c:v>56719</c:v>
                </c:pt>
                <c:pt idx="4">
                  <c:v>71153</c:v>
                </c:pt>
                <c:pt idx="5">
                  <c:v>53612</c:v>
                </c:pt>
                <c:pt idx="6">
                  <c:v>48805</c:v>
                </c:pt>
                <c:pt idx="7">
                  <c:v>54485</c:v>
                </c:pt>
                <c:pt idx="8">
                  <c:v>49953</c:v>
                </c:pt>
                <c:pt idx="9">
                  <c:v>32162</c:v>
                </c:pt>
                <c:pt idx="10">
                  <c:v>10117</c:v>
                </c:pt>
                <c:pt idx="11">
                  <c:v>5141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43-47BC-A226-48EE1372F399}"/>
            </c:ext>
          </c:extLst>
        </c:ser>
        <c:ser>
          <c:idx val="1"/>
          <c:order val="1"/>
          <c:tx>
            <c:strRef>
              <c:f>[12]Mes!$A$867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([12]Mes!$B$865:$J$865,[12]Mes!$B$868:$D$868)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[12]Mes!$B$867:$H$867</c:f>
              <c:numCache>
                <c:formatCode>General</c:formatCode>
                <c:ptCount val="7"/>
                <c:pt idx="0">
                  <c:v>3415</c:v>
                </c:pt>
                <c:pt idx="1">
                  <c:v>4566</c:v>
                </c:pt>
                <c:pt idx="2">
                  <c:v>21381</c:v>
                </c:pt>
                <c:pt idx="3">
                  <c:v>29980</c:v>
                </c:pt>
                <c:pt idx="4">
                  <c:v>56559</c:v>
                </c:pt>
                <c:pt idx="5">
                  <c:v>42335</c:v>
                </c:pt>
                <c:pt idx="6">
                  <c:v>39090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43-47BC-A226-48EE1372F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466472"/>
        <c:axId val="307466864"/>
      </c:lineChart>
      <c:catAx>
        <c:axId val="307466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46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466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4664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157098780253254"/>
          <c:y val="3.6800642457006309E-2"/>
          <c:w val="0.200992497404233"/>
          <c:h val="0.1461248873741528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6143949484901111"/>
          <c:y val="1.48232283464566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2566420436991058"/>
          <c:w val="0.91960931630353115"/>
          <c:h val="0.65169528507731711"/>
        </c:manualLayout>
      </c:layout>
      <c:lineChart>
        <c:grouping val="standard"/>
        <c:varyColors val="0"/>
        <c:ser>
          <c:idx val="0"/>
          <c:order val="0"/>
          <c:tx>
            <c:strRef>
              <c:f>[12]Mes!$A$886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([12]Mes!$B$885:$J$885,[12]Mes!$B$888:$D$888)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([12]Mes!$B$886:$J$886,[12]Mes!$B$889:$D$889)</c:f>
              <c:numCache>
                <c:formatCode>General</c:formatCode>
                <c:ptCount val="12"/>
                <c:pt idx="0">
                  <c:v>5302</c:v>
                </c:pt>
                <c:pt idx="1">
                  <c:v>14253</c:v>
                </c:pt>
                <c:pt idx="2">
                  <c:v>24563</c:v>
                </c:pt>
                <c:pt idx="3">
                  <c:v>75546</c:v>
                </c:pt>
                <c:pt idx="4">
                  <c:v>81998</c:v>
                </c:pt>
                <c:pt idx="5">
                  <c:v>68337</c:v>
                </c:pt>
                <c:pt idx="6">
                  <c:v>103203</c:v>
                </c:pt>
                <c:pt idx="7">
                  <c:v>115266</c:v>
                </c:pt>
                <c:pt idx="8">
                  <c:v>58113</c:v>
                </c:pt>
                <c:pt idx="9">
                  <c:v>39072</c:v>
                </c:pt>
                <c:pt idx="10">
                  <c:v>14009</c:v>
                </c:pt>
                <c:pt idx="11">
                  <c:v>9616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ED-49E2-A0D8-6B0F00729E19}"/>
            </c:ext>
          </c:extLst>
        </c:ser>
        <c:ser>
          <c:idx val="1"/>
          <c:order val="1"/>
          <c:tx>
            <c:strRef>
              <c:f>[12]Mes!$A$887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([12]Mes!$B$885:$J$885,[12]Mes!$B$888:$D$888)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[12]Mes!$B$887:$H$887</c:f>
              <c:numCache>
                <c:formatCode>General</c:formatCode>
                <c:ptCount val="7"/>
                <c:pt idx="0">
                  <c:v>5036</c:v>
                </c:pt>
                <c:pt idx="1">
                  <c:v>6878</c:v>
                </c:pt>
                <c:pt idx="2">
                  <c:v>32204</c:v>
                </c:pt>
                <c:pt idx="3">
                  <c:v>38447</c:v>
                </c:pt>
                <c:pt idx="4">
                  <c:v>67640</c:v>
                </c:pt>
                <c:pt idx="5">
                  <c:v>57880</c:v>
                </c:pt>
                <c:pt idx="6">
                  <c:v>106556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ED-49E2-A0D8-6B0F00729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467648"/>
        <c:axId val="307468040"/>
      </c:lineChart>
      <c:catAx>
        <c:axId val="30746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468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468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467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129170952132056"/>
          <c:y val="3.7124015748031501E-2"/>
          <c:w val="0.19034969397561921"/>
          <c:h val="0.1331421259842519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Nº DE ESTABLECIMIENTOS</a:t>
            </a:r>
          </a:p>
        </c:rich>
      </c:tx>
      <c:layout>
        <c:manualLayout>
          <c:xMode val="edge"/>
          <c:yMode val="edge"/>
          <c:x val="0.35194638741223333"/>
          <c:y val="4.0624857584120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97906583628425E-2"/>
          <c:y val="0.19133789197402956"/>
          <c:w val="0.93739579598237233"/>
          <c:h val="0.683662453377538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'[12]Oferta '!$A$7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('[12]Oferta '!$B$5,'[12]Oferta '!$D$5,'[12]Oferta '!$F$5,'[12]Oferta '!$H$5,'[12]Oferta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('[12]Oferta '!$B$7,'[12]Oferta '!$D$7,'[12]Oferta '!$F$7,'[12]Oferta '!$H$7,'[12]Oferta '!$J$7)</c:f>
              <c:numCache>
                <c:formatCode>General</c:formatCode>
                <c:ptCount val="5"/>
                <c:pt idx="0">
                  <c:v>1890</c:v>
                </c:pt>
                <c:pt idx="1">
                  <c:v>118</c:v>
                </c:pt>
                <c:pt idx="2">
                  <c:v>3899</c:v>
                </c:pt>
                <c:pt idx="3">
                  <c:v>271</c:v>
                </c:pt>
                <c:pt idx="4">
                  <c:v>6178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8E-4F07-9CB3-D32A52C664CC}"/>
            </c:ext>
          </c:extLst>
        </c:ser>
        <c:ser>
          <c:idx val="1"/>
          <c:order val="1"/>
          <c:tx>
            <c:strRef>
              <c:f>'[12]Oferta '!$A$8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('[12]Oferta '!$B$5,'[12]Oferta '!$D$5,'[12]Oferta '!$F$5,'[12]Oferta '!$H$5,'[12]Oferta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('[12]Oferta '!$B$8,'[12]Oferta '!$D$8,'[12]Oferta '!$F$8,'[12]Oferta '!$H$8,'[12]Oferta '!$J$8)</c:f>
              <c:numCache>
                <c:formatCode>General</c:formatCode>
                <c:ptCount val="5"/>
                <c:pt idx="0">
                  <c:v>1894</c:v>
                </c:pt>
                <c:pt idx="1">
                  <c:v>119</c:v>
                </c:pt>
                <c:pt idx="2">
                  <c:v>3993</c:v>
                </c:pt>
                <c:pt idx="3">
                  <c:v>293</c:v>
                </c:pt>
                <c:pt idx="4">
                  <c:v>6299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8E-4F07-9CB3-D32A52C66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730096"/>
        <c:axId val="307730488"/>
      </c:barChart>
      <c:catAx>
        <c:axId val="307730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730488"/>
        <c:crosses val="autoZero"/>
        <c:auto val="0"/>
        <c:lblAlgn val="ctr"/>
        <c:lblOffset val="100"/>
        <c:noMultiLvlLbl val="0"/>
      </c:catAx>
      <c:valAx>
        <c:axId val="307730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730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0000FF"/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495897935004787"/>
          <c:y val="1.5625E-2"/>
          <c:w val="0.2148903720031792"/>
          <c:h val="0.1369519270617488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Nº DE PLAZAS</a:t>
            </a:r>
          </a:p>
        </c:rich>
      </c:tx>
      <c:layout>
        <c:manualLayout>
          <c:xMode val="edge"/>
          <c:yMode val="edge"/>
          <c:x val="0.40970873786407769"/>
          <c:y val="3.4161656310533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5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864077669902911"/>
          <c:y val="0.14072510936132984"/>
          <c:w val="0.79029126213592249"/>
          <c:h val="0.76879335083114608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'[12]Oferta '!$A$7</c:f>
              <c:strCache>
                <c:ptCount val="1"/>
                <c:pt idx="0">
                  <c:v>JULIO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('[12]Oferta '!$B$5,'[12]Oferta '!$D$5,'[12]Oferta '!$F$5,'[12]Oferta '!$H$5,'[12]Oferta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('[12]Oferta '!$C$7,'[12]Oferta '!$E$7,'[12]Oferta '!$G$7,'[12]Oferta '!$I$7,'[12]Oferta '!$K$7)</c:f>
              <c:numCache>
                <c:formatCode>General</c:formatCode>
                <c:ptCount val="5"/>
                <c:pt idx="0">
                  <c:v>71381</c:v>
                </c:pt>
                <c:pt idx="1">
                  <c:v>42666</c:v>
                </c:pt>
                <c:pt idx="2">
                  <c:v>34532</c:v>
                </c:pt>
                <c:pt idx="3">
                  <c:v>11282</c:v>
                </c:pt>
                <c:pt idx="4">
                  <c:v>159861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0E-4A67-B3F6-754A79B2F5ED}"/>
            </c:ext>
          </c:extLst>
        </c:ser>
        <c:ser>
          <c:idx val="1"/>
          <c:order val="1"/>
          <c:tx>
            <c:strRef>
              <c:f>'[12]Oferta '!$A$8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('[12]Oferta '!$B$5,'[12]Oferta '!$D$5,'[12]Oferta '!$F$5,'[12]Oferta '!$H$5,'[12]Oferta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('[12]Oferta '!$C$8,'[12]Oferta '!$E$8,'[12]Oferta '!$G$8,'[12]Oferta '!$I$8,'[12]Oferta '!$K$8)</c:f>
              <c:numCache>
                <c:formatCode>General</c:formatCode>
                <c:ptCount val="5"/>
                <c:pt idx="0">
                  <c:v>71616</c:v>
                </c:pt>
                <c:pt idx="1">
                  <c:v>42578</c:v>
                </c:pt>
                <c:pt idx="2">
                  <c:v>35321</c:v>
                </c:pt>
                <c:pt idx="3">
                  <c:v>12265</c:v>
                </c:pt>
                <c:pt idx="4">
                  <c:v>161780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0E-4A67-B3F6-754A79B2F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7731272"/>
        <c:axId val="307731664"/>
        <c:axId val="0"/>
      </c:bar3DChart>
      <c:catAx>
        <c:axId val="307731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731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73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7731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4951456310679609"/>
          <c:y val="1.5527973857200264E-2"/>
          <c:w val="0.23300970873786409"/>
          <c:h val="0.129151356080489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3851696"/>
        <c:axId val="303852080"/>
      </c:barChart>
      <c:catAx>
        <c:axId val="303851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85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85208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85169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EXTRANJEROS</a:t>
            </a:r>
          </a:p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China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[4]Mes!$C$94:$C$108</c:f>
              <c:numCache>
                <c:formatCode>General</c:formatCode>
                <c:ptCount val="15"/>
                <c:pt idx="0">
                  <c:v>3.8950886577367783E-2</c:v>
                </c:pt>
                <c:pt idx="1">
                  <c:v>6.6354125738143921E-2</c:v>
                </c:pt>
                <c:pt idx="2">
                  <c:v>8.2928858697414398E-2</c:v>
                </c:pt>
                <c:pt idx="3">
                  <c:v>1.3745184056460857E-2</c:v>
                </c:pt>
                <c:pt idx="4">
                  <c:v>1.384368073195219E-2</c:v>
                </c:pt>
                <c:pt idx="5">
                  <c:v>1.6994748264551163E-2</c:v>
                </c:pt>
                <c:pt idx="6">
                  <c:v>1.7215438187122345E-2</c:v>
                </c:pt>
                <c:pt idx="7">
                  <c:v>1.9059032201766968E-2</c:v>
                </c:pt>
                <c:pt idx="8">
                  <c:v>5.193619430065155E-2</c:v>
                </c:pt>
                <c:pt idx="9">
                  <c:v>6.7744776606559753E-2</c:v>
                </c:pt>
                <c:pt idx="10">
                  <c:v>9.3280747532844543E-2</c:v>
                </c:pt>
                <c:pt idx="11">
                  <c:v>9.5748044550418854E-2</c:v>
                </c:pt>
                <c:pt idx="12">
                  <c:v>9.7165234386920929E-2</c:v>
                </c:pt>
                <c:pt idx="13">
                  <c:v>0.12298980355262756</c:v>
                </c:pt>
                <c:pt idx="14">
                  <c:v>0.20204326510429382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2325144"/>
        <c:axId val="202325928"/>
      </c:barChart>
      <c:catAx>
        <c:axId val="202325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32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325928"/>
        <c:scaling>
          <c:orientation val="minMax"/>
          <c:max val="0.25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32514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[5]Mes!$A$206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2326712"/>
        <c:axId val="202327104"/>
        <c:axId val="0"/>
      </c:bar3DChart>
      <c:catAx>
        <c:axId val="202326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327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327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326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[5]Mes!$A$223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4120272"/>
        <c:axId val="204120664"/>
        <c:axId val="0"/>
      </c:bar3DChart>
      <c:catAx>
        <c:axId val="20412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4120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4120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4120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63" Type="http://schemas.openxmlformats.org/officeDocument/2006/relationships/chart" Target="../charts/chart59.xml"/><Relationship Id="rId7" Type="http://schemas.openxmlformats.org/officeDocument/2006/relationships/chart" Target="../charts/chart3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0" Type="http://schemas.openxmlformats.org/officeDocument/2006/relationships/chart" Target="../charts/chart16.xml"/><Relationship Id="rId29" Type="http://schemas.openxmlformats.org/officeDocument/2006/relationships/chart" Target="../charts/chart25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62" Type="http://schemas.openxmlformats.org/officeDocument/2006/relationships/chart" Target="../charts/chart58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61" Type="http://schemas.openxmlformats.org/officeDocument/2006/relationships/chart" Target="../charts/chart57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60" Type="http://schemas.openxmlformats.org/officeDocument/2006/relationships/chart" Target="../charts/chart56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105</xdr:row>
      <xdr:rowOff>12700</xdr:rowOff>
    </xdr:from>
    <xdr:to>
      <xdr:col>14</xdr:col>
      <xdr:colOff>749299</xdr:colOff>
      <xdr:row>228</xdr:row>
      <xdr:rowOff>63500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548600"/>
          <a:ext cx="12636499" cy="2035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1443</xdr:row>
      <xdr:rowOff>0</xdr:rowOff>
    </xdr:from>
    <xdr:to>
      <xdr:col>11</xdr:col>
      <xdr:colOff>628650</xdr:colOff>
      <xdr:row>1443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1542</xdr:row>
      <xdr:rowOff>66675</xdr:rowOff>
    </xdr:from>
    <xdr:to>
      <xdr:col>11</xdr:col>
      <xdr:colOff>723900</xdr:colOff>
      <xdr:row>1561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1196</xdr:row>
      <xdr:rowOff>0</xdr:rowOff>
    </xdr:from>
    <xdr:to>
      <xdr:col>11</xdr:col>
      <xdr:colOff>28575</xdr:colOff>
      <xdr:row>1205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1267</xdr:row>
      <xdr:rowOff>0</xdr:rowOff>
    </xdr:from>
    <xdr:to>
      <xdr:col>9</xdr:col>
      <xdr:colOff>9525</xdr:colOff>
      <xdr:row>1276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1278</xdr:row>
      <xdr:rowOff>0</xdr:rowOff>
    </xdr:from>
    <xdr:to>
      <xdr:col>7</xdr:col>
      <xdr:colOff>571500</xdr:colOff>
      <xdr:row>1287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123825</xdr:colOff>
      <xdr:row>1267</xdr:row>
      <xdr:rowOff>0</xdr:rowOff>
    </xdr:from>
    <xdr:to>
      <xdr:col>14</xdr:col>
      <xdr:colOff>695325</xdr:colOff>
      <xdr:row>1275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1386</xdr:row>
      <xdr:rowOff>0</xdr:rowOff>
    </xdr:from>
    <xdr:to>
      <xdr:col>14</xdr:col>
      <xdr:colOff>609600</xdr:colOff>
      <xdr:row>1395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292</xdr:row>
      <xdr:rowOff>0</xdr:rowOff>
    </xdr:from>
    <xdr:to>
      <xdr:col>13</xdr:col>
      <xdr:colOff>733425</xdr:colOff>
      <xdr:row>292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328</xdr:row>
      <xdr:rowOff>0</xdr:rowOff>
    </xdr:from>
    <xdr:to>
      <xdr:col>14</xdr:col>
      <xdr:colOff>0</xdr:colOff>
      <xdr:row>328</xdr:row>
      <xdr:rowOff>0</xdr:rowOff>
    </xdr:to>
    <xdr:graphicFrame macro="">
      <xdr:nvGraphicFramePr>
        <xdr:cNvPr id="14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548</xdr:row>
      <xdr:rowOff>0</xdr:rowOff>
    </xdr:from>
    <xdr:to>
      <xdr:col>12</xdr:col>
      <xdr:colOff>0</xdr:colOff>
      <xdr:row>548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548</xdr:row>
      <xdr:rowOff>0</xdr:rowOff>
    </xdr:from>
    <xdr:to>
      <xdr:col>12</xdr:col>
      <xdr:colOff>0</xdr:colOff>
      <xdr:row>548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464039</xdr:colOff>
      <xdr:row>1159</xdr:row>
      <xdr:rowOff>295275</xdr:rowOff>
    </xdr:from>
    <xdr:to>
      <xdr:col>14</xdr:col>
      <xdr:colOff>561976</xdr:colOff>
      <xdr:row>1168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1160</xdr:row>
      <xdr:rowOff>0</xdr:rowOff>
    </xdr:from>
    <xdr:to>
      <xdr:col>8</xdr:col>
      <xdr:colOff>24423</xdr:colOff>
      <xdr:row>1169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1214</xdr:row>
      <xdr:rowOff>0</xdr:rowOff>
    </xdr:from>
    <xdr:to>
      <xdr:col>12</xdr:col>
      <xdr:colOff>0</xdr:colOff>
      <xdr:row>1223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1325</xdr:row>
      <xdr:rowOff>0</xdr:rowOff>
    </xdr:from>
    <xdr:to>
      <xdr:col>12</xdr:col>
      <xdr:colOff>0</xdr:colOff>
      <xdr:row>1334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581025</xdr:colOff>
      <xdr:row>1386</xdr:row>
      <xdr:rowOff>0</xdr:rowOff>
    </xdr:from>
    <xdr:to>
      <xdr:col>8</xdr:col>
      <xdr:colOff>57150</xdr:colOff>
      <xdr:row>1395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790574</xdr:colOff>
      <xdr:row>1278</xdr:row>
      <xdr:rowOff>9525</xdr:rowOff>
    </xdr:from>
    <xdr:to>
      <xdr:col>14</xdr:col>
      <xdr:colOff>596899</xdr:colOff>
      <xdr:row>1286</xdr:row>
      <xdr:rowOff>295275</xdr:rowOff>
    </xdr:to>
    <xdr:graphicFrame macro="">
      <xdr:nvGraphicFramePr>
        <xdr:cNvPr id="88" name="Gráfico 12">
          <a:extLst>
            <a:ext uri="{FF2B5EF4-FFF2-40B4-BE49-F238E27FC236}">
              <a16:creationId xmlns:a16="http://schemas.microsoft.com/office/drawing/2014/main" xmlns="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576628</xdr:colOff>
      <xdr:row>1344</xdr:row>
      <xdr:rowOff>0</xdr:rowOff>
    </xdr:from>
    <xdr:to>
      <xdr:col>11</xdr:col>
      <xdr:colOff>915865</xdr:colOff>
      <xdr:row>1354</xdr:row>
      <xdr:rowOff>0</xdr:rowOff>
    </xdr:to>
    <xdr:graphicFrame macro="">
      <xdr:nvGraphicFramePr>
        <xdr:cNvPr id="8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696058</xdr:colOff>
      <xdr:row>566</xdr:row>
      <xdr:rowOff>0</xdr:rowOff>
    </xdr:from>
    <xdr:to>
      <xdr:col>14</xdr:col>
      <xdr:colOff>537309</xdr:colOff>
      <xdr:row>574</xdr:row>
      <xdr:rowOff>305288</xdr:rowOff>
    </xdr:to>
    <xdr:graphicFrame macro="">
      <xdr:nvGraphicFramePr>
        <xdr:cNvPr id="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696057</xdr:colOff>
      <xdr:row>758</xdr:row>
      <xdr:rowOff>0</xdr:rowOff>
    </xdr:from>
    <xdr:to>
      <xdr:col>14</xdr:col>
      <xdr:colOff>561731</xdr:colOff>
      <xdr:row>767</xdr:row>
      <xdr:rowOff>0</xdr:rowOff>
    </xdr:to>
    <xdr:graphicFrame macro="">
      <xdr:nvGraphicFramePr>
        <xdr:cNvPr id="5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566</xdr:row>
      <xdr:rowOff>0</xdr:rowOff>
    </xdr:from>
    <xdr:to>
      <xdr:col>7</xdr:col>
      <xdr:colOff>266700</xdr:colOff>
      <xdr:row>574</xdr:row>
      <xdr:rowOff>304800</xdr:rowOff>
    </xdr:to>
    <xdr:graphicFrame macro="">
      <xdr:nvGraphicFramePr>
        <xdr:cNvPr id="10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758</xdr:row>
      <xdr:rowOff>0</xdr:rowOff>
    </xdr:from>
    <xdr:to>
      <xdr:col>7</xdr:col>
      <xdr:colOff>368300</xdr:colOff>
      <xdr:row>767</xdr:row>
      <xdr:rowOff>12700</xdr:rowOff>
    </xdr:to>
    <xdr:graphicFrame macro="">
      <xdr:nvGraphicFramePr>
        <xdr:cNvPr id="1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0</xdr:colOff>
      <xdr:row>248</xdr:row>
      <xdr:rowOff>0</xdr:rowOff>
    </xdr:from>
    <xdr:to>
      <xdr:col>14</xdr:col>
      <xdr:colOff>0</xdr:colOff>
      <xdr:row>268</xdr:row>
      <xdr:rowOff>279400</xdr:rowOff>
    </xdr:to>
    <xdr:graphicFrame macro="">
      <xdr:nvGraphicFramePr>
        <xdr:cNvPr id="33" name="Gráfico 22">
          <a:extLst>
            <a:ext uri="{FF2B5EF4-FFF2-40B4-BE49-F238E27FC236}">
              <a16:creationId xmlns="" xmlns:a16="http://schemas.microsoft.com/office/drawing/2014/main" id="{1B777E8A-CC37-4AD7-8A0E-358022F76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0</xdr:colOff>
      <xdr:row>271</xdr:row>
      <xdr:rowOff>0</xdr:rowOff>
    </xdr:from>
    <xdr:to>
      <xdr:col>14</xdr:col>
      <xdr:colOff>12700</xdr:colOff>
      <xdr:row>291</xdr:row>
      <xdr:rowOff>292100</xdr:rowOff>
    </xdr:to>
    <xdr:graphicFrame macro="">
      <xdr:nvGraphicFramePr>
        <xdr:cNvPr id="35" name="Gráfico 24">
          <a:extLst>
            <a:ext uri="{FF2B5EF4-FFF2-40B4-BE49-F238E27FC236}">
              <a16:creationId xmlns="" xmlns:a16="http://schemas.microsoft.com/office/drawing/2014/main" id="{09CF7A65-7DC1-4A76-BEF9-35277DDED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0</xdr:colOff>
      <xdr:row>292</xdr:row>
      <xdr:rowOff>0</xdr:rowOff>
    </xdr:from>
    <xdr:to>
      <xdr:col>14</xdr:col>
      <xdr:colOff>38100</xdr:colOff>
      <xdr:row>309</xdr:row>
      <xdr:rowOff>25400</xdr:rowOff>
    </xdr:to>
    <xdr:graphicFrame macro="">
      <xdr:nvGraphicFramePr>
        <xdr:cNvPr id="37" name="Gráfico 23">
          <a:extLst>
            <a:ext uri="{FF2B5EF4-FFF2-40B4-BE49-F238E27FC236}">
              <a16:creationId xmlns="" xmlns:a16="http://schemas.microsoft.com/office/drawing/2014/main" id="{E8C561D6-6DA5-4EB1-B8A7-1F126351E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0</xdr:colOff>
      <xdr:row>311</xdr:row>
      <xdr:rowOff>0</xdr:rowOff>
    </xdr:from>
    <xdr:to>
      <xdr:col>13</xdr:col>
      <xdr:colOff>736600</xdr:colOff>
      <xdr:row>328</xdr:row>
      <xdr:rowOff>0</xdr:rowOff>
    </xdr:to>
    <xdr:graphicFrame macro="">
      <xdr:nvGraphicFramePr>
        <xdr:cNvPr id="38" name="Gráfico 25">
          <a:extLst>
            <a:ext uri="{FF2B5EF4-FFF2-40B4-BE49-F238E27FC236}">
              <a16:creationId xmlns="" xmlns:a16="http://schemas.microsoft.com/office/drawing/2014/main" id="{B552CBB4-2087-4881-9565-679BECA71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346</xdr:row>
      <xdr:rowOff>0</xdr:rowOff>
    </xdr:from>
    <xdr:to>
      <xdr:col>14</xdr:col>
      <xdr:colOff>25400</xdr:colOff>
      <xdr:row>355</xdr:row>
      <xdr:rowOff>25400</xdr:rowOff>
    </xdr:to>
    <xdr:graphicFrame macro="">
      <xdr:nvGraphicFramePr>
        <xdr:cNvPr id="40" name="Chart 2">
          <a:extLst>
            <a:ext uri="{FF2B5EF4-FFF2-40B4-BE49-F238E27FC236}">
              <a16:creationId xmlns="" xmlns:a16="http://schemas.microsoft.com/office/drawing/2014/main" id="{49AD3ABB-CA5F-4542-B84E-A7A68739A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364</xdr:row>
      <xdr:rowOff>0</xdr:rowOff>
    </xdr:from>
    <xdr:to>
      <xdr:col>7</xdr:col>
      <xdr:colOff>927100</xdr:colOff>
      <xdr:row>372</xdr:row>
      <xdr:rowOff>0</xdr:rowOff>
    </xdr:to>
    <xdr:graphicFrame macro="">
      <xdr:nvGraphicFramePr>
        <xdr:cNvPr id="43" name="Chart 9">
          <a:extLst>
            <a:ext uri="{FF2B5EF4-FFF2-40B4-BE49-F238E27FC236}">
              <a16:creationId xmlns="" xmlns:a16="http://schemas.microsoft.com/office/drawing/2014/main" id="{3A6253CA-2724-4321-96DE-556A64A00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379</xdr:row>
      <xdr:rowOff>0</xdr:rowOff>
    </xdr:from>
    <xdr:to>
      <xdr:col>14</xdr:col>
      <xdr:colOff>25399</xdr:colOff>
      <xdr:row>387</xdr:row>
      <xdr:rowOff>0</xdr:rowOff>
    </xdr:to>
    <xdr:graphicFrame macro="">
      <xdr:nvGraphicFramePr>
        <xdr:cNvPr id="45" name="Gráfico 46">
          <a:extLst>
            <a:ext uri="{FF2B5EF4-FFF2-40B4-BE49-F238E27FC236}">
              <a16:creationId xmlns="" xmlns:a16="http://schemas.microsoft.com/office/drawing/2014/main" id="{3446E570-974D-43CF-9435-2CB752056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395</xdr:row>
      <xdr:rowOff>0</xdr:rowOff>
    </xdr:from>
    <xdr:to>
      <xdr:col>9</xdr:col>
      <xdr:colOff>939800</xdr:colOff>
      <xdr:row>403</xdr:row>
      <xdr:rowOff>0</xdr:rowOff>
    </xdr:to>
    <xdr:graphicFrame macro="">
      <xdr:nvGraphicFramePr>
        <xdr:cNvPr id="46" name="Chart 10">
          <a:extLst>
            <a:ext uri="{FF2B5EF4-FFF2-40B4-BE49-F238E27FC236}">
              <a16:creationId xmlns="" xmlns:a16="http://schemas.microsoft.com/office/drawing/2014/main" id="{21CC5401-4B5C-4717-A726-9EABC54B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410</xdr:row>
      <xdr:rowOff>0</xdr:rowOff>
    </xdr:from>
    <xdr:to>
      <xdr:col>14</xdr:col>
      <xdr:colOff>12700</xdr:colOff>
      <xdr:row>418</xdr:row>
      <xdr:rowOff>12700</xdr:rowOff>
    </xdr:to>
    <xdr:graphicFrame macro="">
      <xdr:nvGraphicFramePr>
        <xdr:cNvPr id="47" name="Gráfico 49">
          <a:extLst>
            <a:ext uri="{FF2B5EF4-FFF2-40B4-BE49-F238E27FC236}">
              <a16:creationId xmlns="" xmlns:a16="http://schemas.microsoft.com/office/drawing/2014/main" id="{B5EA9106-6145-43EF-A0F9-1AE42CF1B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428</xdr:row>
      <xdr:rowOff>0</xdr:rowOff>
    </xdr:from>
    <xdr:to>
      <xdr:col>8</xdr:col>
      <xdr:colOff>0</xdr:colOff>
      <xdr:row>435</xdr:row>
      <xdr:rowOff>304800</xdr:rowOff>
    </xdr:to>
    <xdr:graphicFrame macro="">
      <xdr:nvGraphicFramePr>
        <xdr:cNvPr id="48" name="Chart 19">
          <a:extLst>
            <a:ext uri="{FF2B5EF4-FFF2-40B4-BE49-F238E27FC236}">
              <a16:creationId xmlns="" xmlns:a16="http://schemas.microsoft.com/office/drawing/2014/main" id="{97181D77-E4D3-434C-803C-97DF02F0C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437</xdr:row>
      <xdr:rowOff>0</xdr:rowOff>
    </xdr:from>
    <xdr:to>
      <xdr:col>14</xdr:col>
      <xdr:colOff>0</xdr:colOff>
      <xdr:row>445</xdr:row>
      <xdr:rowOff>0</xdr:rowOff>
    </xdr:to>
    <xdr:graphicFrame macro="">
      <xdr:nvGraphicFramePr>
        <xdr:cNvPr id="52" name="Chart 11">
          <a:extLst>
            <a:ext uri="{FF2B5EF4-FFF2-40B4-BE49-F238E27FC236}">
              <a16:creationId xmlns="" xmlns:a16="http://schemas.microsoft.com/office/drawing/2014/main" id="{43F6E558-165F-43A4-BA37-ABC25A0A7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</xdr:colOff>
      <xdr:row>452</xdr:row>
      <xdr:rowOff>0</xdr:rowOff>
    </xdr:from>
    <xdr:to>
      <xdr:col>14</xdr:col>
      <xdr:colOff>25401</xdr:colOff>
      <xdr:row>460</xdr:row>
      <xdr:rowOff>25399</xdr:rowOff>
    </xdr:to>
    <xdr:graphicFrame macro="">
      <xdr:nvGraphicFramePr>
        <xdr:cNvPr id="53" name="Gráfico 50">
          <a:extLst>
            <a:ext uri="{FF2B5EF4-FFF2-40B4-BE49-F238E27FC236}">
              <a16:creationId xmlns="" xmlns:a16="http://schemas.microsoft.com/office/drawing/2014/main" id="{63F632AD-1798-481A-94B8-2A9365676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467</xdr:row>
      <xdr:rowOff>0</xdr:rowOff>
    </xdr:from>
    <xdr:to>
      <xdr:col>10</xdr:col>
      <xdr:colOff>0</xdr:colOff>
      <xdr:row>474</xdr:row>
      <xdr:rowOff>292100</xdr:rowOff>
    </xdr:to>
    <xdr:graphicFrame macro="">
      <xdr:nvGraphicFramePr>
        <xdr:cNvPr id="54" name="Chart 20">
          <a:extLst>
            <a:ext uri="{FF2B5EF4-FFF2-40B4-BE49-F238E27FC236}">
              <a16:creationId xmlns="" xmlns:a16="http://schemas.microsoft.com/office/drawing/2014/main" id="{3BD8D4C9-D5FF-47E1-AAE1-90028BD7B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12700</xdr:colOff>
      <xdr:row>476</xdr:row>
      <xdr:rowOff>0</xdr:rowOff>
    </xdr:from>
    <xdr:to>
      <xdr:col>13</xdr:col>
      <xdr:colOff>723900</xdr:colOff>
      <xdr:row>484</xdr:row>
      <xdr:rowOff>0</xdr:rowOff>
    </xdr:to>
    <xdr:graphicFrame macro="">
      <xdr:nvGraphicFramePr>
        <xdr:cNvPr id="55" name="Chart 7">
          <a:extLst>
            <a:ext uri="{FF2B5EF4-FFF2-40B4-BE49-F238E27FC236}">
              <a16:creationId xmlns="" xmlns:a16="http://schemas.microsoft.com/office/drawing/2014/main" id="{2E851953-9B13-433D-B0CD-BCF0D4653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</xdr:colOff>
      <xdr:row>490</xdr:row>
      <xdr:rowOff>0</xdr:rowOff>
    </xdr:from>
    <xdr:to>
      <xdr:col>13</xdr:col>
      <xdr:colOff>736600</xdr:colOff>
      <xdr:row>498</xdr:row>
      <xdr:rowOff>0</xdr:rowOff>
    </xdr:to>
    <xdr:graphicFrame macro="">
      <xdr:nvGraphicFramePr>
        <xdr:cNvPr id="56" name="Gráfico 51">
          <a:extLst>
            <a:ext uri="{FF2B5EF4-FFF2-40B4-BE49-F238E27FC236}">
              <a16:creationId xmlns="" xmlns:a16="http://schemas.microsoft.com/office/drawing/2014/main" id="{F1AAA028-FCE9-40E6-A984-4837EDEDF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591</xdr:row>
      <xdr:rowOff>0</xdr:rowOff>
    </xdr:from>
    <xdr:to>
      <xdr:col>7</xdr:col>
      <xdr:colOff>317500</xdr:colOff>
      <xdr:row>599</xdr:row>
      <xdr:rowOff>304800</xdr:rowOff>
    </xdr:to>
    <xdr:graphicFrame macro="">
      <xdr:nvGraphicFramePr>
        <xdr:cNvPr id="60" name="Gráfico 52">
          <a:extLst>
            <a:ext uri="{FF2B5EF4-FFF2-40B4-BE49-F238E27FC236}">
              <a16:creationId xmlns="" xmlns:a16="http://schemas.microsoft.com/office/drawing/2014/main" id="{14D66F0F-5925-4B78-BCD7-93FC44D36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</xdr:col>
      <xdr:colOff>635000</xdr:colOff>
      <xdr:row>591</xdr:row>
      <xdr:rowOff>0</xdr:rowOff>
    </xdr:from>
    <xdr:to>
      <xdr:col>14</xdr:col>
      <xdr:colOff>596900</xdr:colOff>
      <xdr:row>600</xdr:row>
      <xdr:rowOff>0</xdr:rowOff>
    </xdr:to>
    <xdr:graphicFrame macro="">
      <xdr:nvGraphicFramePr>
        <xdr:cNvPr id="61" name="Gráfico 53">
          <a:extLst>
            <a:ext uri="{FF2B5EF4-FFF2-40B4-BE49-F238E27FC236}">
              <a16:creationId xmlns="" xmlns:a16="http://schemas.microsoft.com/office/drawing/2014/main" id="{EDFFB672-91C5-47A0-99F8-546EE18B2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621</xdr:row>
      <xdr:rowOff>0</xdr:rowOff>
    </xdr:from>
    <xdr:to>
      <xdr:col>10</xdr:col>
      <xdr:colOff>812800</xdr:colOff>
      <xdr:row>629</xdr:row>
      <xdr:rowOff>0</xdr:rowOff>
    </xdr:to>
    <xdr:graphicFrame macro="">
      <xdr:nvGraphicFramePr>
        <xdr:cNvPr id="62" name="Gráfico 54">
          <a:extLst>
            <a:ext uri="{FF2B5EF4-FFF2-40B4-BE49-F238E27FC236}">
              <a16:creationId xmlns="" xmlns:a16="http://schemas.microsoft.com/office/drawing/2014/main" id="{4F233FDD-E74D-4582-BAA4-D20B1175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639</xdr:row>
      <xdr:rowOff>0</xdr:rowOff>
    </xdr:from>
    <xdr:to>
      <xdr:col>10</xdr:col>
      <xdr:colOff>800100</xdr:colOff>
      <xdr:row>647</xdr:row>
      <xdr:rowOff>12700</xdr:rowOff>
    </xdr:to>
    <xdr:graphicFrame macro="">
      <xdr:nvGraphicFramePr>
        <xdr:cNvPr id="63" name="Gráfico 56">
          <a:extLst>
            <a:ext uri="{FF2B5EF4-FFF2-40B4-BE49-F238E27FC236}">
              <a16:creationId xmlns="" xmlns:a16="http://schemas.microsoft.com/office/drawing/2014/main" id="{BDC0B8C6-2F8C-4DEF-B9F1-8D60AB4CF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1</xdr:colOff>
      <xdr:row>685</xdr:row>
      <xdr:rowOff>0</xdr:rowOff>
    </xdr:from>
    <xdr:to>
      <xdr:col>14</xdr:col>
      <xdr:colOff>12700</xdr:colOff>
      <xdr:row>693</xdr:row>
      <xdr:rowOff>12700</xdr:rowOff>
    </xdr:to>
    <xdr:graphicFrame macro="">
      <xdr:nvGraphicFramePr>
        <xdr:cNvPr id="64" name="Chart 8">
          <a:extLst>
            <a:ext uri="{FF2B5EF4-FFF2-40B4-BE49-F238E27FC236}">
              <a16:creationId xmlns="" xmlns:a16="http://schemas.microsoft.com/office/drawing/2014/main" id="{434F0425-3B63-467A-87E1-37F1E296F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14</xdr:col>
      <xdr:colOff>25400</xdr:colOff>
      <xdr:row>710</xdr:row>
      <xdr:rowOff>0</xdr:rowOff>
    </xdr:to>
    <xdr:graphicFrame macro="">
      <xdr:nvGraphicFramePr>
        <xdr:cNvPr id="65" name="Chart 3">
          <a:extLst>
            <a:ext uri="{FF2B5EF4-FFF2-40B4-BE49-F238E27FC236}">
              <a16:creationId xmlns="" xmlns:a16="http://schemas.microsoft.com/office/drawing/2014/main" id="{A32E7CFD-4E46-4DA0-9676-C094DABBF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777</xdr:row>
      <xdr:rowOff>0</xdr:rowOff>
    </xdr:from>
    <xdr:to>
      <xdr:col>8</xdr:col>
      <xdr:colOff>0</xdr:colOff>
      <xdr:row>785</xdr:row>
      <xdr:rowOff>12700</xdr:rowOff>
    </xdr:to>
    <xdr:graphicFrame macro="">
      <xdr:nvGraphicFramePr>
        <xdr:cNvPr id="66" name="Gráfico 57">
          <a:extLst>
            <a:ext uri="{FF2B5EF4-FFF2-40B4-BE49-F238E27FC236}">
              <a16:creationId xmlns="" xmlns:a16="http://schemas.microsoft.com/office/drawing/2014/main" id="{DB20B5EA-A236-4C7B-BAD6-1B51A94BD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793</xdr:row>
      <xdr:rowOff>0</xdr:rowOff>
    </xdr:from>
    <xdr:to>
      <xdr:col>10</xdr:col>
      <xdr:colOff>0</xdr:colOff>
      <xdr:row>801</xdr:row>
      <xdr:rowOff>12700</xdr:rowOff>
    </xdr:to>
    <xdr:graphicFrame macro="">
      <xdr:nvGraphicFramePr>
        <xdr:cNvPr id="67" name="Gráfico 58">
          <a:extLst>
            <a:ext uri="{FF2B5EF4-FFF2-40B4-BE49-F238E27FC236}">
              <a16:creationId xmlns="" xmlns:a16="http://schemas.microsoft.com/office/drawing/2014/main" id="{8CE8A446-47CC-4711-AC44-A48011FC3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812</xdr:row>
      <xdr:rowOff>0</xdr:rowOff>
    </xdr:from>
    <xdr:to>
      <xdr:col>14</xdr:col>
      <xdr:colOff>0</xdr:colOff>
      <xdr:row>820</xdr:row>
      <xdr:rowOff>0</xdr:rowOff>
    </xdr:to>
    <xdr:graphicFrame macro="">
      <xdr:nvGraphicFramePr>
        <xdr:cNvPr id="68" name="Chart 4">
          <a:extLst>
            <a:ext uri="{FF2B5EF4-FFF2-40B4-BE49-F238E27FC236}">
              <a16:creationId xmlns="" xmlns:a16="http://schemas.microsoft.com/office/drawing/2014/main" id="{DF986D93-6E28-4A03-901C-7EA58CBBD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829</xdr:row>
      <xdr:rowOff>0</xdr:rowOff>
    </xdr:from>
    <xdr:to>
      <xdr:col>14</xdr:col>
      <xdr:colOff>12700</xdr:colOff>
      <xdr:row>837</xdr:row>
      <xdr:rowOff>0</xdr:rowOff>
    </xdr:to>
    <xdr:graphicFrame macro="">
      <xdr:nvGraphicFramePr>
        <xdr:cNvPr id="69" name="Chart 5">
          <a:extLst>
            <a:ext uri="{FF2B5EF4-FFF2-40B4-BE49-F238E27FC236}">
              <a16:creationId xmlns="" xmlns:a16="http://schemas.microsoft.com/office/drawing/2014/main" id="{793E7770-16CD-48CD-AF8C-F49585F60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7</xdr:col>
      <xdr:colOff>317500</xdr:colOff>
      <xdr:row>894</xdr:row>
      <xdr:rowOff>304800</xdr:rowOff>
    </xdr:to>
    <xdr:graphicFrame macro="">
      <xdr:nvGraphicFramePr>
        <xdr:cNvPr id="72" name="Chart 17">
          <a:extLst>
            <a:ext uri="{FF2B5EF4-FFF2-40B4-BE49-F238E27FC236}">
              <a16:creationId xmlns="" xmlns:a16="http://schemas.microsoft.com/office/drawing/2014/main" id="{66496A46-4081-4531-8D68-07F557782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</xdr:col>
      <xdr:colOff>596900</xdr:colOff>
      <xdr:row>886</xdr:row>
      <xdr:rowOff>0</xdr:rowOff>
    </xdr:from>
    <xdr:to>
      <xdr:col>14</xdr:col>
      <xdr:colOff>558801</xdr:colOff>
      <xdr:row>895</xdr:row>
      <xdr:rowOff>0</xdr:rowOff>
    </xdr:to>
    <xdr:graphicFrame macro="">
      <xdr:nvGraphicFramePr>
        <xdr:cNvPr id="73" name="Chart 18">
          <a:extLst>
            <a:ext uri="{FF2B5EF4-FFF2-40B4-BE49-F238E27FC236}">
              <a16:creationId xmlns="" xmlns:a16="http://schemas.microsoft.com/office/drawing/2014/main" id="{F390EB5F-D569-4FD1-B90F-8833201CD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905</xdr:row>
      <xdr:rowOff>0</xdr:rowOff>
    </xdr:from>
    <xdr:to>
      <xdr:col>7</xdr:col>
      <xdr:colOff>927100</xdr:colOff>
      <xdr:row>912</xdr:row>
      <xdr:rowOff>304800</xdr:rowOff>
    </xdr:to>
    <xdr:graphicFrame macro="">
      <xdr:nvGraphicFramePr>
        <xdr:cNvPr id="74" name="Gráfico 59">
          <a:extLst>
            <a:ext uri="{FF2B5EF4-FFF2-40B4-BE49-F238E27FC236}">
              <a16:creationId xmlns="" xmlns:a16="http://schemas.microsoft.com/office/drawing/2014/main" id="{0AFD2758-0C4E-45D3-9BA8-5D6858F07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922</xdr:row>
      <xdr:rowOff>0</xdr:rowOff>
    </xdr:from>
    <xdr:to>
      <xdr:col>10</xdr:col>
      <xdr:colOff>0</xdr:colOff>
      <xdr:row>929</xdr:row>
      <xdr:rowOff>304800</xdr:rowOff>
    </xdr:to>
    <xdr:graphicFrame macro="">
      <xdr:nvGraphicFramePr>
        <xdr:cNvPr id="75" name="Gráfico 60">
          <a:extLst>
            <a:ext uri="{FF2B5EF4-FFF2-40B4-BE49-F238E27FC236}">
              <a16:creationId xmlns="" xmlns:a16="http://schemas.microsoft.com/office/drawing/2014/main" id="{3EE42F46-DE0A-448F-9B66-B041C7215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</xdr:colOff>
      <xdr:row>940</xdr:row>
      <xdr:rowOff>0</xdr:rowOff>
    </xdr:from>
    <xdr:to>
      <xdr:col>13</xdr:col>
      <xdr:colOff>736600</xdr:colOff>
      <xdr:row>948</xdr:row>
      <xdr:rowOff>0</xdr:rowOff>
    </xdr:to>
    <xdr:graphicFrame macro="">
      <xdr:nvGraphicFramePr>
        <xdr:cNvPr id="76" name="Chart 1">
          <a:extLst>
            <a:ext uri="{FF2B5EF4-FFF2-40B4-BE49-F238E27FC236}">
              <a16:creationId xmlns="" xmlns:a16="http://schemas.microsoft.com/office/drawing/2014/main" id="{827ACE70-4C3C-4198-9DCD-4A3558F17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956</xdr:row>
      <xdr:rowOff>0</xdr:rowOff>
    </xdr:from>
    <xdr:to>
      <xdr:col>13</xdr:col>
      <xdr:colOff>736600</xdr:colOff>
      <xdr:row>964</xdr:row>
      <xdr:rowOff>12700</xdr:rowOff>
    </xdr:to>
    <xdr:graphicFrame macro="">
      <xdr:nvGraphicFramePr>
        <xdr:cNvPr id="79" name="Chart 12">
          <a:extLst>
            <a:ext uri="{FF2B5EF4-FFF2-40B4-BE49-F238E27FC236}">
              <a16:creationId xmlns="" xmlns:a16="http://schemas.microsoft.com/office/drawing/2014/main" id="{520738DC-91EC-4312-B0D1-4BD32831B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1</xdr:colOff>
      <xdr:row>1014</xdr:row>
      <xdr:rowOff>0</xdr:rowOff>
    </xdr:from>
    <xdr:to>
      <xdr:col>7</xdr:col>
      <xdr:colOff>152400</xdr:colOff>
      <xdr:row>1023</xdr:row>
      <xdr:rowOff>0</xdr:rowOff>
    </xdr:to>
    <xdr:graphicFrame macro="">
      <xdr:nvGraphicFramePr>
        <xdr:cNvPr id="81" name="Gráfico 26">
          <a:extLst>
            <a:ext uri="{FF2B5EF4-FFF2-40B4-BE49-F238E27FC236}">
              <a16:creationId xmlns="" xmlns:a16="http://schemas.microsoft.com/office/drawing/2014/main" id="{01E918C4-DC5C-4957-8942-009C869B2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</xdr:col>
      <xdr:colOff>406400</xdr:colOff>
      <xdr:row>1014</xdr:row>
      <xdr:rowOff>0</xdr:rowOff>
    </xdr:from>
    <xdr:to>
      <xdr:col>14</xdr:col>
      <xdr:colOff>495300</xdr:colOff>
      <xdr:row>1023</xdr:row>
      <xdr:rowOff>12700</xdr:rowOff>
    </xdr:to>
    <xdr:graphicFrame macro="">
      <xdr:nvGraphicFramePr>
        <xdr:cNvPr id="82" name="Gráfico 27">
          <a:extLst>
            <a:ext uri="{FF2B5EF4-FFF2-40B4-BE49-F238E27FC236}">
              <a16:creationId xmlns="" xmlns:a16="http://schemas.microsoft.com/office/drawing/2014/main" id="{5BF92DA3-29FF-49D5-A81A-27EFF7D93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1032</xdr:row>
      <xdr:rowOff>0</xdr:rowOff>
    </xdr:from>
    <xdr:to>
      <xdr:col>7</xdr:col>
      <xdr:colOff>939800</xdr:colOff>
      <xdr:row>1040</xdr:row>
      <xdr:rowOff>63500</xdr:rowOff>
    </xdr:to>
    <xdr:graphicFrame macro="">
      <xdr:nvGraphicFramePr>
        <xdr:cNvPr id="83" name="Gráfico 59">
          <a:extLst>
            <a:ext uri="{FF2B5EF4-FFF2-40B4-BE49-F238E27FC236}">
              <a16:creationId xmlns="" xmlns:a16="http://schemas.microsoft.com/office/drawing/2014/main" id="{2B90DB53-8DE8-4422-A767-85D8AD6A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1049</xdr:row>
      <xdr:rowOff>0</xdr:rowOff>
    </xdr:from>
    <xdr:to>
      <xdr:col>9</xdr:col>
      <xdr:colOff>939800</xdr:colOff>
      <xdr:row>1057</xdr:row>
      <xdr:rowOff>0</xdr:rowOff>
    </xdr:to>
    <xdr:graphicFrame macro="">
      <xdr:nvGraphicFramePr>
        <xdr:cNvPr id="85" name="Gráfico 60">
          <a:extLst>
            <a:ext uri="{FF2B5EF4-FFF2-40B4-BE49-F238E27FC236}">
              <a16:creationId xmlns="" xmlns:a16="http://schemas.microsoft.com/office/drawing/2014/main" id="{C188A5A8-3D03-4B2E-BEB6-BBAAEAE53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</xdr:colOff>
      <xdr:row>1068</xdr:row>
      <xdr:rowOff>0</xdr:rowOff>
    </xdr:from>
    <xdr:to>
      <xdr:col>13</xdr:col>
      <xdr:colOff>723900</xdr:colOff>
      <xdr:row>1076</xdr:row>
      <xdr:rowOff>12700</xdr:rowOff>
    </xdr:to>
    <xdr:graphicFrame macro="">
      <xdr:nvGraphicFramePr>
        <xdr:cNvPr id="86" name="Chart 45">
          <a:extLst>
            <a:ext uri="{FF2B5EF4-FFF2-40B4-BE49-F238E27FC236}">
              <a16:creationId xmlns="" xmlns:a16="http://schemas.microsoft.com/office/drawing/2014/main" id="{A97EE62D-369B-461A-9983-1E50C1DD6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1085</xdr:row>
      <xdr:rowOff>0</xdr:rowOff>
    </xdr:from>
    <xdr:to>
      <xdr:col>13</xdr:col>
      <xdr:colOff>736600</xdr:colOff>
      <xdr:row>1093</xdr:row>
      <xdr:rowOff>0</xdr:rowOff>
    </xdr:to>
    <xdr:graphicFrame macro="">
      <xdr:nvGraphicFramePr>
        <xdr:cNvPr id="87" name="Chart 46">
          <a:extLst>
            <a:ext uri="{FF2B5EF4-FFF2-40B4-BE49-F238E27FC236}">
              <a16:creationId xmlns="" xmlns:a16="http://schemas.microsoft.com/office/drawing/2014/main" id="{0EBF416C-FC98-491D-ADBF-97DD5A0A7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38100</xdr:colOff>
      <xdr:row>1133</xdr:row>
      <xdr:rowOff>304800</xdr:rowOff>
    </xdr:from>
    <xdr:to>
      <xdr:col>6</xdr:col>
      <xdr:colOff>927100</xdr:colOff>
      <xdr:row>1143</xdr:row>
      <xdr:rowOff>25400</xdr:rowOff>
    </xdr:to>
    <xdr:graphicFrame macro="">
      <xdr:nvGraphicFramePr>
        <xdr:cNvPr id="71" name="Gráfico 13">
          <a:extLst>
            <a:ext uri="{FF2B5EF4-FFF2-40B4-BE49-F238E27FC236}">
              <a16:creationId xmlns:a16="http://schemas.microsoft.com/office/drawing/2014/main" xmlns="" id="{D8F6E8E9-33E5-499B-8EB7-9CEA649A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</xdr:col>
      <xdr:colOff>279400</xdr:colOff>
      <xdr:row>1134</xdr:row>
      <xdr:rowOff>1</xdr:rowOff>
    </xdr:from>
    <xdr:to>
      <xdr:col>14</xdr:col>
      <xdr:colOff>533400</xdr:colOff>
      <xdr:row>1143</xdr:row>
      <xdr:rowOff>1</xdr:rowOff>
    </xdr:to>
    <xdr:graphicFrame macro="">
      <xdr:nvGraphicFramePr>
        <xdr:cNvPr id="77" name="Gráfico 14">
          <a:extLst>
            <a:ext uri="{FF2B5EF4-FFF2-40B4-BE49-F238E27FC236}">
              <a16:creationId xmlns:a16="http://schemas.microsoft.com/office/drawing/2014/main" xmlns="" id="{1DABA618-F5BB-43D5-B671-3A908439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4.-%20ABRI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5.-%20MAY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7.-%20JUL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7.-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3.-%20MARZ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373">
          <cell r="G373" t="str">
            <v>Total pernoct.</v>
          </cell>
        </row>
        <row r="374">
          <cell r="A374" t="str">
            <v>Ávila</v>
          </cell>
          <cell r="G374">
            <v>71701</v>
          </cell>
        </row>
        <row r="375">
          <cell r="A375" t="str">
            <v>Burgos</v>
          </cell>
          <cell r="G375">
            <v>129941</v>
          </cell>
        </row>
        <row r="376">
          <cell r="A376" t="str">
            <v>León</v>
          </cell>
          <cell r="G376">
            <v>123287</v>
          </cell>
        </row>
        <row r="377">
          <cell r="A377" t="str">
            <v>Palencia</v>
          </cell>
          <cell r="G377">
            <v>36427</v>
          </cell>
        </row>
        <row r="378">
          <cell r="A378" t="str">
            <v>Salamanca</v>
          </cell>
          <cell r="G378">
            <v>169564</v>
          </cell>
        </row>
        <row r="379">
          <cell r="A379" t="str">
            <v>Segovia</v>
          </cell>
          <cell r="G379">
            <v>68441</v>
          </cell>
        </row>
        <row r="380">
          <cell r="A380" t="str">
            <v>Soria</v>
          </cell>
          <cell r="G380">
            <v>44594</v>
          </cell>
        </row>
        <row r="381">
          <cell r="A381" t="str">
            <v>Valladolid</v>
          </cell>
          <cell r="G381">
            <v>116333</v>
          </cell>
        </row>
        <row r="382">
          <cell r="A382" t="str">
            <v>Zamora</v>
          </cell>
          <cell r="G382">
            <v>41694</v>
          </cell>
        </row>
        <row r="559">
          <cell r="G559" t="str">
            <v>Total pernoct.</v>
          </cell>
        </row>
        <row r="560">
          <cell r="A560" t="str">
            <v>Ávila</v>
          </cell>
          <cell r="G560">
            <v>34756</v>
          </cell>
        </row>
        <row r="561">
          <cell r="A561" t="str">
            <v>Burgos</v>
          </cell>
          <cell r="G561">
            <v>24577</v>
          </cell>
        </row>
        <row r="562">
          <cell r="A562" t="str">
            <v>León</v>
          </cell>
          <cell r="G562">
            <v>23487</v>
          </cell>
        </row>
        <row r="563">
          <cell r="A563" t="str">
            <v>Palencia</v>
          </cell>
          <cell r="G563">
            <v>12806</v>
          </cell>
        </row>
        <row r="564">
          <cell r="A564" t="str">
            <v>Salamanca</v>
          </cell>
          <cell r="G564">
            <v>20331</v>
          </cell>
        </row>
        <row r="565">
          <cell r="A565" t="str">
            <v>Segovia</v>
          </cell>
          <cell r="G565">
            <v>23126</v>
          </cell>
        </row>
        <row r="566">
          <cell r="A566" t="str">
            <v>Soria</v>
          </cell>
          <cell r="G566">
            <v>20194</v>
          </cell>
        </row>
        <row r="567">
          <cell r="A567" t="str">
            <v>Valladolid</v>
          </cell>
          <cell r="G567">
            <v>8650</v>
          </cell>
        </row>
        <row r="568">
          <cell r="A568" t="str">
            <v>Zamora</v>
          </cell>
          <cell r="G568">
            <v>14719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Ceuta</v>
          </cell>
        </row>
        <row r="375">
          <cell r="D375" t="str">
            <v>Total viajeros</v>
          </cell>
        </row>
        <row r="376">
          <cell r="A376" t="str">
            <v>Ávila</v>
          </cell>
          <cell r="D376">
            <v>49783</v>
          </cell>
        </row>
        <row r="377">
          <cell r="A377" t="str">
            <v>Burgos</v>
          </cell>
          <cell r="D377">
            <v>104397</v>
          </cell>
        </row>
        <row r="378">
          <cell r="A378" t="str">
            <v>León</v>
          </cell>
          <cell r="D378">
            <v>111984</v>
          </cell>
        </row>
        <row r="379">
          <cell r="A379" t="str">
            <v>Palencia</v>
          </cell>
          <cell r="D379">
            <v>30258</v>
          </cell>
        </row>
        <row r="380">
          <cell r="A380" t="str">
            <v>Salamanca</v>
          </cell>
          <cell r="D380">
            <v>98157</v>
          </cell>
        </row>
        <row r="381">
          <cell r="A381" t="str">
            <v>Segovia</v>
          </cell>
          <cell r="D381">
            <v>46411</v>
          </cell>
        </row>
        <row r="382">
          <cell r="A382" t="str">
            <v>Soria</v>
          </cell>
          <cell r="D382">
            <v>23943</v>
          </cell>
        </row>
        <row r="383">
          <cell r="A383" t="str">
            <v>Valladolid</v>
          </cell>
          <cell r="D383">
            <v>74606</v>
          </cell>
        </row>
        <row r="384">
          <cell r="A384" t="str">
            <v>Zamora</v>
          </cell>
          <cell r="D384">
            <v>25116</v>
          </cell>
        </row>
        <row r="561">
          <cell r="D561" t="str">
            <v>Total viajeros</v>
          </cell>
        </row>
        <row r="562">
          <cell r="A562" t="str">
            <v>Ávila</v>
          </cell>
          <cell r="D562">
            <v>15163</v>
          </cell>
        </row>
        <row r="563">
          <cell r="A563" t="str">
            <v>Burgos</v>
          </cell>
          <cell r="D563">
            <v>11929</v>
          </cell>
        </row>
        <row r="564">
          <cell r="A564" t="str">
            <v>León</v>
          </cell>
          <cell r="D564">
            <v>11805</v>
          </cell>
        </row>
        <row r="565">
          <cell r="A565" t="str">
            <v>Palencia</v>
          </cell>
          <cell r="D565">
            <v>5273</v>
          </cell>
        </row>
        <row r="566">
          <cell r="A566" t="str">
            <v>Salamanca</v>
          </cell>
          <cell r="D566">
            <v>8734</v>
          </cell>
        </row>
        <row r="567">
          <cell r="A567" t="str">
            <v>Segovia</v>
          </cell>
          <cell r="D567">
            <v>9810</v>
          </cell>
        </row>
        <row r="568">
          <cell r="A568" t="str">
            <v>Soria</v>
          </cell>
          <cell r="D568">
            <v>7583</v>
          </cell>
        </row>
        <row r="569">
          <cell r="A569" t="str">
            <v>Valladolid</v>
          </cell>
          <cell r="D569">
            <v>4898</v>
          </cell>
        </row>
        <row r="570">
          <cell r="A570" t="str">
            <v>Zamora</v>
          </cell>
          <cell r="D570">
            <v>8228</v>
          </cell>
        </row>
      </sheetData>
      <sheetData sheetId="1"/>
      <sheetData sheetId="2">
        <row r="5">
          <cell r="B5" t="str">
            <v>Hoteles, Hostales y Pensiones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  <cell r="C22">
            <v>5.0222744617512587E-4</v>
          </cell>
        </row>
        <row r="23">
          <cell r="B23" t="str">
            <v>Ceuta</v>
          </cell>
          <cell r="C23">
            <v>1.7703244553790151E-3</v>
          </cell>
        </row>
        <row r="24">
          <cell r="B24" t="str">
            <v>Baleares (Islas)</v>
          </cell>
          <cell r="C24">
            <v>7.3418929090309963E-3</v>
          </cell>
        </row>
        <row r="25">
          <cell r="B25" t="str">
            <v>Canarias</v>
          </cell>
          <cell r="C25">
            <v>9.4454079348610144E-3</v>
          </cell>
        </row>
        <row r="26">
          <cell r="B26" t="str">
            <v>Rioja (La)</v>
          </cell>
          <cell r="C26">
            <v>1.1336327116163053E-2</v>
          </cell>
        </row>
        <row r="27">
          <cell r="B27" t="str">
            <v>Murcia (Región de)</v>
          </cell>
          <cell r="C27">
            <v>1.2770570998781655E-2</v>
          </cell>
        </row>
        <row r="28">
          <cell r="B28" t="str">
            <v>Navarra (Comunidad Foral de)</v>
          </cell>
          <cell r="C28">
            <v>1.8581979700459498E-2</v>
          </cell>
        </row>
        <row r="29">
          <cell r="B29" t="str">
            <v>Aragón</v>
          </cell>
          <cell r="C29">
            <v>2.2717206048212511E-2</v>
          </cell>
        </row>
        <row r="30">
          <cell r="B30" t="str">
            <v>Extremadura</v>
          </cell>
          <cell r="C30">
            <v>2.2747321339209394E-2</v>
          </cell>
        </row>
        <row r="31">
          <cell r="B31" t="str">
            <v>Cantabria</v>
          </cell>
          <cell r="C31">
            <v>2.9412312252727162E-2</v>
          </cell>
        </row>
        <row r="32">
          <cell r="B32" t="str">
            <v>Castilla - La Mancha</v>
          </cell>
          <cell r="C32">
            <v>4.0277399696049987E-2</v>
          </cell>
        </row>
        <row r="33">
          <cell r="B33" t="str">
            <v>Comunidad Valenciana</v>
          </cell>
          <cell r="C33">
            <v>5.0971241515200182E-2</v>
          </cell>
        </row>
        <row r="34">
          <cell r="B34" t="str">
            <v>Galicia</v>
          </cell>
          <cell r="C34">
            <v>5.2402966727969631E-2</v>
          </cell>
        </row>
        <row r="35">
          <cell r="B35" t="str">
            <v>Cataluña</v>
          </cell>
          <cell r="C35">
            <v>6.5675223994926563E-2</v>
          </cell>
        </row>
        <row r="36">
          <cell r="B36" t="str">
            <v>País Vasco</v>
          </cell>
          <cell r="C36">
            <v>6.9774565086150875E-2</v>
          </cell>
        </row>
        <row r="37">
          <cell r="B37" t="str">
            <v>Asturias (Principado de)</v>
          </cell>
          <cell r="C37">
            <v>9.0132137801686246E-2</v>
          </cell>
        </row>
        <row r="38">
          <cell r="B38" t="str">
            <v>Andalucía</v>
          </cell>
          <cell r="C38">
            <v>9.4031746939517283E-2</v>
          </cell>
        </row>
        <row r="39">
          <cell r="B39" t="str">
            <v>Castilla y León</v>
          </cell>
          <cell r="C39">
            <v>0.15078362145170973</v>
          </cell>
        </row>
        <row r="40">
          <cell r="B40" t="str">
            <v>Madrid (Comunidad de)</v>
          </cell>
          <cell r="C40">
            <v>0.24932552658579007</v>
          </cell>
        </row>
        <row r="46">
          <cell r="B46" t="str">
            <v>Melilla</v>
          </cell>
          <cell r="C46">
            <v>1.0347841307520866E-3</v>
          </cell>
        </row>
        <row r="47">
          <cell r="B47" t="str">
            <v>Ceuta</v>
          </cell>
          <cell r="C47">
            <v>1.2583598727360368E-3</v>
          </cell>
        </row>
        <row r="48">
          <cell r="B48" t="str">
            <v>Baleares (Islas)</v>
          </cell>
          <cell r="C48">
            <v>1.0111921466886997E-2</v>
          </cell>
        </row>
        <row r="49">
          <cell r="B49" t="str">
            <v>Canarias</v>
          </cell>
          <cell r="C49">
            <v>1.1204774491488934E-2</v>
          </cell>
        </row>
        <row r="50">
          <cell r="B50" t="str">
            <v>Rioja (La)</v>
          </cell>
          <cell r="C50">
            <v>1.2346521019935608E-2</v>
          </cell>
        </row>
        <row r="51">
          <cell r="B51" t="str">
            <v>Murcia (Región de)</v>
          </cell>
          <cell r="C51">
            <v>1.2582173570990562E-2</v>
          </cell>
        </row>
        <row r="52">
          <cell r="B52" t="str">
            <v>Navarra (Comunidad Foral de)</v>
          </cell>
          <cell r="C52">
            <v>1.8811594694852829E-2</v>
          </cell>
        </row>
        <row r="53">
          <cell r="B53" t="str">
            <v>Aragón</v>
          </cell>
          <cell r="C53">
            <v>2.3990992456674576E-2</v>
          </cell>
        </row>
        <row r="54">
          <cell r="B54" t="str">
            <v>Extremadura</v>
          </cell>
          <cell r="C54">
            <v>2.5507541373372078E-2</v>
          </cell>
        </row>
        <row r="55">
          <cell r="B55" t="str">
            <v>Cantabria</v>
          </cell>
          <cell r="C55">
            <v>3.126823902130127E-2</v>
          </cell>
        </row>
        <row r="56">
          <cell r="B56" t="str">
            <v>Castilla - La Mancha</v>
          </cell>
          <cell r="C56">
            <v>4.3080944567918777E-2</v>
          </cell>
        </row>
        <row r="57">
          <cell r="B57" t="str">
            <v>Comunidad Valenciana</v>
          </cell>
          <cell r="C57">
            <v>5.0496943295001984E-2</v>
          </cell>
        </row>
        <row r="58">
          <cell r="B58" t="str">
            <v>Asturias (Principado de)</v>
          </cell>
          <cell r="C58">
            <v>5.6237783282995224E-2</v>
          </cell>
        </row>
        <row r="59">
          <cell r="B59" t="str">
            <v>Galicia</v>
          </cell>
          <cell r="C59">
            <v>6.5818056464195251E-2</v>
          </cell>
        </row>
        <row r="60">
          <cell r="B60" t="str">
            <v>Cataluña</v>
          </cell>
          <cell r="C60">
            <v>6.8038180470466614E-2</v>
          </cell>
        </row>
        <row r="61">
          <cell r="B61" t="str">
            <v>País Vasco</v>
          </cell>
          <cell r="C61">
            <v>6.8539224565029144E-2</v>
          </cell>
        </row>
        <row r="62">
          <cell r="B62" t="str">
            <v>Andalucía</v>
          </cell>
          <cell r="C62">
            <v>7.4855096638202667E-2</v>
          </cell>
        </row>
        <row r="63">
          <cell r="B63" t="str">
            <v>Castilla y León</v>
          </cell>
          <cell r="C63">
            <v>0.15405315160751343</v>
          </cell>
        </row>
        <row r="64">
          <cell r="B64" t="str">
            <v>Madrid (Comunidad de)</v>
          </cell>
          <cell r="C64">
            <v>0.27076372504234314</v>
          </cell>
        </row>
        <row r="75">
          <cell r="B75" t="str">
            <v>Resto de América</v>
          </cell>
          <cell r="C75">
            <v>3.3343744486353952E-2</v>
          </cell>
        </row>
        <row r="76">
          <cell r="B76" t="str">
            <v>Resto del mundo</v>
          </cell>
          <cell r="C76">
            <v>7.2520194258055268E-2</v>
          </cell>
        </row>
        <row r="77">
          <cell r="B77" t="str">
            <v>Resto de Europa</v>
          </cell>
          <cell r="C77">
            <v>8.4857103922617666E-2</v>
          </cell>
        </row>
        <row r="78">
          <cell r="B78" t="str">
            <v>Japón</v>
          </cell>
          <cell r="C78">
            <v>8.3463913786619489E-3</v>
          </cell>
        </row>
        <row r="79">
          <cell r="B79" t="str">
            <v>Canadá</v>
          </cell>
          <cell r="C79">
            <v>1.1697080910929549E-2</v>
          </cell>
        </row>
        <row r="80">
          <cell r="B80" t="str">
            <v>China</v>
          </cell>
          <cell r="C80">
            <v>1.8524258467612652E-2</v>
          </cell>
        </row>
        <row r="81">
          <cell r="B81" t="str">
            <v>Méjico</v>
          </cell>
          <cell r="C81">
            <v>2.0581537292680193E-2</v>
          </cell>
        </row>
        <row r="82">
          <cell r="B82" t="str">
            <v>Brasil</v>
          </cell>
          <cell r="C82">
            <v>2.4940789429920739E-2</v>
          </cell>
        </row>
        <row r="83">
          <cell r="B83" t="str">
            <v>Italia</v>
          </cell>
          <cell r="C83">
            <v>5.5685444540237196E-2</v>
          </cell>
        </row>
        <row r="84">
          <cell r="B84" t="str">
            <v>EEUU</v>
          </cell>
          <cell r="C84">
            <v>7.3894730700791236E-2</v>
          </cell>
        </row>
        <row r="85">
          <cell r="B85" t="str">
            <v>Alemania</v>
          </cell>
          <cell r="C85">
            <v>7.6331533014396866E-2</v>
          </cell>
        </row>
        <row r="86">
          <cell r="B86" t="str">
            <v>Portugal</v>
          </cell>
          <cell r="C86">
            <v>9.8877626860584156E-2</v>
          </cell>
        </row>
        <row r="87">
          <cell r="B87" t="str">
            <v>Reino Unido</v>
          </cell>
          <cell r="C87">
            <v>0.10158741178808697</v>
          </cell>
        </row>
        <row r="88">
          <cell r="B88" t="str">
            <v>Benelux (Bélgica, Holanda y Luxemburgo)</v>
          </cell>
          <cell r="C88">
            <v>0.11575299872161594</v>
          </cell>
        </row>
        <row r="89">
          <cell r="B89" t="str">
            <v>Francia</v>
          </cell>
          <cell r="C89">
            <v>0.20305915422745566</v>
          </cell>
        </row>
        <row r="97">
          <cell r="B97" t="str">
            <v>Resto de América</v>
          </cell>
          <cell r="C97">
            <v>4.1566822677850723E-2</v>
          </cell>
        </row>
        <row r="98">
          <cell r="B98" t="str">
            <v>Resto del mundo</v>
          </cell>
          <cell r="C98">
            <v>8.3947092294692993E-2</v>
          </cell>
        </row>
        <row r="99">
          <cell r="B99" t="str">
            <v>Resto de Europa</v>
          </cell>
          <cell r="C99">
            <v>9.1046169400215149E-2</v>
          </cell>
        </row>
        <row r="100">
          <cell r="B100" t="str">
            <v>Japón</v>
          </cell>
          <cell r="C100">
            <v>1.4545511454343796E-2</v>
          </cell>
        </row>
        <row r="101">
          <cell r="B101" t="str">
            <v>Méjico</v>
          </cell>
          <cell r="C101">
            <v>1.459439005702734E-2</v>
          </cell>
        </row>
        <row r="102">
          <cell r="B102" t="str">
            <v>Canadá</v>
          </cell>
          <cell r="C102">
            <v>1.5189270488917828E-2</v>
          </cell>
        </row>
        <row r="103">
          <cell r="B103" t="str">
            <v>Brasil</v>
          </cell>
          <cell r="C103">
            <v>2.1699383854866028E-2</v>
          </cell>
        </row>
        <row r="104">
          <cell r="B104" t="str">
            <v>China</v>
          </cell>
          <cell r="C104">
            <v>2.3409288376569748E-2</v>
          </cell>
        </row>
        <row r="105">
          <cell r="B105" t="str">
            <v>Italia</v>
          </cell>
          <cell r="C105">
            <v>5.1088131964206696E-2</v>
          </cell>
        </row>
        <row r="106">
          <cell r="B106" t="str">
            <v>EEUU</v>
          </cell>
          <cell r="C106">
            <v>7.6282672584056854E-2</v>
          </cell>
        </row>
        <row r="107">
          <cell r="B107" t="str">
            <v>Benelux (Bélgica, Holanda y Luxemburgo)</v>
          </cell>
          <cell r="C107">
            <v>8.4685876965522766E-2</v>
          </cell>
        </row>
        <row r="108">
          <cell r="B108" t="str">
            <v>Portugal</v>
          </cell>
          <cell r="C108">
            <v>9.317353367805481E-2</v>
          </cell>
        </row>
        <row r="109">
          <cell r="B109" t="str">
            <v>Alemania</v>
          </cell>
          <cell r="C109">
            <v>9.5172353088855743E-2</v>
          </cell>
        </row>
        <row r="110">
          <cell r="B110" t="str">
            <v>Reino Unido</v>
          </cell>
          <cell r="C110">
            <v>0.12188267707824707</v>
          </cell>
        </row>
        <row r="111">
          <cell r="B111" t="str">
            <v>Francia</v>
          </cell>
          <cell r="C111">
            <v>0.17171682417392731</v>
          </cell>
        </row>
        <row r="120">
          <cell r="C120" t="str">
            <v>Ávila</v>
          </cell>
          <cell r="D120" t="str">
            <v>Burgos</v>
          </cell>
          <cell r="E120" t="str">
            <v>León</v>
          </cell>
          <cell r="F120" t="str">
            <v>Palencia</v>
          </cell>
          <cell r="G120" t="str">
            <v>Salamanca</v>
          </cell>
          <cell r="H120" t="str">
            <v>Segovia</v>
          </cell>
          <cell r="I120" t="str">
            <v>Soria</v>
          </cell>
          <cell r="J120" t="str">
            <v>Valladolid</v>
          </cell>
          <cell r="K120" t="str">
            <v>Zamora</v>
          </cell>
        </row>
        <row r="121">
          <cell r="A121" t="str">
            <v>Nº de viajeros</v>
          </cell>
          <cell r="C121">
            <v>85338</v>
          </cell>
          <cell r="D121">
            <v>159387</v>
          </cell>
          <cell r="E121">
            <v>151092</v>
          </cell>
          <cell r="F121">
            <v>43053</v>
          </cell>
          <cell r="G121">
            <v>121048</v>
          </cell>
          <cell r="H121">
            <v>77469</v>
          </cell>
          <cell r="I121">
            <v>50704</v>
          </cell>
          <cell r="J121">
            <v>84873</v>
          </cell>
          <cell r="K121">
            <v>43201</v>
          </cell>
        </row>
        <row r="124">
          <cell r="A124" t="str">
            <v>Nº de pernoctaciones</v>
          </cell>
          <cell r="C124">
            <v>141324</v>
          </cell>
          <cell r="D124">
            <v>238513</v>
          </cell>
          <cell r="E124">
            <v>278330</v>
          </cell>
          <cell r="F124">
            <v>74596</v>
          </cell>
          <cell r="G124">
            <v>229150</v>
          </cell>
          <cell r="H124">
            <v>144464</v>
          </cell>
          <cell r="I124">
            <v>105821</v>
          </cell>
          <cell r="J124">
            <v>142757</v>
          </cell>
          <cell r="K124">
            <v>73903</v>
          </cell>
        </row>
        <row r="157">
          <cell r="C157" t="str">
            <v>V. españoles</v>
          </cell>
          <cell r="D157" t="str">
            <v>V. extranjeros</v>
          </cell>
          <cell r="E157" t="str">
            <v>Total viajeros</v>
          </cell>
        </row>
        <row r="158">
          <cell r="B158" t="str">
            <v>JULIO 2017</v>
          </cell>
          <cell r="C158">
            <v>631914</v>
          </cell>
          <cell r="D158">
            <v>223939</v>
          </cell>
          <cell r="E158">
            <v>855853</v>
          </cell>
        </row>
        <row r="159">
          <cell r="B159" t="str">
            <v>JULIO 2018</v>
          </cell>
          <cell r="C159">
            <v>600916</v>
          </cell>
          <cell r="D159">
            <v>215249</v>
          </cell>
          <cell r="E159">
            <v>816165</v>
          </cell>
        </row>
        <row r="170">
          <cell r="B170" t="str">
            <v>Ávila</v>
          </cell>
          <cell r="C170" t="str">
            <v>Burgos</v>
          </cell>
          <cell r="D170" t="str">
            <v>León</v>
          </cell>
          <cell r="E170" t="str">
            <v>Palencia</v>
          </cell>
          <cell r="F170" t="str">
            <v>Salamanca</v>
          </cell>
          <cell r="G170" t="str">
            <v>Segovia</v>
          </cell>
          <cell r="H170" t="str">
            <v>Soria</v>
          </cell>
          <cell r="I170" t="str">
            <v>Valladolid</v>
          </cell>
          <cell r="J170" t="str">
            <v>Zamora</v>
          </cell>
        </row>
        <row r="171">
          <cell r="A171" t="str">
            <v>JULIO 2017</v>
          </cell>
          <cell r="B171">
            <v>82112</v>
          </cell>
          <cell r="C171">
            <v>171553</v>
          </cell>
          <cell r="D171">
            <v>159506</v>
          </cell>
          <cell r="E171">
            <v>43292</v>
          </cell>
          <cell r="F171">
            <v>131925</v>
          </cell>
          <cell r="G171">
            <v>78799</v>
          </cell>
          <cell r="H171">
            <v>47297</v>
          </cell>
          <cell r="I171">
            <v>93535</v>
          </cell>
          <cell r="J171">
            <v>47834</v>
          </cell>
        </row>
        <row r="172">
          <cell r="A172" t="str">
            <v>JULIO 2018</v>
          </cell>
          <cell r="B172">
            <v>85338</v>
          </cell>
          <cell r="C172">
            <v>159387</v>
          </cell>
          <cell r="D172">
            <v>151092</v>
          </cell>
          <cell r="E172">
            <v>43053</v>
          </cell>
          <cell r="F172">
            <v>121048</v>
          </cell>
          <cell r="G172">
            <v>77469</v>
          </cell>
          <cell r="H172">
            <v>50704</v>
          </cell>
          <cell r="I172">
            <v>84873</v>
          </cell>
          <cell r="J172">
            <v>43201</v>
          </cell>
        </row>
        <row r="194">
          <cell r="B194" t="str">
            <v>P. españoles</v>
          </cell>
          <cell r="C194" t="str">
            <v>P. extranjeros</v>
          </cell>
          <cell r="D194" t="str">
            <v>Total pernoct.</v>
          </cell>
        </row>
        <row r="195">
          <cell r="A195" t="str">
            <v>JULIO 2017</v>
          </cell>
          <cell r="B195">
            <v>1149233</v>
          </cell>
          <cell r="C195">
            <v>317318</v>
          </cell>
          <cell r="D195">
            <v>1466551</v>
          </cell>
        </row>
        <row r="196">
          <cell r="A196" t="str">
            <v>JULIO 2018</v>
          </cell>
          <cell r="B196">
            <v>1115822</v>
          </cell>
          <cell r="C196">
            <v>313036</v>
          </cell>
          <cell r="D196">
            <v>1428858</v>
          </cell>
        </row>
        <row r="208">
          <cell r="B208" t="str">
            <v>Ávila</v>
          </cell>
          <cell r="C208" t="str">
            <v>Burgos</v>
          </cell>
          <cell r="D208" t="str">
            <v>León</v>
          </cell>
          <cell r="E208" t="str">
            <v>Palencia</v>
          </cell>
          <cell r="F208" t="str">
            <v>Salamanca</v>
          </cell>
          <cell r="G208" t="str">
            <v>Segovia</v>
          </cell>
          <cell r="H208" t="str">
            <v>Soria</v>
          </cell>
          <cell r="I208" t="str">
            <v>Valladolid</v>
          </cell>
          <cell r="J208" t="str">
            <v>Zamora</v>
          </cell>
        </row>
        <row r="209">
          <cell r="A209" t="str">
            <v>JULIO 2017</v>
          </cell>
          <cell r="B209">
            <v>155367</v>
          </cell>
          <cell r="C209">
            <v>259553</v>
          </cell>
          <cell r="D209">
            <v>275817</v>
          </cell>
          <cell r="E209">
            <v>70434</v>
          </cell>
          <cell r="F209">
            <v>244882</v>
          </cell>
          <cell r="G209">
            <v>122645</v>
          </cell>
          <cell r="H209">
            <v>102986</v>
          </cell>
          <cell r="I209">
            <v>162875</v>
          </cell>
          <cell r="J209">
            <v>71992</v>
          </cell>
        </row>
        <row r="210">
          <cell r="A210" t="str">
            <v>JULIO 2018</v>
          </cell>
          <cell r="B210">
            <v>141324</v>
          </cell>
          <cell r="C210">
            <v>238513</v>
          </cell>
          <cell r="D210">
            <v>278330</v>
          </cell>
          <cell r="E210">
            <v>74596</v>
          </cell>
          <cell r="F210">
            <v>229150</v>
          </cell>
          <cell r="G210">
            <v>144464</v>
          </cell>
          <cell r="H210">
            <v>105821</v>
          </cell>
          <cell r="I210">
            <v>142757</v>
          </cell>
          <cell r="J210">
            <v>73903</v>
          </cell>
        </row>
        <row r="236">
          <cell r="B236" t="str">
            <v>V. españoles</v>
          </cell>
          <cell r="C236" t="str">
            <v>V. extranjeros</v>
          </cell>
          <cell r="D236" t="str">
            <v>Total viajeros</v>
          </cell>
        </row>
        <row r="237">
          <cell r="A237" t="str">
            <v>ENERO a JULIO 2017</v>
          </cell>
          <cell r="B237">
            <v>3407313</v>
          </cell>
          <cell r="C237">
            <v>1059843</v>
          </cell>
          <cell r="D237">
            <v>4467156</v>
          </cell>
        </row>
        <row r="238">
          <cell r="A238" t="str">
            <v>ENERO a JULIO 2018</v>
          </cell>
          <cell r="B238">
            <v>3329422</v>
          </cell>
          <cell r="C238">
            <v>1046669</v>
          </cell>
          <cell r="D238">
            <v>4376091</v>
          </cell>
        </row>
        <row r="246">
          <cell r="B246" t="str">
            <v>Enero</v>
          </cell>
          <cell r="C246" t="str">
            <v>Febrero</v>
          </cell>
          <cell r="D246" t="str">
            <v>Marzo</v>
          </cell>
          <cell r="E246" t="str">
            <v>Abril</v>
          </cell>
          <cell r="F246" t="str">
            <v>Mayo</v>
          </cell>
          <cell r="G246" t="str">
            <v>Junio</v>
          </cell>
          <cell r="H246" t="str">
            <v>Julio</v>
          </cell>
          <cell r="I246" t="str">
            <v>Agosto</v>
          </cell>
          <cell r="J246" t="str">
            <v>Septiembre</v>
          </cell>
        </row>
        <row r="247">
          <cell r="A247" t="str">
            <v>AÑO 2017</v>
          </cell>
          <cell r="B247">
            <v>358809</v>
          </cell>
          <cell r="C247">
            <v>422349</v>
          </cell>
          <cell r="D247">
            <v>531754</v>
          </cell>
          <cell r="E247">
            <v>800197</v>
          </cell>
          <cell r="F247">
            <v>764514</v>
          </cell>
          <cell r="G247">
            <v>733680</v>
          </cell>
          <cell r="H247">
            <v>855853</v>
          </cell>
          <cell r="I247">
            <v>1103373</v>
          </cell>
          <cell r="J247">
            <v>800292</v>
          </cell>
        </row>
        <row r="248">
          <cell r="A248" t="str">
            <v>AÑO 2018</v>
          </cell>
          <cell r="B248">
            <v>375148</v>
          </cell>
          <cell r="C248">
            <v>428170</v>
          </cell>
          <cell r="D248">
            <v>623822</v>
          </cell>
          <cell r="E248">
            <v>652138</v>
          </cell>
          <cell r="F248">
            <v>749236</v>
          </cell>
          <cell r="G248">
            <v>731412</v>
          </cell>
          <cell r="H248">
            <v>816165</v>
          </cell>
        </row>
        <row r="249">
          <cell r="B249" t="str">
            <v>Octubre</v>
          </cell>
          <cell r="C249" t="str">
            <v>Noviembre</v>
          </cell>
          <cell r="D249" t="str">
            <v>Diciembre</v>
          </cell>
        </row>
        <row r="250">
          <cell r="B250">
            <v>760663</v>
          </cell>
          <cell r="C250">
            <v>516069</v>
          </cell>
          <cell r="D250">
            <v>506965</v>
          </cell>
        </row>
        <row r="270">
          <cell r="B270" t="str">
            <v>Ávila</v>
          </cell>
          <cell r="C270" t="str">
            <v>Burgos</v>
          </cell>
          <cell r="D270" t="str">
            <v>León</v>
          </cell>
          <cell r="E270" t="str">
            <v>Palencia</v>
          </cell>
          <cell r="F270" t="str">
            <v>Salamanca</v>
          </cell>
          <cell r="G270" t="str">
            <v>Segovia</v>
          </cell>
          <cell r="H270" t="str">
            <v>Soria</v>
          </cell>
          <cell r="I270" t="str">
            <v>Valladolid</v>
          </cell>
          <cell r="J270" t="str">
            <v>Zamora</v>
          </cell>
        </row>
        <row r="271">
          <cell r="A271" t="str">
            <v>ENERO a JULIO 2017</v>
          </cell>
          <cell r="B271">
            <v>429331</v>
          </cell>
          <cell r="C271">
            <v>829246</v>
          </cell>
          <cell r="D271">
            <v>816535</v>
          </cell>
          <cell r="E271">
            <v>230483</v>
          </cell>
          <cell r="F271">
            <v>730610</v>
          </cell>
          <cell r="G271">
            <v>433562</v>
          </cell>
          <cell r="H271">
            <v>241411</v>
          </cell>
          <cell r="I271">
            <v>532934</v>
          </cell>
          <cell r="J271">
            <v>223044</v>
          </cell>
        </row>
        <row r="272">
          <cell r="A272" t="str">
            <v>ENERO a JULIO 2018</v>
          </cell>
          <cell r="B272">
            <v>456171</v>
          </cell>
          <cell r="C272">
            <v>785670</v>
          </cell>
          <cell r="D272">
            <v>776272</v>
          </cell>
          <cell r="E272">
            <v>226886</v>
          </cell>
          <cell r="F272">
            <v>717180</v>
          </cell>
          <cell r="G272">
            <v>408070</v>
          </cell>
          <cell r="H272">
            <v>245989</v>
          </cell>
          <cell r="I272">
            <v>537227</v>
          </cell>
          <cell r="J272">
            <v>222626</v>
          </cell>
        </row>
        <row r="303">
          <cell r="B303" t="str">
            <v>P. españoles</v>
          </cell>
          <cell r="C303" t="str">
            <v>P. extranjeros</v>
          </cell>
          <cell r="D303" t="str">
            <v>Total pernoctaciones</v>
          </cell>
        </row>
        <row r="304">
          <cell r="A304" t="str">
            <v>ENERO a JULIO 2017</v>
          </cell>
          <cell r="B304">
            <v>5758547</v>
          </cell>
          <cell r="C304">
            <v>1492212</v>
          </cell>
          <cell r="D304">
            <v>7250759</v>
          </cell>
        </row>
        <row r="305">
          <cell r="A305" t="str">
            <v>ENERO a JULIO 2018</v>
          </cell>
          <cell r="B305">
            <v>5733171</v>
          </cell>
          <cell r="C305">
            <v>1499023</v>
          </cell>
          <cell r="D305">
            <v>7232194</v>
          </cell>
        </row>
        <row r="315">
          <cell r="B315" t="str">
            <v>Enero</v>
          </cell>
          <cell r="C315" t="str">
            <v>Febrero</v>
          </cell>
          <cell r="D315" t="str">
            <v>Marzo</v>
          </cell>
          <cell r="E315" t="str">
            <v>Abril</v>
          </cell>
          <cell r="F315" t="str">
            <v>Mayo</v>
          </cell>
          <cell r="G315" t="str">
            <v>Junio</v>
          </cell>
          <cell r="H315" t="str">
            <v>Julio</v>
          </cell>
          <cell r="I315" t="str">
            <v>Agosto</v>
          </cell>
          <cell r="J315" t="str">
            <v>Septiembre</v>
          </cell>
        </row>
        <row r="316">
          <cell r="A316" t="str">
            <v>AÑO 2017</v>
          </cell>
          <cell r="B316">
            <v>581937</v>
          </cell>
          <cell r="C316">
            <v>675953</v>
          </cell>
          <cell r="D316">
            <v>856736</v>
          </cell>
          <cell r="E316">
            <v>1359882</v>
          </cell>
          <cell r="F316">
            <v>1162783</v>
          </cell>
          <cell r="G316">
            <v>1146917</v>
          </cell>
          <cell r="H316">
            <v>1466551</v>
          </cell>
          <cell r="I316">
            <v>2077946</v>
          </cell>
          <cell r="J316">
            <v>1264235</v>
          </cell>
        </row>
        <row r="317">
          <cell r="A317" t="str">
            <v>AÑO 2018</v>
          </cell>
          <cell r="B317">
            <v>625350</v>
          </cell>
          <cell r="C317">
            <v>692780</v>
          </cell>
          <cell r="D317">
            <v>1046156</v>
          </cell>
          <cell r="E317">
            <v>1087593</v>
          </cell>
          <cell r="F317">
            <v>1157041</v>
          </cell>
          <cell r="G317">
            <v>1194416</v>
          </cell>
          <cell r="H317">
            <v>1428858</v>
          </cell>
        </row>
        <row r="318">
          <cell r="B318" t="str">
            <v>Octubre</v>
          </cell>
          <cell r="C318" t="str">
            <v>Noviembre</v>
          </cell>
          <cell r="D318" t="str">
            <v>Diciembre</v>
          </cell>
        </row>
        <row r="319">
          <cell r="B319">
            <v>1213405</v>
          </cell>
          <cell r="C319">
            <v>883035</v>
          </cell>
          <cell r="D319">
            <v>881202</v>
          </cell>
        </row>
        <row r="337">
          <cell r="B337" t="str">
            <v>Ávila</v>
          </cell>
          <cell r="C337" t="str">
            <v>Burgos</v>
          </cell>
          <cell r="D337" t="str">
            <v>León</v>
          </cell>
          <cell r="E337" t="str">
            <v>Palencia</v>
          </cell>
          <cell r="F337" t="str">
            <v>Salamanca</v>
          </cell>
          <cell r="G337" t="str">
            <v>Segovia</v>
          </cell>
          <cell r="H337" t="str">
            <v>Soria</v>
          </cell>
          <cell r="I337" t="str">
            <v>Valladolid</v>
          </cell>
          <cell r="J337" t="str">
            <v>Zamora</v>
          </cell>
        </row>
        <row r="338">
          <cell r="A338" t="str">
            <v>ENERO a JULIO 2017</v>
          </cell>
          <cell r="B338">
            <v>706654</v>
          </cell>
          <cell r="C338">
            <v>1234392</v>
          </cell>
          <cell r="D338">
            <v>1283151</v>
          </cell>
          <cell r="E338">
            <v>372213</v>
          </cell>
          <cell r="F338">
            <v>1308603</v>
          </cell>
          <cell r="G338">
            <v>656606</v>
          </cell>
          <cell r="H338">
            <v>448416</v>
          </cell>
          <cell r="I338">
            <v>900919</v>
          </cell>
          <cell r="J338">
            <v>339805</v>
          </cell>
        </row>
        <row r="339">
          <cell r="A339" t="str">
            <v>ENERO a JULIO 2018</v>
          </cell>
          <cell r="B339">
            <v>741744</v>
          </cell>
          <cell r="C339">
            <v>1164723</v>
          </cell>
          <cell r="D339">
            <v>1252004</v>
          </cell>
          <cell r="E339">
            <v>380454</v>
          </cell>
          <cell r="F339">
            <v>1306082</v>
          </cell>
          <cell r="G339">
            <v>650587</v>
          </cell>
          <cell r="H339">
            <v>460275</v>
          </cell>
          <cell r="I339">
            <v>913779</v>
          </cell>
          <cell r="J339">
            <v>362546</v>
          </cell>
        </row>
        <row r="398">
          <cell r="A398" t="str">
            <v>Ávila</v>
          </cell>
          <cell r="D398">
            <v>118</v>
          </cell>
          <cell r="G398">
            <v>118</v>
          </cell>
        </row>
        <row r="399">
          <cell r="A399" t="str">
            <v>Burgos</v>
          </cell>
          <cell r="D399">
            <v>5194</v>
          </cell>
          <cell r="G399">
            <v>8916</v>
          </cell>
        </row>
        <row r="400">
          <cell r="A400" t="str">
            <v>León</v>
          </cell>
          <cell r="D400">
            <v>6315</v>
          </cell>
          <cell r="G400">
            <v>10040</v>
          </cell>
        </row>
        <row r="401">
          <cell r="A401" t="str">
            <v>Palencia</v>
          </cell>
          <cell r="D401">
            <v>943</v>
          </cell>
          <cell r="G401">
            <v>1412</v>
          </cell>
        </row>
        <row r="402">
          <cell r="A402" t="str">
            <v>Salamanca</v>
          </cell>
          <cell r="D402">
            <v>508</v>
          </cell>
          <cell r="G402">
            <v>1737</v>
          </cell>
        </row>
        <row r="403">
          <cell r="A403" t="str">
            <v>Segovia</v>
          </cell>
          <cell r="D403">
            <v>1806</v>
          </cell>
          <cell r="G403">
            <v>2251</v>
          </cell>
        </row>
        <row r="404">
          <cell r="A404" t="str">
            <v>Soria</v>
          </cell>
          <cell r="D404">
            <v>248</v>
          </cell>
          <cell r="G404">
            <v>608</v>
          </cell>
        </row>
        <row r="405">
          <cell r="A405" t="str">
            <v>Valladolid</v>
          </cell>
          <cell r="D405">
            <v>1529</v>
          </cell>
          <cell r="G405">
            <v>4037</v>
          </cell>
        </row>
        <row r="406">
          <cell r="A406" t="str">
            <v>Zamora</v>
          </cell>
          <cell r="D406">
            <v>368</v>
          </cell>
          <cell r="G406">
            <v>476</v>
          </cell>
        </row>
        <row r="437">
          <cell r="O437" t="str">
            <v>JULIO 2017</v>
          </cell>
          <cell r="P437" t="str">
            <v>JULIO 2018</v>
          </cell>
        </row>
        <row r="438">
          <cell r="M438" t="str">
            <v>HOTELES Y HOSTALES</v>
          </cell>
          <cell r="N438" t="str">
            <v>V. españoles</v>
          </cell>
          <cell r="O438">
            <v>442201</v>
          </cell>
          <cell r="P438">
            <v>422475</v>
          </cell>
        </row>
        <row r="439">
          <cell r="N439" t="str">
            <v>V. extranjeros</v>
          </cell>
          <cell r="O439">
            <v>167695</v>
          </cell>
          <cell r="P439">
            <v>170121</v>
          </cell>
        </row>
        <row r="440">
          <cell r="M440" t="str">
            <v>PENSIONES</v>
          </cell>
          <cell r="N440" t="str">
            <v>V. españoles</v>
          </cell>
          <cell r="O440">
            <v>14042</v>
          </cell>
          <cell r="P440">
            <v>12568</v>
          </cell>
        </row>
        <row r="441">
          <cell r="N441" t="str">
            <v>V. extranjeros</v>
          </cell>
          <cell r="O441">
            <v>7029</v>
          </cell>
          <cell r="P441">
            <v>4461</v>
          </cell>
        </row>
        <row r="462">
          <cell r="R462" t="str">
            <v>JULIO 2017</v>
          </cell>
          <cell r="S462" t="str">
            <v>JULIO 2018</v>
          </cell>
        </row>
        <row r="463">
          <cell r="P463" t="str">
            <v>HOTELES Y HOSTALES</v>
          </cell>
          <cell r="Q463" t="str">
            <v>P. españoles</v>
          </cell>
          <cell r="R463">
            <v>697762</v>
          </cell>
          <cell r="S463">
            <v>664203</v>
          </cell>
        </row>
        <row r="464">
          <cell r="Q464" t="str">
            <v>P. extranjeros</v>
          </cell>
          <cell r="R464">
            <v>233288</v>
          </cell>
          <cell r="S464">
            <v>242339</v>
          </cell>
        </row>
        <row r="465">
          <cell r="P465" t="str">
            <v>PENSIONES</v>
          </cell>
          <cell r="Q465" t="str">
            <v>P. españoles</v>
          </cell>
          <cell r="R465">
            <v>29097</v>
          </cell>
          <cell r="S465">
            <v>22950</v>
          </cell>
        </row>
        <row r="466">
          <cell r="Q466" t="str">
            <v>P. extranjeros</v>
          </cell>
          <cell r="R466">
            <v>9890</v>
          </cell>
          <cell r="S466">
            <v>6645</v>
          </cell>
        </row>
        <row r="497">
          <cell r="B497" t="str">
            <v>Enero</v>
          </cell>
          <cell r="C497" t="str">
            <v>Febrero</v>
          </cell>
          <cell r="D497" t="str">
            <v>Marzo</v>
          </cell>
          <cell r="E497" t="str">
            <v>Abril</v>
          </cell>
          <cell r="F497" t="str">
            <v>Mayo</v>
          </cell>
          <cell r="G497" t="str">
            <v>Junio</v>
          </cell>
          <cell r="H497" t="str">
            <v>Julio</v>
          </cell>
          <cell r="I497" t="str">
            <v>Agosto</v>
          </cell>
          <cell r="J497" t="str">
            <v>Septiembre</v>
          </cell>
        </row>
        <row r="498">
          <cell r="A498" t="str">
            <v>AÑO 2017</v>
          </cell>
          <cell r="B498">
            <v>311656</v>
          </cell>
          <cell r="C498">
            <v>354212</v>
          </cell>
          <cell r="D498">
            <v>430623</v>
          </cell>
          <cell r="E498">
            <v>606580</v>
          </cell>
          <cell r="F498">
            <v>584353</v>
          </cell>
          <cell r="G498">
            <v>562955</v>
          </cell>
          <cell r="H498">
            <v>630967</v>
          </cell>
          <cell r="I498">
            <v>792059</v>
          </cell>
          <cell r="J498">
            <v>639358</v>
          </cell>
        </row>
        <row r="499">
          <cell r="A499" t="str">
            <v>AÑO 2018</v>
          </cell>
          <cell r="B499">
            <v>326554</v>
          </cell>
          <cell r="C499">
            <v>357651</v>
          </cell>
          <cell r="D499">
            <v>495517</v>
          </cell>
          <cell r="E499">
            <v>513660</v>
          </cell>
          <cell r="F499">
            <v>585285</v>
          </cell>
          <cell r="G499">
            <v>572135</v>
          </cell>
          <cell r="H499">
            <v>609625</v>
          </cell>
        </row>
        <row r="500">
          <cell r="B500" t="str">
            <v>Octubre</v>
          </cell>
          <cell r="C500" t="str">
            <v>Noviembre</v>
          </cell>
          <cell r="D500" t="str">
            <v>Diciembre</v>
          </cell>
        </row>
        <row r="501">
          <cell r="B501">
            <v>617100</v>
          </cell>
          <cell r="C501">
            <v>422935</v>
          </cell>
          <cell r="D501">
            <v>411752</v>
          </cell>
        </row>
        <row r="526">
          <cell r="B526" t="str">
            <v>Enero</v>
          </cell>
          <cell r="C526" t="str">
            <v>Febrero</v>
          </cell>
          <cell r="D526" t="str">
            <v>Marzo</v>
          </cell>
          <cell r="E526" t="str">
            <v>Abril</v>
          </cell>
          <cell r="F526" t="str">
            <v>Mayo</v>
          </cell>
          <cell r="G526" t="str">
            <v>Junio</v>
          </cell>
          <cell r="H526" t="str">
            <v>Julio</v>
          </cell>
          <cell r="I526" t="str">
            <v>Agosto</v>
          </cell>
          <cell r="J526" t="str">
            <v>Septiembre</v>
          </cell>
        </row>
        <row r="527">
          <cell r="A527" t="str">
            <v>AÑO 2017</v>
          </cell>
          <cell r="B527">
            <v>500074</v>
          </cell>
          <cell r="C527">
            <v>558037</v>
          </cell>
          <cell r="D527">
            <v>685448</v>
          </cell>
          <cell r="E527">
            <v>982864</v>
          </cell>
          <cell r="F527">
            <v>889549</v>
          </cell>
          <cell r="G527">
            <v>859342</v>
          </cell>
          <cell r="H527">
            <v>970037</v>
          </cell>
          <cell r="I527">
            <v>1269203</v>
          </cell>
          <cell r="J527">
            <v>1003153</v>
          </cell>
        </row>
        <row r="528">
          <cell r="A528" t="str">
            <v>AÑO 2018</v>
          </cell>
          <cell r="B528">
            <v>539909</v>
          </cell>
          <cell r="C528">
            <v>569605</v>
          </cell>
          <cell r="D528">
            <v>806112</v>
          </cell>
          <cell r="E528">
            <v>833253</v>
          </cell>
          <cell r="F528">
            <v>895879</v>
          </cell>
          <cell r="G528">
            <v>910390</v>
          </cell>
          <cell r="H528">
            <v>936137</v>
          </cell>
        </row>
        <row r="529">
          <cell r="B529" t="str">
            <v>Octubre</v>
          </cell>
          <cell r="C529" t="str">
            <v>Noviembre</v>
          </cell>
          <cell r="D529" t="str">
            <v>Diciembre</v>
          </cell>
        </row>
        <row r="530">
          <cell r="B530">
            <v>963439</v>
          </cell>
          <cell r="C530">
            <v>721814</v>
          </cell>
          <cell r="D530">
            <v>663270</v>
          </cell>
        </row>
        <row r="584">
          <cell r="C584" t="str">
            <v>V. españoles</v>
          </cell>
          <cell r="D584" t="str">
            <v>V. extranjeros</v>
          </cell>
          <cell r="E584" t="str">
            <v>Total viajeros</v>
          </cell>
          <cell r="H584" t="str">
            <v>P. españoles</v>
          </cell>
          <cell r="I584" t="str">
            <v>P. extranjeros</v>
          </cell>
          <cell r="J584" t="str">
            <v>Total pernoct.</v>
          </cell>
        </row>
        <row r="585">
          <cell r="B585" t="str">
            <v>JULIO 2017</v>
          </cell>
          <cell r="C585">
            <v>96762</v>
          </cell>
          <cell r="D585">
            <v>11307</v>
          </cell>
          <cell r="E585">
            <v>108069</v>
          </cell>
          <cell r="G585" t="str">
            <v>JULIO 2017</v>
          </cell>
          <cell r="H585">
            <v>198756</v>
          </cell>
          <cell r="I585">
            <v>18016</v>
          </cell>
          <cell r="J585">
            <v>216772</v>
          </cell>
        </row>
        <row r="586">
          <cell r="B586" t="str">
            <v>JULIO 2018</v>
          </cell>
          <cell r="C586">
            <v>91456</v>
          </cell>
          <cell r="D586">
            <v>9896</v>
          </cell>
          <cell r="E586">
            <v>101352</v>
          </cell>
          <cell r="G586" t="str">
            <v>JULIO 2018</v>
          </cell>
          <cell r="H586">
            <v>195658</v>
          </cell>
          <cell r="I586">
            <v>17082</v>
          </cell>
          <cell r="J586">
            <v>212740</v>
          </cell>
        </row>
        <row r="616">
          <cell r="B616" t="str">
            <v>Enero</v>
          </cell>
          <cell r="C616" t="str">
            <v>Febrero</v>
          </cell>
          <cell r="D616" t="str">
            <v>Marzo</v>
          </cell>
          <cell r="E616" t="str">
            <v>Abril</v>
          </cell>
          <cell r="F616" t="str">
            <v>Mayo</v>
          </cell>
          <cell r="G616" t="str">
            <v>Junio</v>
          </cell>
          <cell r="H616" t="str">
            <v>Julio</v>
          </cell>
          <cell r="I616" t="str">
            <v>Agosto</v>
          </cell>
          <cell r="J616" t="str">
            <v>Septiembre</v>
          </cell>
        </row>
        <row r="617">
          <cell r="A617" t="str">
            <v>AÑO 2017</v>
          </cell>
          <cell r="B617">
            <v>40605</v>
          </cell>
          <cell r="C617">
            <v>55541</v>
          </cell>
          <cell r="D617">
            <v>75370</v>
          </cell>
          <cell r="E617">
            <v>114111</v>
          </cell>
          <cell r="F617">
            <v>86629</v>
          </cell>
          <cell r="G617">
            <v>84209</v>
          </cell>
          <cell r="H617">
            <v>108069</v>
          </cell>
          <cell r="I617">
            <v>155185</v>
          </cell>
          <cell r="J617">
            <v>88801</v>
          </cell>
        </row>
        <row r="618">
          <cell r="A618" t="str">
            <v>AÑO 2018</v>
          </cell>
          <cell r="B618">
            <v>40344</v>
          </cell>
          <cell r="C618">
            <v>61276</v>
          </cell>
          <cell r="D618">
            <v>93793</v>
          </cell>
          <cell r="E618">
            <v>91086</v>
          </cell>
          <cell r="F618">
            <v>83423</v>
          </cell>
          <cell r="G618">
            <v>86394</v>
          </cell>
          <cell r="H618">
            <v>101352</v>
          </cell>
        </row>
        <row r="619">
          <cell r="B619" t="str">
            <v>Octubre</v>
          </cell>
          <cell r="C619" t="str">
            <v>Noviembre</v>
          </cell>
          <cell r="D619" t="str">
            <v>Diciembre</v>
          </cell>
        </row>
        <row r="620">
          <cell r="B620">
            <v>99235</v>
          </cell>
          <cell r="C620">
            <v>77507</v>
          </cell>
          <cell r="D620">
            <v>86882</v>
          </cell>
        </row>
        <row r="638">
          <cell r="B638" t="str">
            <v>Enero</v>
          </cell>
          <cell r="C638" t="str">
            <v>Febrero</v>
          </cell>
          <cell r="D638" t="str">
            <v>Marzo</v>
          </cell>
          <cell r="E638" t="str">
            <v>Abril</v>
          </cell>
          <cell r="F638" t="str">
            <v>Mayo</v>
          </cell>
          <cell r="G638" t="str">
            <v>Junio</v>
          </cell>
          <cell r="H638" t="str">
            <v>Julio</v>
          </cell>
          <cell r="I638" t="str">
            <v>Agosto</v>
          </cell>
          <cell r="J638" t="str">
            <v>Septiembre</v>
          </cell>
        </row>
        <row r="639">
          <cell r="A639" t="str">
            <v>AÑO 2017</v>
          </cell>
          <cell r="B639">
            <v>72188</v>
          </cell>
          <cell r="C639">
            <v>97728</v>
          </cell>
          <cell r="D639">
            <v>132109</v>
          </cell>
          <cell r="E639">
            <v>249355</v>
          </cell>
          <cell r="F639">
            <v>146445</v>
          </cell>
          <cell r="G639">
            <v>146797</v>
          </cell>
          <cell r="H639">
            <v>216772</v>
          </cell>
          <cell r="I639">
            <v>403269</v>
          </cell>
          <cell r="J639">
            <v>157971</v>
          </cell>
        </row>
        <row r="640">
          <cell r="A640" t="str">
            <v>AÑO 2018</v>
          </cell>
          <cell r="B640">
            <v>74425</v>
          </cell>
          <cell r="C640">
            <v>109372</v>
          </cell>
          <cell r="D640">
            <v>180291</v>
          </cell>
          <cell r="E640">
            <v>182646</v>
          </cell>
          <cell r="F640">
            <v>146690</v>
          </cell>
          <cell r="G640">
            <v>152970</v>
          </cell>
          <cell r="H640">
            <v>212740</v>
          </cell>
        </row>
        <row r="641">
          <cell r="B641" t="str">
            <v>Octubre</v>
          </cell>
          <cell r="C641" t="str">
            <v>Noviembre</v>
          </cell>
          <cell r="D641" t="str">
            <v>Diciembre</v>
          </cell>
        </row>
        <row r="642">
          <cell r="B642">
            <v>186315</v>
          </cell>
          <cell r="C642">
            <v>138850</v>
          </cell>
          <cell r="D642">
            <v>203216</v>
          </cell>
        </row>
        <row r="667">
          <cell r="A667" t="str">
            <v>Ávila</v>
          </cell>
          <cell r="D667">
            <v>9014</v>
          </cell>
          <cell r="G667">
            <v>20878</v>
          </cell>
        </row>
        <row r="668">
          <cell r="A668" t="str">
            <v>Burgos</v>
          </cell>
          <cell r="D668">
            <v>6143</v>
          </cell>
          <cell r="G668">
            <v>14995</v>
          </cell>
        </row>
        <row r="669">
          <cell r="A669" t="str">
            <v>León</v>
          </cell>
          <cell r="D669">
            <v>20227</v>
          </cell>
          <cell r="G669">
            <v>57893</v>
          </cell>
        </row>
        <row r="670">
          <cell r="A670" t="str">
            <v>Palencia</v>
          </cell>
          <cell r="D670">
            <v>1110</v>
          </cell>
          <cell r="G670">
            <v>2857</v>
          </cell>
        </row>
        <row r="671">
          <cell r="A671" t="str">
            <v>Salamanca</v>
          </cell>
          <cell r="D671">
            <v>6364</v>
          </cell>
          <cell r="G671">
            <v>19112</v>
          </cell>
        </row>
        <row r="672">
          <cell r="A672" t="str">
            <v>Segovia</v>
          </cell>
          <cell r="D672">
            <v>5760</v>
          </cell>
          <cell r="G672">
            <v>11425</v>
          </cell>
        </row>
        <row r="673">
          <cell r="A673" t="str">
            <v>Soria</v>
          </cell>
          <cell r="D673">
            <v>9718</v>
          </cell>
          <cell r="G673">
            <v>30076</v>
          </cell>
        </row>
        <row r="674">
          <cell r="A674" t="str">
            <v>Valladolid</v>
          </cell>
          <cell r="D674">
            <v>4787</v>
          </cell>
          <cell r="G674">
            <v>9718</v>
          </cell>
        </row>
        <row r="675">
          <cell r="A675" t="str">
            <v>Zamora</v>
          </cell>
          <cell r="D675">
            <v>2975</v>
          </cell>
          <cell r="G675">
            <v>6471</v>
          </cell>
        </row>
        <row r="702">
          <cell r="C702" t="str">
            <v>V. españoles</v>
          </cell>
          <cell r="D702" t="str">
            <v>V. extranjeros</v>
          </cell>
          <cell r="E702" t="str">
            <v>Total viajeros</v>
          </cell>
          <cell r="H702" t="str">
            <v>P. españoles</v>
          </cell>
          <cell r="I702" t="str">
            <v>P. extranjeros</v>
          </cell>
          <cell r="J702" t="str">
            <v>Total pernoct.</v>
          </cell>
        </row>
        <row r="703">
          <cell r="B703" t="str">
            <v>JULIO 2017</v>
          </cell>
          <cell r="C703">
            <v>53102</v>
          </cell>
          <cell r="D703">
            <v>14910</v>
          </cell>
          <cell r="E703">
            <v>68012</v>
          </cell>
          <cell r="G703" t="str">
            <v>JULIO 2017</v>
          </cell>
          <cell r="H703">
            <v>147721</v>
          </cell>
          <cell r="I703">
            <v>28818</v>
          </cell>
          <cell r="J703">
            <v>176539</v>
          </cell>
        </row>
        <row r="704">
          <cell r="B704" t="str">
            <v>JULIO 2018</v>
          </cell>
          <cell r="C704">
            <v>53840</v>
          </cell>
          <cell r="D704">
            <v>12258</v>
          </cell>
          <cell r="E704">
            <v>66098</v>
          </cell>
          <cell r="G704" t="str">
            <v>JULIO 2018</v>
          </cell>
          <cell r="H704">
            <v>149988</v>
          </cell>
          <cell r="I704">
            <v>23437</v>
          </cell>
          <cell r="J704">
            <v>173425</v>
          </cell>
        </row>
        <row r="737">
          <cell r="B737" t="str">
            <v>Enero</v>
          </cell>
          <cell r="C737" t="str">
            <v>Febrero</v>
          </cell>
          <cell r="D737" t="str">
            <v>Marzo</v>
          </cell>
          <cell r="E737" t="str">
            <v>Abril</v>
          </cell>
          <cell r="F737" t="str">
            <v>Mayo</v>
          </cell>
          <cell r="G737" t="str">
            <v>Junio</v>
          </cell>
          <cell r="H737" t="str">
            <v>Julio</v>
          </cell>
          <cell r="I737" t="str">
            <v>Agosto</v>
          </cell>
          <cell r="J737" t="str">
            <v>Septiembre</v>
          </cell>
        </row>
        <row r="738">
          <cell r="A738" t="str">
            <v>AÑO 2017</v>
          </cell>
          <cell r="B738">
            <v>3271</v>
          </cell>
          <cell r="C738">
            <v>4107</v>
          </cell>
          <cell r="D738">
            <v>9363</v>
          </cell>
          <cell r="E738">
            <v>22787</v>
          </cell>
          <cell r="F738">
            <v>22379</v>
          </cell>
          <cell r="G738">
            <v>32904</v>
          </cell>
          <cell r="H738">
            <v>68012</v>
          </cell>
          <cell r="I738">
            <v>101644</v>
          </cell>
          <cell r="J738">
            <v>22180</v>
          </cell>
        </row>
        <row r="739">
          <cell r="A739" t="str">
            <v>AÑO 2018</v>
          </cell>
          <cell r="B739">
            <v>4835</v>
          </cell>
          <cell r="C739">
            <v>4677</v>
          </cell>
          <cell r="D739">
            <v>13131</v>
          </cell>
          <cell r="E739">
            <v>17412</v>
          </cell>
          <cell r="F739">
            <v>23969</v>
          </cell>
          <cell r="G739">
            <v>30548</v>
          </cell>
          <cell r="H739">
            <v>66098</v>
          </cell>
        </row>
        <row r="740">
          <cell r="B740" t="str">
            <v>Octubre</v>
          </cell>
          <cell r="C740" t="str">
            <v>Noviembre</v>
          </cell>
          <cell r="D740" t="str">
            <v>Diciembre</v>
          </cell>
        </row>
        <row r="741">
          <cell r="B741">
            <v>12166</v>
          </cell>
          <cell r="C741">
            <v>5510</v>
          </cell>
          <cell r="D741">
            <v>3190</v>
          </cell>
        </row>
        <row r="758">
          <cell r="B758" t="str">
            <v>Enero</v>
          </cell>
          <cell r="C758" t="str">
            <v>Febrero</v>
          </cell>
          <cell r="D758" t="str">
            <v>Marzo</v>
          </cell>
          <cell r="E758" t="str">
            <v>Abril</v>
          </cell>
          <cell r="F758" t="str">
            <v>Mayo</v>
          </cell>
          <cell r="G758" t="str">
            <v>Junio</v>
          </cell>
          <cell r="H758" t="str">
            <v>Julio</v>
          </cell>
          <cell r="I758" t="str">
            <v>Agosto</v>
          </cell>
          <cell r="J758" t="str">
            <v>Septiembre</v>
          </cell>
        </row>
        <row r="759">
          <cell r="A759" t="str">
            <v>AÑO 2017</v>
          </cell>
          <cell r="B759">
            <v>4373</v>
          </cell>
          <cell r="C759">
            <v>5935</v>
          </cell>
          <cell r="D759">
            <v>14616</v>
          </cell>
          <cell r="E759">
            <v>52117</v>
          </cell>
          <cell r="F759">
            <v>44791</v>
          </cell>
          <cell r="G759">
            <v>72441</v>
          </cell>
          <cell r="H759">
            <v>176539</v>
          </cell>
          <cell r="I759">
            <v>290208</v>
          </cell>
          <cell r="J759">
            <v>44998</v>
          </cell>
        </row>
        <row r="760">
          <cell r="A760" t="str">
            <v>AÑO 2018</v>
          </cell>
          <cell r="B760">
            <v>5980</v>
          </cell>
          <cell r="C760">
            <v>6925</v>
          </cell>
          <cell r="D760">
            <v>27549</v>
          </cell>
          <cell r="E760">
            <v>33247</v>
          </cell>
          <cell r="F760">
            <v>46832</v>
          </cell>
          <cell r="G760">
            <v>73176</v>
          </cell>
          <cell r="H760">
            <v>173425</v>
          </cell>
        </row>
        <row r="761">
          <cell r="B761" t="str">
            <v>Octubre</v>
          </cell>
          <cell r="C761" t="str">
            <v>Noviembre</v>
          </cell>
          <cell r="D761" t="str">
            <v>Diciembre</v>
          </cell>
        </row>
        <row r="762">
          <cell r="B762">
            <v>24579</v>
          </cell>
          <cell r="C762">
            <v>8362</v>
          </cell>
          <cell r="D762">
            <v>5100</v>
          </cell>
        </row>
        <row r="795">
          <cell r="A795" t="str">
            <v>Ávila</v>
          </cell>
          <cell r="D795">
            <v>1900</v>
          </cell>
          <cell r="G795">
            <v>2472</v>
          </cell>
        </row>
        <row r="796">
          <cell r="A796" t="str">
            <v>Burgos</v>
          </cell>
          <cell r="D796">
            <v>12751</v>
          </cell>
          <cell r="G796">
            <v>28565</v>
          </cell>
        </row>
        <row r="797">
          <cell r="A797" t="str">
            <v>León</v>
          </cell>
          <cell r="D797">
            <v>13125</v>
          </cell>
          <cell r="G797">
            <v>27296</v>
          </cell>
        </row>
        <row r="798">
          <cell r="A798" t="str">
            <v>Palencia</v>
          </cell>
          <cell r="D798">
            <v>4234</v>
          </cell>
          <cell r="G798">
            <v>7728</v>
          </cell>
        </row>
        <row r="799">
          <cell r="A799" t="str">
            <v>Salamanca</v>
          </cell>
          <cell r="D799">
            <v>1807</v>
          </cell>
          <cell r="G799">
            <v>2458</v>
          </cell>
        </row>
        <row r="800">
          <cell r="A800" t="str">
            <v>Segovia</v>
          </cell>
          <cell r="D800">
            <v>3311</v>
          </cell>
          <cell r="G800">
            <v>30134</v>
          </cell>
        </row>
        <row r="801">
          <cell r="A801" t="str">
            <v>Soria</v>
          </cell>
          <cell r="D801">
            <v>1034</v>
          </cell>
          <cell r="G801">
            <v>6550</v>
          </cell>
        </row>
        <row r="802">
          <cell r="A802" t="str">
            <v>Valladolid</v>
          </cell>
          <cell r="D802">
            <v>344</v>
          </cell>
          <cell r="G802">
            <v>769</v>
          </cell>
        </row>
        <row r="803">
          <cell r="A803" t="str">
            <v>Zamora</v>
          </cell>
          <cell r="D803">
            <v>584</v>
          </cell>
          <cell r="G803">
            <v>584</v>
          </cell>
        </row>
        <row r="829">
          <cell r="C829" t="str">
            <v>V. españoles</v>
          </cell>
          <cell r="D829" t="str">
            <v>V. extranjeros</v>
          </cell>
          <cell r="E829" t="str">
            <v>Total viajeros</v>
          </cell>
          <cell r="H829" t="str">
            <v>P. españoles</v>
          </cell>
          <cell r="I829" t="str">
            <v>P. extranjeros</v>
          </cell>
          <cell r="J829" t="str">
            <v>Total pernoct.</v>
          </cell>
        </row>
        <row r="830">
          <cell r="B830" t="str">
            <v>JULIO 2017</v>
          </cell>
          <cell r="C830">
            <v>25807</v>
          </cell>
          <cell r="D830">
            <v>22998</v>
          </cell>
          <cell r="E830">
            <v>48805</v>
          </cell>
          <cell r="G830" t="str">
            <v>JULIO 2017</v>
          </cell>
          <cell r="H830">
            <v>75897</v>
          </cell>
          <cell r="I830">
            <v>27306</v>
          </cell>
          <cell r="J830">
            <v>103203</v>
          </cell>
        </row>
        <row r="831">
          <cell r="B831" t="str">
            <v>JULIO 2018</v>
          </cell>
          <cell r="C831">
            <v>20577</v>
          </cell>
          <cell r="D831">
            <v>18513</v>
          </cell>
          <cell r="E831">
            <v>39090</v>
          </cell>
          <cell r="G831" t="str">
            <v>JULIO 2018</v>
          </cell>
          <cell r="H831">
            <v>83023</v>
          </cell>
          <cell r="I831">
            <v>23533</v>
          </cell>
          <cell r="J831">
            <v>106556</v>
          </cell>
        </row>
        <row r="865">
          <cell r="B865" t="str">
            <v>Enero</v>
          </cell>
          <cell r="C865" t="str">
            <v>Febrero</v>
          </cell>
          <cell r="D865" t="str">
            <v>Marzo</v>
          </cell>
          <cell r="E865" t="str">
            <v>Abril</v>
          </cell>
          <cell r="F865" t="str">
            <v>Mayo</v>
          </cell>
          <cell r="G865" t="str">
            <v>Junio</v>
          </cell>
          <cell r="H865" t="str">
            <v>Julio</v>
          </cell>
          <cell r="I865" t="str">
            <v>Agosto</v>
          </cell>
          <cell r="J865" t="str">
            <v>Septiembre</v>
          </cell>
        </row>
        <row r="866">
          <cell r="A866" t="str">
            <v>AÑO 2017</v>
          </cell>
          <cell r="B866">
            <v>3277</v>
          </cell>
          <cell r="C866">
            <v>8489</v>
          </cell>
          <cell r="D866">
            <v>16398</v>
          </cell>
          <cell r="E866">
            <v>56719</v>
          </cell>
          <cell r="F866">
            <v>71153</v>
          </cell>
          <cell r="G866">
            <v>53612</v>
          </cell>
          <cell r="H866">
            <v>48805</v>
          </cell>
          <cell r="I866">
            <v>54485</v>
          </cell>
          <cell r="J866">
            <v>49953</v>
          </cell>
        </row>
        <row r="867">
          <cell r="A867" t="str">
            <v>AÑO 2018</v>
          </cell>
          <cell r="B867">
            <v>3415</v>
          </cell>
          <cell r="C867">
            <v>4566</v>
          </cell>
          <cell r="D867">
            <v>21381</v>
          </cell>
          <cell r="E867">
            <v>29980</v>
          </cell>
          <cell r="F867">
            <v>56559</v>
          </cell>
          <cell r="G867">
            <v>42335</v>
          </cell>
          <cell r="H867">
            <v>39090</v>
          </cell>
        </row>
        <row r="868">
          <cell r="B868" t="str">
            <v>Octubre</v>
          </cell>
          <cell r="C868" t="str">
            <v>Noviembre</v>
          </cell>
          <cell r="D868" t="str">
            <v>Diciembre</v>
          </cell>
        </row>
        <row r="869">
          <cell r="B869">
            <v>32162</v>
          </cell>
          <cell r="C869">
            <v>10117</v>
          </cell>
          <cell r="D869">
            <v>5141</v>
          </cell>
        </row>
        <row r="885">
          <cell r="B885" t="str">
            <v>Enero</v>
          </cell>
          <cell r="C885" t="str">
            <v>Febrero</v>
          </cell>
          <cell r="D885" t="str">
            <v>Marzo</v>
          </cell>
          <cell r="E885" t="str">
            <v>Abril</v>
          </cell>
          <cell r="F885" t="str">
            <v>Mayo</v>
          </cell>
          <cell r="G885" t="str">
            <v>Junio</v>
          </cell>
          <cell r="H885" t="str">
            <v>Julio</v>
          </cell>
          <cell r="I885" t="str">
            <v>Agosto</v>
          </cell>
          <cell r="J885" t="str">
            <v>Septiembre</v>
          </cell>
        </row>
        <row r="886">
          <cell r="A886" t="str">
            <v>AÑO 2017</v>
          </cell>
          <cell r="B886">
            <v>5302</v>
          </cell>
          <cell r="C886">
            <v>14253</v>
          </cell>
          <cell r="D886">
            <v>24563</v>
          </cell>
          <cell r="E886">
            <v>75546</v>
          </cell>
          <cell r="F886">
            <v>81998</v>
          </cell>
          <cell r="G886">
            <v>68337</v>
          </cell>
          <cell r="H886">
            <v>103203</v>
          </cell>
          <cell r="I886">
            <v>115266</v>
          </cell>
          <cell r="J886">
            <v>58113</v>
          </cell>
        </row>
        <row r="887">
          <cell r="A887" t="str">
            <v>AÑO 2018</v>
          </cell>
          <cell r="B887">
            <v>5036</v>
          </cell>
          <cell r="C887">
            <v>6878</v>
          </cell>
          <cell r="D887">
            <v>32204</v>
          </cell>
          <cell r="E887">
            <v>38447</v>
          </cell>
          <cell r="F887">
            <v>67640</v>
          </cell>
          <cell r="G887">
            <v>57880</v>
          </cell>
          <cell r="H887">
            <v>106556</v>
          </cell>
        </row>
        <row r="888">
          <cell r="B888" t="str">
            <v>Octubre</v>
          </cell>
          <cell r="C888" t="str">
            <v>Noviembre</v>
          </cell>
          <cell r="D888" t="str">
            <v>Diciembre</v>
          </cell>
        </row>
        <row r="889">
          <cell r="B889">
            <v>39072</v>
          </cell>
          <cell r="C889">
            <v>14009</v>
          </cell>
          <cell r="D889">
            <v>9616</v>
          </cell>
        </row>
      </sheetData>
      <sheetData sheetId="1" refreshError="1"/>
      <sheetData sheetId="2">
        <row r="5">
          <cell r="B5" t="str">
            <v>Hoteles, Hostales y Pensiones</v>
          </cell>
          <cell r="D5" t="str">
            <v>Campamentos</v>
          </cell>
          <cell r="F5" t="str">
            <v>Turismo rural</v>
          </cell>
          <cell r="H5" t="str">
            <v>Albergues</v>
          </cell>
          <cell r="J5" t="str">
            <v>Total</v>
          </cell>
        </row>
        <row r="7">
          <cell r="A7" t="str">
            <v>JULIO 2017</v>
          </cell>
          <cell r="B7">
            <v>1890</v>
          </cell>
          <cell r="C7">
            <v>71381</v>
          </cell>
          <cell r="D7">
            <v>118</v>
          </cell>
          <cell r="E7">
            <v>42666</v>
          </cell>
          <cell r="F7">
            <v>3899</v>
          </cell>
          <cell r="G7">
            <v>34532</v>
          </cell>
          <cell r="H7">
            <v>271</v>
          </cell>
          <cell r="I7">
            <v>11282</v>
          </cell>
          <cell r="J7">
            <v>6178</v>
          </cell>
          <cell r="K7">
            <v>159861</v>
          </cell>
        </row>
        <row r="8">
          <cell r="A8" t="str">
            <v>JULIO 2018</v>
          </cell>
          <cell r="B8">
            <v>1894</v>
          </cell>
          <cell r="C8">
            <v>71616</v>
          </cell>
          <cell r="D8">
            <v>119</v>
          </cell>
          <cell r="E8">
            <v>42578</v>
          </cell>
          <cell r="F8">
            <v>3993</v>
          </cell>
          <cell r="G8">
            <v>35321</v>
          </cell>
          <cell r="H8">
            <v>293</v>
          </cell>
          <cell r="I8">
            <v>12265</v>
          </cell>
          <cell r="J8">
            <v>6299</v>
          </cell>
          <cell r="K8">
            <v>161780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7">
          <cell r="A107" t="str">
            <v>Ávila</v>
          </cell>
          <cell r="K107">
            <v>6877</v>
          </cell>
        </row>
        <row r="108">
          <cell r="A108" t="str">
            <v>Burgos</v>
          </cell>
          <cell r="K108">
            <v>4655</v>
          </cell>
        </row>
        <row r="109">
          <cell r="A109" t="str">
            <v>León</v>
          </cell>
          <cell r="K109">
            <v>4697</v>
          </cell>
        </row>
        <row r="110">
          <cell r="A110" t="str">
            <v>Palencia</v>
          </cell>
          <cell r="K110">
            <v>2190</v>
          </cell>
        </row>
        <row r="111">
          <cell r="A111" t="str">
            <v>Salamanca</v>
          </cell>
          <cell r="K111">
            <v>4518</v>
          </cell>
        </row>
        <row r="112">
          <cell r="A112" t="str">
            <v>Segovia</v>
          </cell>
          <cell r="K112">
            <v>4031</v>
          </cell>
        </row>
        <row r="113">
          <cell r="A113" t="str">
            <v>Soria</v>
          </cell>
          <cell r="K113">
            <v>3400</v>
          </cell>
        </row>
        <row r="114">
          <cell r="A114" t="str">
            <v>Valladolid</v>
          </cell>
          <cell r="K114">
            <v>1920</v>
          </cell>
        </row>
        <row r="115">
          <cell r="A115" t="str">
            <v>Zamora</v>
          </cell>
          <cell r="K115">
            <v>2422</v>
          </cell>
        </row>
        <row r="153">
          <cell r="B153" t="str">
            <v>Ávila</v>
          </cell>
          <cell r="C153" t="str">
            <v>Burgos</v>
          </cell>
          <cell r="D153" t="str">
            <v>León</v>
          </cell>
          <cell r="E153" t="str">
            <v>Palencia</v>
          </cell>
          <cell r="F153" t="str">
            <v>Salamanca</v>
          </cell>
          <cell r="G153" t="str">
            <v>Segovia</v>
          </cell>
          <cell r="H153" t="str">
            <v>Soria</v>
          </cell>
          <cell r="I153" t="str">
            <v>Valladolid</v>
          </cell>
          <cell r="J153" t="str">
            <v>Zamora</v>
          </cell>
        </row>
        <row r="155">
          <cell r="B155">
            <v>55248</v>
          </cell>
          <cell r="C155">
            <v>67400</v>
          </cell>
          <cell r="D155">
            <v>73781</v>
          </cell>
          <cell r="E155">
            <v>31589</v>
          </cell>
          <cell r="F155">
            <v>51657</v>
          </cell>
          <cell r="G155">
            <v>57374</v>
          </cell>
          <cell r="H155">
            <v>26435</v>
          </cell>
          <cell r="I155">
            <v>88888</v>
          </cell>
          <cell r="J155">
            <v>34017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  <row r="94">
          <cell r="B94" t="str">
            <v>Resto de América</v>
          </cell>
          <cell r="C94">
            <v>3.8950886577367783E-2</v>
          </cell>
        </row>
        <row r="95">
          <cell r="B95" t="str">
            <v>Resto del mundo</v>
          </cell>
          <cell r="C95">
            <v>6.6354125738143921E-2</v>
          </cell>
        </row>
        <row r="96">
          <cell r="B96" t="str">
            <v>Resto de Europa</v>
          </cell>
          <cell r="C96">
            <v>8.2928858697414398E-2</v>
          </cell>
        </row>
        <row r="97">
          <cell r="B97" t="str">
            <v>Japón</v>
          </cell>
          <cell r="C97">
            <v>1.3745184056460857E-2</v>
          </cell>
        </row>
        <row r="98">
          <cell r="B98" t="str">
            <v>Méjico</v>
          </cell>
          <cell r="C98">
            <v>1.384368073195219E-2</v>
          </cell>
        </row>
        <row r="99">
          <cell r="B99" t="str">
            <v>Canadá</v>
          </cell>
          <cell r="C99">
            <v>1.6994748264551163E-2</v>
          </cell>
        </row>
        <row r="100">
          <cell r="B100" t="str">
            <v>China</v>
          </cell>
          <cell r="C100">
            <v>1.7215438187122345E-2</v>
          </cell>
        </row>
        <row r="101">
          <cell r="B101" t="str">
            <v>Brasil</v>
          </cell>
          <cell r="C101">
            <v>1.9059032201766968E-2</v>
          </cell>
        </row>
        <row r="102">
          <cell r="B102" t="str">
            <v>Italia</v>
          </cell>
          <cell r="C102">
            <v>5.193619430065155E-2</v>
          </cell>
        </row>
        <row r="103">
          <cell r="B103" t="str">
            <v>EEUU</v>
          </cell>
          <cell r="C103">
            <v>6.7744776606559753E-2</v>
          </cell>
        </row>
        <row r="104">
          <cell r="B104" t="str">
            <v>Alemania</v>
          </cell>
          <cell r="C104">
            <v>9.3280747532844543E-2</v>
          </cell>
        </row>
        <row r="105">
          <cell r="B105" t="str">
            <v>Portugal</v>
          </cell>
          <cell r="C105">
            <v>9.5748044550418854E-2</v>
          </cell>
        </row>
        <row r="106">
          <cell r="B106" t="str">
            <v>Benelux (Bélgica, Holanda y Luxemburgo)</v>
          </cell>
          <cell r="C106">
            <v>9.7165234386920929E-2</v>
          </cell>
        </row>
        <row r="107">
          <cell r="B107" t="str">
            <v>Reino Unido</v>
          </cell>
          <cell r="C107">
            <v>0.12298980355262756</v>
          </cell>
        </row>
        <row r="108">
          <cell r="B108" t="str">
            <v>Francia</v>
          </cell>
          <cell r="C108">
            <v>0.20204326510429382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8">
          <cell r="I38" t="str">
            <v>Plazas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  <cell r="I39">
            <v>5668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  <cell r="I40">
            <v>11697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  <cell r="I41">
            <v>13543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  <cell r="I42">
            <v>3815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  <cell r="I43">
            <v>12126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  <cell r="I44">
            <v>6556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  <cell r="I45">
            <v>4356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  <cell r="I46">
            <v>9770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  <cell r="I47">
            <v>3862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156">
          <cell r="B156" t="str">
            <v>Ávila</v>
          </cell>
          <cell r="C156" t="str">
            <v>Burgos</v>
          </cell>
          <cell r="D156" t="str">
            <v>León</v>
          </cell>
          <cell r="E156" t="str">
            <v>Palencia</v>
          </cell>
          <cell r="F156" t="str">
            <v>Salamanca</v>
          </cell>
          <cell r="G156" t="str">
            <v>Segovia</v>
          </cell>
          <cell r="H156" t="str">
            <v>Soria</v>
          </cell>
          <cell r="I156" t="str">
            <v>Valladolid</v>
          </cell>
          <cell r="J156" t="str">
            <v>Zamora</v>
          </cell>
        </row>
        <row r="161">
          <cell r="B161">
            <v>14</v>
          </cell>
          <cell r="C161">
            <v>60</v>
          </cell>
          <cell r="D161">
            <v>91</v>
          </cell>
          <cell r="E161">
            <v>30</v>
          </cell>
          <cell r="F161">
            <v>19</v>
          </cell>
          <cell r="G161">
            <v>19</v>
          </cell>
          <cell r="H161">
            <v>10</v>
          </cell>
          <cell r="I161">
            <v>9</v>
          </cell>
          <cell r="J161">
            <v>12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82">
          <cell r="B182" t="str">
            <v>Ávila</v>
          </cell>
          <cell r="C182" t="str">
            <v>Burgos</v>
          </cell>
          <cell r="D182" t="str">
            <v>León</v>
          </cell>
          <cell r="E182" t="str">
            <v>Palencia</v>
          </cell>
          <cell r="F182" t="str">
            <v>Salamanca</v>
          </cell>
          <cell r="G182" t="str">
            <v>Segovia</v>
          </cell>
          <cell r="H182" t="str">
            <v>Soria</v>
          </cell>
          <cell r="I182" t="str">
            <v>Valladolid</v>
          </cell>
          <cell r="J182" t="str">
            <v>Zamora</v>
          </cell>
        </row>
        <row r="183">
          <cell r="A183" t="str">
            <v>Albergue turístico SUP</v>
          </cell>
          <cell r="B183">
            <v>410</v>
          </cell>
          <cell r="C183">
            <v>830</v>
          </cell>
          <cell r="D183">
            <v>845</v>
          </cell>
          <cell r="E183">
            <v>250</v>
          </cell>
          <cell r="F183">
            <v>131</v>
          </cell>
          <cell r="G183">
            <v>338</v>
          </cell>
          <cell r="H183">
            <v>60</v>
          </cell>
          <cell r="I183">
            <v>147</v>
          </cell>
          <cell r="J183">
            <v>0</v>
          </cell>
        </row>
        <row r="184">
          <cell r="A184" t="str">
            <v>Albergue turístico</v>
          </cell>
          <cell r="B184">
            <v>389</v>
          </cell>
          <cell r="C184">
            <v>1242</v>
          </cell>
          <cell r="D184">
            <v>1497</v>
          </cell>
          <cell r="E184">
            <v>377</v>
          </cell>
          <cell r="F184">
            <v>468</v>
          </cell>
          <cell r="G184">
            <v>1230</v>
          </cell>
          <cell r="H184">
            <v>322</v>
          </cell>
          <cell r="I184">
            <v>336</v>
          </cell>
          <cell r="J184">
            <v>27</v>
          </cell>
        </row>
        <row r="185">
          <cell r="A185" t="str">
            <v>Alb. Turístico C.S. SUP</v>
          </cell>
          <cell r="B185">
            <v>0</v>
          </cell>
          <cell r="C185">
            <v>251</v>
          </cell>
          <cell r="D185">
            <v>349</v>
          </cell>
          <cell r="E185">
            <v>346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Alb. Turístico C.S.</v>
          </cell>
          <cell r="B186">
            <v>0</v>
          </cell>
          <cell r="C186">
            <v>475</v>
          </cell>
          <cell r="D186">
            <v>1138</v>
          </cell>
          <cell r="E186">
            <v>270</v>
          </cell>
          <cell r="F186">
            <v>44</v>
          </cell>
          <cell r="G186">
            <v>0</v>
          </cell>
          <cell r="H186">
            <v>0</v>
          </cell>
          <cell r="I186">
            <v>112</v>
          </cell>
          <cell r="J186">
            <v>145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616"/>
  <sheetViews>
    <sheetView tabSelected="1" view="pageBreakPreview" topLeftCell="A1591" zoomScale="75" zoomScaleNormal="60" zoomScaleSheetLayoutView="75" workbookViewId="0">
      <selection activeCell="R1135" sqref="R1135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1.140625" customWidth="1"/>
    <col min="7" max="7" width="14.140625" bestFit="1" customWidth="1"/>
    <col min="8" max="8" width="14.28515625" customWidth="1"/>
    <col min="9" max="9" width="11.28515625" bestFit="1" customWidth="1"/>
    <col min="10" max="10" width="14.28515625" bestFit="1" customWidth="1"/>
    <col min="11" max="11" width="12.5703125" customWidth="1"/>
    <col min="12" max="12" width="14" customWidth="1"/>
    <col min="13" max="13" width="13" customWidth="1"/>
    <col min="14" max="14" width="11.28515625" customWidth="1"/>
  </cols>
  <sheetData>
    <row r="1" spans="2:15"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2:1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</row>
    <row r="4" spans="2:15"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2:15"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2:15"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</row>
    <row r="7" spans="2:15"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</row>
    <row r="8" spans="2:15"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</row>
    <row r="9" spans="2:15"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</row>
    <row r="10" spans="2:15"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</row>
    <row r="11" spans="2:15"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</row>
    <row r="12" spans="2:15"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</row>
    <row r="13" spans="2:15"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</row>
    <row r="14" spans="2:15"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</row>
    <row r="15" spans="2:15"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</row>
    <row r="16" spans="2:15"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</row>
    <row r="17" spans="2:15"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</row>
    <row r="18" spans="2:15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</row>
    <row r="19" spans="2:15"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</row>
    <row r="20" spans="2:15"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</row>
    <row r="21" spans="2:15"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</row>
    <row r="22" spans="2:15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</row>
    <row r="23" spans="2:15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</row>
    <row r="24" spans="2:15"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</row>
    <row r="25" spans="2:15"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</row>
    <row r="26" spans="2:15"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</row>
    <row r="27" spans="2:15"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</row>
    <row r="28" spans="2:15"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</row>
    <row r="29" spans="2:15"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</row>
    <row r="30" spans="2:15"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</row>
    <row r="31" spans="2:15"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</row>
    <row r="32" spans="2:15"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</row>
    <row r="33" spans="2:15"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</row>
    <row r="34" spans="2:15"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</row>
    <row r="35" spans="2:15"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</row>
    <row r="36" spans="2:15"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</row>
    <row r="37" spans="2:15"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</row>
    <row r="38" spans="2:15"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</row>
    <row r="39" spans="2:15"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</row>
    <row r="40" spans="2:15"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</row>
    <row r="41" spans="2:15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</row>
    <row r="42" spans="2:15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</row>
    <row r="43" spans="2:15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</row>
    <row r="44" spans="2:15"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</row>
    <row r="45" spans="2:15"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</row>
    <row r="46" spans="2:15"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</row>
    <row r="47" spans="2:15" ht="99.95" customHeight="1"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</row>
    <row r="48" spans="2:15" ht="77.25">
      <c r="B48" s="279" t="s">
        <v>39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15"/>
    </row>
    <row r="49" spans="2:15" ht="77.25">
      <c r="B49" s="279" t="s">
        <v>40</v>
      </c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115"/>
    </row>
    <row r="50" spans="2:15"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</row>
    <row r="51" spans="2:15"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</row>
    <row r="52" spans="2:15"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</row>
    <row r="53" spans="2:15"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</row>
    <row r="54" spans="2:15"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</row>
    <row r="55" spans="2:15"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</row>
    <row r="56" spans="2:15"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</row>
    <row r="57" spans="2:15"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</row>
    <row r="58" spans="2:15" ht="50.25">
      <c r="B58" s="115"/>
      <c r="C58" s="115"/>
      <c r="D58" s="115"/>
      <c r="E58" s="115"/>
      <c r="F58" s="280"/>
      <c r="G58" s="280"/>
      <c r="H58" s="280"/>
      <c r="I58" s="280"/>
      <c r="J58" s="280"/>
      <c r="K58" s="115"/>
      <c r="L58" s="115"/>
      <c r="M58" s="115"/>
      <c r="N58" s="115"/>
      <c r="O58" s="115"/>
    </row>
    <row r="59" spans="2:15"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</row>
    <row r="60" spans="2:15"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</row>
    <row r="61" spans="2:15"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</row>
    <row r="62" spans="2:15"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</row>
    <row r="63" spans="2:15"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</row>
    <row r="64" spans="2:15"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</row>
    <row r="65" spans="2:15"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</row>
    <row r="66" spans="2:15"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</row>
    <row r="67" spans="2:15"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</row>
    <row r="68" spans="2:15"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</row>
    <row r="69" spans="2:15"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</row>
    <row r="70" spans="2:15"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</row>
    <row r="71" spans="2:15"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</row>
    <row r="72" spans="2:15"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</row>
    <row r="73" spans="2:15"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</row>
    <row r="74" spans="2:15"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</row>
    <row r="75" spans="2:15" ht="12.75" customHeight="1">
      <c r="B75" s="115"/>
      <c r="C75" s="115"/>
      <c r="D75" s="115"/>
      <c r="E75" s="115"/>
      <c r="F75" s="281" t="s">
        <v>139</v>
      </c>
      <c r="G75" s="281"/>
      <c r="H75" s="281"/>
      <c r="I75" s="281"/>
      <c r="J75" s="281"/>
      <c r="K75" s="281"/>
      <c r="L75" s="281"/>
      <c r="M75" s="281"/>
      <c r="N75" s="281"/>
      <c r="O75" s="115"/>
    </row>
    <row r="76" spans="2:15" ht="12.75" customHeight="1">
      <c r="B76" s="115"/>
      <c r="C76" s="115"/>
      <c r="D76" s="115"/>
      <c r="E76" s="115"/>
      <c r="F76" s="281"/>
      <c r="G76" s="281"/>
      <c r="H76" s="281"/>
      <c r="I76" s="281"/>
      <c r="J76" s="281"/>
      <c r="K76" s="281"/>
      <c r="L76" s="281"/>
      <c r="M76" s="281"/>
      <c r="N76" s="281"/>
      <c r="O76" s="115"/>
    </row>
    <row r="77" spans="2:15" ht="12.75" customHeight="1">
      <c r="B77" s="115"/>
      <c r="C77" s="115"/>
      <c r="D77" s="115"/>
      <c r="E77" s="115"/>
      <c r="F77" s="281"/>
      <c r="G77" s="281"/>
      <c r="H77" s="281"/>
      <c r="I77" s="281"/>
      <c r="J77" s="281"/>
      <c r="K77" s="281"/>
      <c r="L77" s="281"/>
      <c r="M77" s="281"/>
      <c r="N77" s="281"/>
      <c r="O77" s="115"/>
    </row>
    <row r="78" spans="2:15" ht="12.75" customHeight="1">
      <c r="B78" s="115"/>
      <c r="C78" s="115"/>
      <c r="D78" s="115"/>
      <c r="E78" s="115"/>
      <c r="F78" s="281"/>
      <c r="G78" s="281"/>
      <c r="H78" s="281"/>
      <c r="I78" s="281"/>
      <c r="J78" s="281"/>
      <c r="K78" s="281"/>
      <c r="L78" s="281"/>
      <c r="M78" s="281"/>
      <c r="N78" s="281"/>
      <c r="O78" s="115"/>
    </row>
    <row r="79" spans="2:15">
      <c r="B79" s="115"/>
      <c r="C79" s="115"/>
      <c r="D79" s="115"/>
      <c r="E79" s="115"/>
      <c r="F79" s="115"/>
      <c r="G79" s="124"/>
      <c r="H79" s="115"/>
      <c r="I79" s="115"/>
      <c r="J79" s="115"/>
      <c r="K79" s="115"/>
      <c r="L79" s="115"/>
      <c r="M79" s="115"/>
      <c r="N79" s="115"/>
      <c r="O79" s="115"/>
    </row>
    <row r="80" spans="2:15">
      <c r="B80" s="115"/>
      <c r="C80" s="115"/>
      <c r="D80" s="115"/>
      <c r="E80" s="115"/>
      <c r="F80" s="115"/>
      <c r="G80" s="124"/>
      <c r="H80" s="115"/>
      <c r="I80" s="115"/>
      <c r="J80" s="115"/>
      <c r="K80" s="115"/>
      <c r="L80" s="115"/>
      <c r="M80" s="115"/>
      <c r="N80" s="115"/>
      <c r="O80" s="115"/>
    </row>
    <row r="81" spans="2:15">
      <c r="B81" s="115"/>
      <c r="C81" s="115"/>
      <c r="D81" s="115"/>
      <c r="E81" s="115"/>
      <c r="F81" s="115"/>
      <c r="G81" s="124"/>
      <c r="H81" s="115"/>
      <c r="I81" s="124"/>
      <c r="J81" s="115"/>
      <c r="K81" s="115"/>
      <c r="L81" s="115"/>
      <c r="M81" s="115"/>
      <c r="N81" s="115"/>
      <c r="O81" s="115"/>
    </row>
    <row r="82" spans="2:15">
      <c r="B82" s="115"/>
      <c r="C82" s="115"/>
      <c r="D82" s="115"/>
      <c r="E82" s="115"/>
      <c r="F82" s="115"/>
      <c r="G82" s="124"/>
      <c r="H82" s="115"/>
      <c r="I82" s="115"/>
      <c r="J82" s="115"/>
      <c r="K82" s="115"/>
      <c r="L82" s="115"/>
      <c r="M82" s="115"/>
      <c r="N82" s="115"/>
      <c r="O82" s="115"/>
    </row>
    <row r="83" spans="2:15">
      <c r="B83" s="115"/>
      <c r="C83" s="115"/>
      <c r="D83" s="115"/>
      <c r="E83" s="115"/>
      <c r="F83" s="115"/>
      <c r="G83" s="124"/>
      <c r="H83" s="115"/>
      <c r="I83" s="115"/>
      <c r="J83" s="115"/>
      <c r="K83" s="115"/>
      <c r="L83" s="115"/>
      <c r="M83" s="115"/>
      <c r="N83" s="115"/>
      <c r="O83" s="115"/>
    </row>
    <row r="84" spans="2:15">
      <c r="B84" s="115"/>
      <c r="C84" s="115"/>
      <c r="D84" s="115"/>
      <c r="E84" s="115"/>
      <c r="F84" s="115"/>
      <c r="G84" s="124"/>
      <c r="H84" s="115"/>
      <c r="I84" s="115"/>
      <c r="J84" s="115"/>
      <c r="K84" s="115"/>
      <c r="L84" s="115"/>
      <c r="M84" s="115"/>
      <c r="N84" s="115"/>
      <c r="O84" s="115"/>
    </row>
    <row r="85" spans="2:15">
      <c r="B85" s="115"/>
      <c r="C85" s="115"/>
      <c r="D85" s="115"/>
      <c r="E85" s="115"/>
      <c r="F85" s="115"/>
      <c r="G85" s="124"/>
      <c r="H85" s="115"/>
      <c r="I85" s="115"/>
      <c r="J85" s="115"/>
      <c r="K85" s="115"/>
      <c r="L85" s="115"/>
      <c r="M85" s="115"/>
      <c r="N85" s="115"/>
      <c r="O85" s="115"/>
    </row>
    <row r="86" spans="2:15"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</row>
    <row r="87" spans="2:15"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</row>
    <row r="88" spans="2:15"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</row>
    <row r="89" spans="2:15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</row>
    <row r="90" spans="2:15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</row>
    <row r="91" spans="2:15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</row>
    <row r="92" spans="2:15" s="50" customFormat="1"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</row>
    <row r="93" spans="2:15" s="50" customFormat="1"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</row>
    <row r="94" spans="2:15" s="50" customFormat="1"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</row>
    <row r="95" spans="2:15" s="50" customFormat="1"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</row>
    <row r="96" spans="2:15" s="50" customFormat="1"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</row>
    <row r="97" spans="2:15" s="50" customFormat="1"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</row>
    <row r="98" spans="2:15" s="50" customFormat="1"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</row>
    <row r="99" spans="2:15" s="50" customFormat="1"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</row>
    <row r="100" spans="2:15" s="50" customFormat="1"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</row>
    <row r="101" spans="2:15" s="50" customFormat="1"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</row>
    <row r="102" spans="2:15" s="50" customFormat="1"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</row>
    <row r="103" spans="2:15" s="50" customFormat="1"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</row>
    <row r="104" spans="2:15" s="50" customFormat="1"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</row>
    <row r="105" spans="2:15" s="216" customFormat="1"/>
    <row r="106" spans="2:15" s="65" customFormat="1"/>
    <row r="107" spans="2:15" s="65" customFormat="1"/>
    <row r="108" spans="2:1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</row>
    <row r="109" spans="2:15">
      <c r="B109" s="282"/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</row>
    <row r="110" spans="2:15">
      <c r="B110" s="282"/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</row>
    <row r="111" spans="2:15">
      <c r="B111" s="282"/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</row>
    <row r="112" spans="2:15">
      <c r="B112" s="282"/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</row>
    <row r="113" spans="2:15">
      <c r="B113" s="282"/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</row>
    <row r="114" spans="2:15">
      <c r="B114" s="282"/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</row>
    <row r="115" spans="2:15" s="5" customFormat="1">
      <c r="B115" s="282"/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</row>
    <row r="116" spans="2:15" s="5" customFormat="1">
      <c r="B116" s="282"/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</row>
    <row r="117" spans="2:15" s="5" customFormat="1"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</row>
    <row r="118" spans="2:15">
      <c r="B118" s="282"/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</row>
    <row r="119" spans="2:15">
      <c r="B119" s="282"/>
      <c r="C119" s="282"/>
      <c r="D119" s="282"/>
      <c r="E119" s="282"/>
      <c r="F119" s="282"/>
      <c r="G119" s="282"/>
      <c r="H119" s="282"/>
      <c r="I119" s="282"/>
      <c r="J119" s="282"/>
      <c r="K119" s="282"/>
      <c r="L119" s="282"/>
      <c r="M119" s="282"/>
      <c r="N119" s="282"/>
    </row>
    <row r="120" spans="2:15">
      <c r="B120" s="282"/>
      <c r="C120" s="282"/>
      <c r="D120" s="282"/>
      <c r="E120" s="282"/>
      <c r="F120" s="282"/>
      <c r="G120" s="282"/>
      <c r="H120" s="282"/>
      <c r="I120" s="282"/>
      <c r="J120" s="282"/>
      <c r="K120" s="282"/>
      <c r="L120" s="282"/>
      <c r="M120" s="282"/>
      <c r="N120" s="282"/>
    </row>
    <row r="121" spans="2:15">
      <c r="B121" s="282"/>
      <c r="C121" s="282"/>
      <c r="D121" s="282"/>
      <c r="E121" s="282"/>
      <c r="F121" s="282"/>
      <c r="G121" s="282"/>
      <c r="H121" s="282"/>
      <c r="I121" s="282"/>
      <c r="J121" s="282"/>
      <c r="K121" s="282"/>
      <c r="L121" s="282"/>
      <c r="M121" s="282"/>
      <c r="N121" s="282"/>
    </row>
    <row r="122" spans="2:15" s="45" customFormat="1">
      <c r="B122" s="282"/>
      <c r="C122" s="282"/>
      <c r="D122" s="282"/>
      <c r="E122" s="282"/>
      <c r="F122" s="282"/>
      <c r="G122" s="282"/>
      <c r="H122" s="282"/>
      <c r="I122" s="282"/>
      <c r="J122" s="282"/>
      <c r="K122" s="282"/>
      <c r="L122" s="282"/>
      <c r="M122" s="282"/>
      <c r="N122" s="282"/>
      <c r="O122" s="5"/>
    </row>
    <row r="123" spans="2:1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2:1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4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4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4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4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4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4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4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4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4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4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4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4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4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4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4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4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</row>
    <row r="226" spans="2:15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</row>
    <row r="227" spans="2:15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</row>
    <row r="228" spans="2:15" s="107" customFormat="1"/>
    <row r="229" spans="2:15"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</row>
    <row r="230" spans="2:15"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</row>
    <row r="231" spans="2:15" ht="50.1" customHeight="1">
      <c r="B231" s="283" t="s">
        <v>114</v>
      </c>
      <c r="C231" s="283"/>
      <c r="D231" s="28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</row>
    <row r="232" spans="2:15" ht="50.1" customHeight="1"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</row>
    <row r="233" spans="2:15" ht="39.950000000000003" customHeight="1">
      <c r="B233" s="284" t="s">
        <v>115</v>
      </c>
      <c r="C233" s="284"/>
      <c r="D233" s="284"/>
      <c r="E233" s="284"/>
      <c r="F233" s="284"/>
      <c r="G233" s="284"/>
      <c r="H233" s="284"/>
      <c r="I233" s="284"/>
      <c r="J233" s="284"/>
      <c r="K233" s="284"/>
      <c r="L233" s="284"/>
      <c r="M233" s="284"/>
      <c r="N233" s="284"/>
      <c r="O233" s="284"/>
    </row>
    <row r="234" spans="2:15" ht="39.950000000000003" customHeight="1"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</row>
    <row r="235" spans="2:15" ht="20.100000000000001" customHeight="1"/>
    <row r="236" spans="2:15" ht="24.95" customHeight="1">
      <c r="B236" s="13" t="s">
        <v>41</v>
      </c>
      <c r="C236" s="13"/>
      <c r="D236" s="102"/>
      <c r="E236" s="287">
        <v>600916</v>
      </c>
      <c r="F236" s="287"/>
    </row>
    <row r="237" spans="2:15" ht="24.95" customHeight="1">
      <c r="B237" s="13" t="s">
        <v>42</v>
      </c>
      <c r="C237" s="13"/>
      <c r="D237" s="102"/>
      <c r="E237" s="287">
        <v>215249</v>
      </c>
      <c r="F237" s="287"/>
    </row>
    <row r="238" spans="2:15" ht="24.95" customHeight="1">
      <c r="B238" s="288" t="s">
        <v>0</v>
      </c>
      <c r="C238" s="288"/>
      <c r="D238" s="117"/>
      <c r="E238" s="289">
        <f>SUM(E236:E237)</f>
        <v>816165</v>
      </c>
      <c r="F238" s="289"/>
    </row>
    <row r="239" spans="2:15" ht="9.9499999999999993" customHeight="1">
      <c r="B239" s="14"/>
      <c r="C239" s="14"/>
      <c r="D239" s="286"/>
      <c r="E239" s="286"/>
      <c r="F239" s="104"/>
    </row>
    <row r="240" spans="2:15" ht="24.95" customHeight="1">
      <c r="B240" s="13" t="s">
        <v>63</v>
      </c>
      <c r="C240" s="13"/>
      <c r="D240" s="102"/>
      <c r="E240" s="287">
        <v>1115822</v>
      </c>
      <c r="F240" s="287"/>
    </row>
    <row r="241" spans="2:10" ht="24.95" customHeight="1">
      <c r="B241" s="13" t="s">
        <v>64</v>
      </c>
      <c r="C241" s="13"/>
      <c r="D241" s="102"/>
      <c r="E241" s="287">
        <v>313036</v>
      </c>
      <c r="F241" s="287"/>
      <c r="J241" s="5"/>
    </row>
    <row r="242" spans="2:10" ht="24.95" customHeight="1">
      <c r="B242" s="288" t="s">
        <v>1</v>
      </c>
      <c r="C242" s="288"/>
      <c r="D242" s="117"/>
      <c r="E242" s="289">
        <f>SUM(E240:E241)</f>
        <v>1428858</v>
      </c>
      <c r="F242" s="289"/>
    </row>
    <row r="243" spans="2:10" ht="9.9499999999999993" customHeight="1">
      <c r="B243" s="14"/>
      <c r="C243" s="14"/>
      <c r="D243" s="286"/>
      <c r="E243" s="286"/>
      <c r="F243" s="102"/>
    </row>
    <row r="244" spans="2:10" ht="24.95" customHeight="1">
      <c r="B244" s="285" t="s">
        <v>2</v>
      </c>
      <c r="C244" s="285"/>
      <c r="D244" s="167"/>
      <c r="E244" s="167"/>
      <c r="F244" s="171">
        <v>0.30270000000000002</v>
      </c>
    </row>
    <row r="245" spans="2:10" ht="24.95" customHeight="1">
      <c r="B245" s="168" t="s">
        <v>3</v>
      </c>
      <c r="C245" s="168"/>
      <c r="D245" s="169"/>
      <c r="E245" s="169"/>
      <c r="F245" s="170">
        <v>1.75</v>
      </c>
    </row>
    <row r="246" spans="2:10" ht="24.95" customHeight="1"/>
    <row r="247" spans="2:10" ht="24.95" customHeight="1"/>
    <row r="248" spans="2:10" ht="24.95" customHeight="1" thickBot="1">
      <c r="D248" s="19"/>
      <c r="E248" s="19"/>
      <c r="F248" s="1"/>
    </row>
    <row r="249" spans="2:10" ht="24.95" customHeight="1" thickTop="1">
      <c r="B249" s="294" t="s">
        <v>41</v>
      </c>
      <c r="C249" s="295"/>
      <c r="D249" s="19"/>
      <c r="E249" s="53"/>
      <c r="F249" s="54"/>
      <c r="G249" s="12"/>
    </row>
    <row r="250" spans="2:10" ht="24.95" customHeight="1">
      <c r="B250" s="296" t="s">
        <v>139</v>
      </c>
      <c r="C250" s="297"/>
      <c r="D250" s="19"/>
      <c r="E250" s="53"/>
      <c r="F250" s="54"/>
    </row>
    <row r="251" spans="2:10" ht="24.95" customHeight="1">
      <c r="B251" s="208" t="s">
        <v>154</v>
      </c>
      <c r="C251" s="209">
        <v>5.0222744617512587E-4</v>
      </c>
      <c r="D251" s="19"/>
      <c r="F251" s="55"/>
      <c r="G251" s="12"/>
    </row>
    <row r="252" spans="2:10" ht="24.95" customHeight="1">
      <c r="B252" s="208" t="s">
        <v>155</v>
      </c>
      <c r="C252" s="209">
        <v>1.7703244553790151E-3</v>
      </c>
      <c r="D252" s="19"/>
      <c r="E252" s="64"/>
      <c r="F252" s="55"/>
    </row>
    <row r="253" spans="2:10" ht="24.95" customHeight="1">
      <c r="B253" s="208" t="s">
        <v>156</v>
      </c>
      <c r="C253" s="209">
        <v>7.3418929090309963E-3</v>
      </c>
      <c r="D253" s="19"/>
      <c r="F253" s="55"/>
    </row>
    <row r="254" spans="2:10" ht="24.95" customHeight="1">
      <c r="B254" s="208" t="s">
        <v>157</v>
      </c>
      <c r="C254" s="209">
        <v>9.4454079348610144E-3</v>
      </c>
      <c r="D254" s="19"/>
      <c r="E254" s="53"/>
      <c r="F254" s="55"/>
    </row>
    <row r="255" spans="2:10" ht="24.95" customHeight="1">
      <c r="B255" s="208" t="s">
        <v>158</v>
      </c>
      <c r="C255" s="209">
        <v>1.1336327116163053E-2</v>
      </c>
      <c r="D255" s="19"/>
      <c r="F255" s="55"/>
      <c r="G255" s="12"/>
    </row>
    <row r="256" spans="2:10" ht="24.95" customHeight="1">
      <c r="B256" s="208" t="s">
        <v>159</v>
      </c>
      <c r="C256" s="209">
        <v>1.2770570998781655E-2</v>
      </c>
      <c r="D256" s="19"/>
      <c r="E256" s="53"/>
      <c r="F256" s="55"/>
      <c r="G256" s="12"/>
    </row>
    <row r="257" spans="2:7" ht="24.95" customHeight="1">
      <c r="B257" s="208" t="s">
        <v>160</v>
      </c>
      <c r="C257" s="209">
        <v>1.8581979700459498E-2</v>
      </c>
      <c r="D257" s="19"/>
      <c r="F257" s="55"/>
      <c r="G257" s="12"/>
    </row>
    <row r="258" spans="2:7" ht="24.95" customHeight="1">
      <c r="B258" s="208" t="s">
        <v>161</v>
      </c>
      <c r="C258" s="209">
        <v>2.2717206048212511E-2</v>
      </c>
      <c r="D258" s="19"/>
      <c r="E258" s="53"/>
      <c r="F258" s="55"/>
      <c r="G258" s="12"/>
    </row>
    <row r="259" spans="2:7" ht="24.95" customHeight="1">
      <c r="B259" s="208" t="s">
        <v>162</v>
      </c>
      <c r="C259" s="209">
        <v>2.2747321339209394E-2</v>
      </c>
      <c r="D259" s="19"/>
      <c r="E259" s="53"/>
      <c r="F259" s="55"/>
      <c r="G259" s="12"/>
    </row>
    <row r="260" spans="2:7" ht="24.95" customHeight="1">
      <c r="B260" s="208" t="s">
        <v>163</v>
      </c>
      <c r="C260" s="209">
        <v>2.9412312252727162E-2</v>
      </c>
      <c r="D260" s="19"/>
      <c r="E260" s="53"/>
      <c r="F260" s="55"/>
      <c r="G260" s="12"/>
    </row>
    <row r="261" spans="2:7" ht="24.95" customHeight="1">
      <c r="B261" s="208" t="s">
        <v>164</v>
      </c>
      <c r="C261" s="209">
        <v>4.0277399696049987E-2</v>
      </c>
      <c r="D261" s="19"/>
      <c r="E261" s="53"/>
      <c r="F261" s="55"/>
      <c r="G261" s="12"/>
    </row>
    <row r="262" spans="2:7" ht="24.95" customHeight="1">
      <c r="B262" s="208" t="s">
        <v>165</v>
      </c>
      <c r="C262" s="209">
        <v>5.0971241515200182E-2</v>
      </c>
      <c r="D262" s="19"/>
      <c r="E262" s="53"/>
      <c r="F262" s="55"/>
      <c r="G262" s="12"/>
    </row>
    <row r="263" spans="2:7" ht="24.95" customHeight="1">
      <c r="B263" s="208" t="s">
        <v>166</v>
      </c>
      <c r="C263" s="209">
        <v>5.2402966727969631E-2</v>
      </c>
      <c r="D263" s="19"/>
      <c r="E263" s="53"/>
      <c r="F263" s="55"/>
      <c r="G263" s="80"/>
    </row>
    <row r="264" spans="2:7" ht="24.95" customHeight="1">
      <c r="B264" s="208" t="s">
        <v>167</v>
      </c>
      <c r="C264" s="209">
        <v>6.5675223994926563E-2</v>
      </c>
      <c r="D264" s="19"/>
      <c r="E264" s="53"/>
      <c r="F264" s="55"/>
      <c r="G264" s="12"/>
    </row>
    <row r="265" spans="2:7" ht="24.95" customHeight="1">
      <c r="B265" s="208" t="s">
        <v>168</v>
      </c>
      <c r="C265" s="209">
        <v>6.9774565086150875E-2</v>
      </c>
      <c r="D265" s="19"/>
      <c r="E265" s="53"/>
      <c r="F265" s="55"/>
      <c r="G265" s="12"/>
    </row>
    <row r="266" spans="2:7" ht="24.95" customHeight="1">
      <c r="B266" s="208" t="s">
        <v>169</v>
      </c>
      <c r="C266" s="209">
        <v>9.0132137801686246E-2</v>
      </c>
      <c r="D266" s="19"/>
      <c r="E266" s="53"/>
      <c r="F266" s="55"/>
    </row>
    <row r="267" spans="2:7" ht="24.95" customHeight="1">
      <c r="B267" s="208" t="s">
        <v>170</v>
      </c>
      <c r="C267" s="209">
        <v>9.4031746939517283E-2</v>
      </c>
      <c r="D267" s="19"/>
      <c r="E267" s="53"/>
      <c r="F267" s="55"/>
    </row>
    <row r="268" spans="2:7" ht="24.95" customHeight="1">
      <c r="B268" s="208" t="s">
        <v>171</v>
      </c>
      <c r="C268" s="209">
        <v>0.15078362145170973</v>
      </c>
      <c r="D268" s="19"/>
      <c r="E268" s="53"/>
      <c r="F268" s="55"/>
    </row>
    <row r="269" spans="2:7" ht="24.95" customHeight="1" thickBot="1">
      <c r="B269" s="210" t="s">
        <v>172</v>
      </c>
      <c r="C269" s="211">
        <v>0.24932552658579007</v>
      </c>
      <c r="D269" s="19"/>
      <c r="E269" s="53"/>
      <c r="F269" s="55"/>
      <c r="G269" s="12"/>
    </row>
    <row r="270" spans="2:7" ht="24.95" customHeight="1" thickTop="1">
      <c r="C270" s="52"/>
      <c r="D270" s="19"/>
      <c r="E270" s="19"/>
      <c r="F270" s="1"/>
    </row>
    <row r="271" spans="2:7" ht="24.95" customHeight="1" thickBot="1">
      <c r="C271" s="52"/>
      <c r="D271" s="19"/>
      <c r="E271" s="19"/>
      <c r="F271" s="1"/>
    </row>
    <row r="272" spans="2:7" ht="24.95" customHeight="1" thickTop="1">
      <c r="B272" s="298" t="s">
        <v>41</v>
      </c>
      <c r="C272" s="299"/>
      <c r="D272" s="19"/>
      <c r="E272" s="19"/>
      <c r="F272" s="1"/>
    </row>
    <row r="273" spans="2:6" ht="24.95" customHeight="1">
      <c r="B273" s="292" t="s">
        <v>140</v>
      </c>
      <c r="C273" s="293"/>
      <c r="D273" s="19"/>
      <c r="E273" s="19"/>
      <c r="F273" s="1"/>
    </row>
    <row r="274" spans="2:6" ht="24.95" customHeight="1">
      <c r="B274" s="208" t="s">
        <v>154</v>
      </c>
      <c r="C274" s="209">
        <v>1.0347841307520866E-3</v>
      </c>
      <c r="D274" s="19"/>
      <c r="E274" s="19"/>
      <c r="F274" s="1"/>
    </row>
    <row r="275" spans="2:6" ht="24.95" customHeight="1">
      <c r="B275" s="208" t="s">
        <v>155</v>
      </c>
      <c r="C275" s="209">
        <v>1.2583598727360368E-3</v>
      </c>
      <c r="D275" s="19"/>
      <c r="E275" s="19"/>
      <c r="F275" s="1"/>
    </row>
    <row r="276" spans="2:6" ht="24.95" customHeight="1">
      <c r="B276" s="208" t="s">
        <v>156</v>
      </c>
      <c r="C276" s="209">
        <v>1.0111921466886997E-2</v>
      </c>
      <c r="D276" s="19"/>
      <c r="E276" s="19"/>
      <c r="F276" s="1"/>
    </row>
    <row r="277" spans="2:6" ht="24.95" customHeight="1">
      <c r="B277" s="208" t="s">
        <v>157</v>
      </c>
      <c r="C277" s="209">
        <v>1.1204774491488934E-2</v>
      </c>
      <c r="D277" s="19"/>
      <c r="E277" s="19"/>
      <c r="F277" s="1"/>
    </row>
    <row r="278" spans="2:6" ht="24.95" customHeight="1">
      <c r="B278" s="208" t="s">
        <v>158</v>
      </c>
      <c r="C278" s="209">
        <v>1.2346521019935608E-2</v>
      </c>
      <c r="D278" s="19"/>
      <c r="E278" s="19"/>
      <c r="F278" s="1"/>
    </row>
    <row r="279" spans="2:6" ht="24.95" customHeight="1">
      <c r="B279" s="208" t="s">
        <v>159</v>
      </c>
      <c r="C279" s="209">
        <v>1.2582173570990562E-2</v>
      </c>
      <c r="D279" s="19"/>
      <c r="E279" s="19"/>
      <c r="F279" s="1"/>
    </row>
    <row r="280" spans="2:6" ht="24.95" customHeight="1">
      <c r="B280" s="208" t="s">
        <v>160</v>
      </c>
      <c r="C280" s="209">
        <v>1.8811594694852829E-2</v>
      </c>
      <c r="D280" s="19"/>
      <c r="E280" s="19"/>
      <c r="F280" s="1"/>
    </row>
    <row r="281" spans="2:6" ht="24.95" customHeight="1">
      <c r="B281" s="208" t="s">
        <v>161</v>
      </c>
      <c r="C281" s="209">
        <v>2.3990992456674576E-2</v>
      </c>
      <c r="D281" s="19"/>
      <c r="E281" s="19"/>
      <c r="F281" s="1"/>
    </row>
    <row r="282" spans="2:6" ht="24.95" customHeight="1">
      <c r="B282" s="208" t="s">
        <v>162</v>
      </c>
      <c r="C282" s="209">
        <v>2.5507541373372078E-2</v>
      </c>
      <c r="D282" s="19"/>
      <c r="E282" s="19"/>
      <c r="F282" s="1"/>
    </row>
    <row r="283" spans="2:6" ht="24.95" customHeight="1">
      <c r="B283" s="208" t="s">
        <v>163</v>
      </c>
      <c r="C283" s="209">
        <v>3.126823902130127E-2</v>
      </c>
      <c r="D283" s="19"/>
      <c r="E283" s="19"/>
      <c r="F283" s="1"/>
    </row>
    <row r="284" spans="2:6" ht="24.95" customHeight="1">
      <c r="B284" s="208" t="s">
        <v>164</v>
      </c>
      <c r="C284" s="209">
        <v>4.3080944567918777E-2</v>
      </c>
      <c r="D284" s="19"/>
      <c r="E284" s="19"/>
      <c r="F284" s="1"/>
    </row>
    <row r="285" spans="2:6" ht="24.95" customHeight="1">
      <c r="B285" s="208" t="s">
        <v>165</v>
      </c>
      <c r="C285" s="209">
        <v>5.0496943295001984E-2</v>
      </c>
      <c r="D285" s="19"/>
      <c r="E285" s="19"/>
      <c r="F285" s="1"/>
    </row>
    <row r="286" spans="2:6" ht="24.95" customHeight="1">
      <c r="B286" s="208" t="s">
        <v>169</v>
      </c>
      <c r="C286" s="209">
        <v>5.6237783282995224E-2</v>
      </c>
      <c r="D286" s="19"/>
      <c r="E286" s="19"/>
      <c r="F286" s="1"/>
    </row>
    <row r="287" spans="2:6" ht="24.95" customHeight="1">
      <c r="B287" s="208" t="s">
        <v>166</v>
      </c>
      <c r="C287" s="209">
        <v>6.5818056464195251E-2</v>
      </c>
      <c r="D287" s="19"/>
      <c r="E287" s="19"/>
      <c r="F287" s="1"/>
    </row>
    <row r="288" spans="2:6" ht="24.95" customHeight="1">
      <c r="B288" s="208" t="s">
        <v>167</v>
      </c>
      <c r="C288" s="209">
        <v>6.8038180470466614E-2</v>
      </c>
      <c r="D288" s="19"/>
      <c r="E288" s="19"/>
      <c r="F288" s="1"/>
    </row>
    <row r="289" spans="2:15" ht="24.95" customHeight="1">
      <c r="B289" s="208" t="s">
        <v>168</v>
      </c>
      <c r="C289" s="209">
        <v>6.8539224565029144E-2</v>
      </c>
      <c r="D289" s="19"/>
      <c r="E289" s="19"/>
      <c r="F289" s="1"/>
    </row>
    <row r="290" spans="2:15" ht="24.95" customHeight="1">
      <c r="B290" s="208" t="s">
        <v>170</v>
      </c>
      <c r="C290" s="209">
        <v>7.4855096638202667E-2</v>
      </c>
      <c r="D290" s="19"/>
      <c r="E290" s="19"/>
      <c r="F290" s="1"/>
    </row>
    <row r="291" spans="2:15" ht="24.95" customHeight="1">
      <c r="B291" s="208" t="s">
        <v>171</v>
      </c>
      <c r="C291" s="209">
        <v>0.15405315160751343</v>
      </c>
      <c r="D291" s="19"/>
      <c r="E291" s="19"/>
      <c r="F291" s="1"/>
    </row>
    <row r="292" spans="2:15" ht="24.95" customHeight="1" thickBot="1">
      <c r="B292" s="210" t="s">
        <v>172</v>
      </c>
      <c r="C292" s="211">
        <v>0.27076372504234314</v>
      </c>
      <c r="D292" s="19"/>
      <c r="E292" s="19"/>
      <c r="F292" s="1"/>
      <c r="O292" s="49">
        <v>1</v>
      </c>
    </row>
    <row r="293" spans="2:15" ht="24.95" customHeight="1" thickTop="1">
      <c r="B293" s="290" t="s">
        <v>42</v>
      </c>
      <c r="C293" s="291"/>
      <c r="D293" s="19"/>
      <c r="E293" s="53"/>
      <c r="F293" s="54"/>
      <c r="G293" s="12"/>
    </row>
    <row r="294" spans="2:15" ht="24.95" customHeight="1">
      <c r="B294" s="292" t="s">
        <v>139</v>
      </c>
      <c r="C294" s="293"/>
      <c r="D294" s="19"/>
      <c r="E294" s="53"/>
      <c r="F294" s="54"/>
      <c r="G294" s="12"/>
    </row>
    <row r="295" spans="2:15" ht="24.95" customHeight="1">
      <c r="B295" s="208" t="s">
        <v>173</v>
      </c>
      <c r="C295" s="209">
        <v>3.3343744486353952E-2</v>
      </c>
      <c r="D295" s="19"/>
      <c r="F295" s="46"/>
    </row>
    <row r="296" spans="2:15" ht="24.95" customHeight="1">
      <c r="B296" s="208" t="s">
        <v>174</v>
      </c>
      <c r="C296" s="209">
        <v>7.2520194258055268E-2</v>
      </c>
      <c r="D296" s="19"/>
      <c r="E296" s="53"/>
      <c r="F296" s="46"/>
    </row>
    <row r="297" spans="2:15" ht="24.95" customHeight="1">
      <c r="B297" s="208" t="s">
        <v>175</v>
      </c>
      <c r="C297" s="209">
        <v>8.4857103922617666E-2</v>
      </c>
      <c r="D297" s="19"/>
      <c r="F297" s="46"/>
    </row>
    <row r="298" spans="2:15" ht="24.95" customHeight="1">
      <c r="B298" s="208" t="s">
        <v>176</v>
      </c>
      <c r="C298" s="209">
        <v>8.3463913786619489E-3</v>
      </c>
      <c r="D298" s="19"/>
      <c r="E298" s="53"/>
      <c r="F298" s="46"/>
      <c r="G298" s="12"/>
    </row>
    <row r="299" spans="2:15" ht="24.95" customHeight="1">
      <c r="B299" s="208" t="s">
        <v>177</v>
      </c>
      <c r="C299" s="209">
        <v>1.1697080910929549E-2</v>
      </c>
      <c r="D299" s="19"/>
      <c r="E299" s="53"/>
      <c r="F299" s="46"/>
      <c r="G299" s="12"/>
    </row>
    <row r="300" spans="2:15" ht="24.95" customHeight="1">
      <c r="B300" s="208" t="s">
        <v>178</v>
      </c>
      <c r="C300" s="209">
        <v>1.8524258467612652E-2</v>
      </c>
      <c r="D300" s="19"/>
      <c r="E300" s="53"/>
      <c r="F300" s="46"/>
      <c r="G300" s="12"/>
    </row>
    <row r="301" spans="2:15" ht="24.95" customHeight="1">
      <c r="B301" s="208" t="s">
        <v>179</v>
      </c>
      <c r="C301" s="209">
        <v>2.0581537292680193E-2</v>
      </c>
      <c r="D301" s="19"/>
      <c r="E301" s="53"/>
      <c r="F301" s="46"/>
      <c r="G301" s="12"/>
    </row>
    <row r="302" spans="2:15" ht="24.95" customHeight="1">
      <c r="B302" s="208" t="s">
        <v>180</v>
      </c>
      <c r="C302" s="209">
        <v>2.4940789429920739E-2</v>
      </c>
      <c r="D302" s="19"/>
      <c r="E302" s="53"/>
      <c r="F302" s="46"/>
      <c r="G302" s="12"/>
    </row>
    <row r="303" spans="2:15" ht="24.95" customHeight="1">
      <c r="B303" s="208" t="s">
        <v>181</v>
      </c>
      <c r="C303" s="209">
        <v>5.5685444540237196E-2</v>
      </c>
      <c r="D303" s="19"/>
      <c r="E303" s="53"/>
      <c r="F303" s="46"/>
      <c r="G303" s="12"/>
    </row>
    <row r="304" spans="2:15" ht="24.95" customHeight="1">
      <c r="B304" s="208" t="s">
        <v>182</v>
      </c>
      <c r="C304" s="209">
        <v>7.3894730700791236E-2</v>
      </c>
      <c r="D304" s="19"/>
      <c r="E304" s="53"/>
      <c r="F304" s="46"/>
      <c r="G304" s="12"/>
    </row>
    <row r="305" spans="2:16" ht="24.95" customHeight="1">
      <c r="B305" s="208" t="s">
        <v>183</v>
      </c>
      <c r="C305" s="209">
        <v>7.6331533014396866E-2</v>
      </c>
      <c r="D305" s="19"/>
      <c r="E305" s="53"/>
      <c r="F305" s="46"/>
      <c r="G305" s="12"/>
    </row>
    <row r="306" spans="2:16" ht="30" customHeight="1">
      <c r="B306" s="208" t="s">
        <v>184</v>
      </c>
      <c r="C306" s="209">
        <v>9.8877626860584156E-2</v>
      </c>
      <c r="D306" s="19"/>
      <c r="E306" s="53"/>
      <c r="F306" s="46"/>
      <c r="G306" s="12"/>
    </row>
    <row r="307" spans="2:16" ht="24.95" customHeight="1">
      <c r="B307" s="208" t="s">
        <v>185</v>
      </c>
      <c r="C307" s="209">
        <v>0.10158741178808697</v>
      </c>
      <c r="D307" s="19"/>
      <c r="E307" s="53"/>
      <c r="F307" s="46"/>
      <c r="G307" s="12"/>
    </row>
    <row r="308" spans="2:16" ht="30" customHeight="1">
      <c r="B308" s="208" t="s">
        <v>186</v>
      </c>
      <c r="C308" s="209">
        <v>0.11575299872161594</v>
      </c>
      <c r="D308" s="19"/>
      <c r="E308" s="53"/>
      <c r="F308" s="46"/>
      <c r="G308" s="12"/>
      <c r="P308" s="157"/>
    </row>
    <row r="309" spans="2:16" ht="24.95" customHeight="1" thickBot="1">
      <c r="B309" s="210" t="s">
        <v>187</v>
      </c>
      <c r="C309" s="211">
        <v>0.20305915422745566</v>
      </c>
      <c r="D309" s="19"/>
      <c r="E309" s="53"/>
      <c r="F309" s="46"/>
    </row>
    <row r="310" spans="2:16" ht="24.95" customHeight="1" thickTop="1">
      <c r="C310" s="47"/>
      <c r="D310" s="19"/>
      <c r="E310" s="19"/>
      <c r="F310" s="1"/>
    </row>
    <row r="311" spans="2:16" ht="24.95" customHeight="1" thickBot="1">
      <c r="B311" s="46"/>
      <c r="C311" s="47"/>
      <c r="D311" s="19"/>
      <c r="E311" s="19"/>
      <c r="F311" s="1"/>
    </row>
    <row r="312" spans="2:16" ht="24.95" customHeight="1" thickTop="1">
      <c r="B312" s="290" t="s">
        <v>42</v>
      </c>
      <c r="C312" s="291"/>
      <c r="D312" s="19"/>
      <c r="E312" s="19"/>
      <c r="F312" s="1"/>
      <c r="M312" s="157"/>
    </row>
    <row r="313" spans="2:16" ht="24.95" customHeight="1">
      <c r="B313" s="292" t="s">
        <v>140</v>
      </c>
      <c r="C313" s="293"/>
      <c r="D313" s="19"/>
      <c r="E313" s="19"/>
      <c r="F313" s="1"/>
    </row>
    <row r="314" spans="2:16" ht="24.95" customHeight="1">
      <c r="B314" s="208" t="s">
        <v>173</v>
      </c>
      <c r="C314" s="209">
        <v>4.1566822677850723E-2</v>
      </c>
      <c r="D314" s="19"/>
      <c r="E314" s="19"/>
      <c r="F314" s="1"/>
    </row>
    <row r="315" spans="2:16" ht="24.95" customHeight="1">
      <c r="B315" s="208" t="s">
        <v>174</v>
      </c>
      <c r="C315" s="209">
        <v>8.3947092294692993E-2</v>
      </c>
      <c r="D315" s="19"/>
      <c r="E315" s="19"/>
      <c r="F315" s="1"/>
    </row>
    <row r="316" spans="2:16" ht="24.95" customHeight="1">
      <c r="B316" s="208" t="s">
        <v>175</v>
      </c>
      <c r="C316" s="209">
        <v>9.1046169400215149E-2</v>
      </c>
      <c r="D316" s="19"/>
      <c r="E316" s="19"/>
      <c r="F316" s="1"/>
    </row>
    <row r="317" spans="2:16" ht="24.95" customHeight="1">
      <c r="B317" s="208" t="s">
        <v>176</v>
      </c>
      <c r="C317" s="209">
        <v>1.4545511454343796E-2</v>
      </c>
      <c r="D317" s="19"/>
      <c r="E317" s="19"/>
      <c r="F317" s="1"/>
    </row>
    <row r="318" spans="2:16" ht="24.95" customHeight="1">
      <c r="B318" s="208" t="s">
        <v>179</v>
      </c>
      <c r="C318" s="209">
        <v>1.459439005702734E-2</v>
      </c>
      <c r="D318" s="19"/>
      <c r="E318" s="19"/>
      <c r="F318" s="1"/>
    </row>
    <row r="319" spans="2:16" ht="24.95" customHeight="1">
      <c r="B319" s="208" t="s">
        <v>177</v>
      </c>
      <c r="C319" s="209">
        <v>1.5189270488917828E-2</v>
      </c>
      <c r="D319" s="19"/>
      <c r="E319" s="19"/>
      <c r="F319" s="1"/>
    </row>
    <row r="320" spans="2:16" ht="24.95" customHeight="1">
      <c r="B320" s="208" t="s">
        <v>180</v>
      </c>
      <c r="C320" s="209">
        <v>2.1699383854866028E-2</v>
      </c>
      <c r="D320" s="19"/>
      <c r="E320" s="19"/>
      <c r="F320" s="1"/>
    </row>
    <row r="321" spans="2:15" ht="24.95" customHeight="1">
      <c r="B321" s="208" t="s">
        <v>178</v>
      </c>
      <c r="C321" s="209">
        <v>2.3409288376569748E-2</v>
      </c>
      <c r="D321" s="19"/>
      <c r="E321" s="19"/>
      <c r="F321" s="1"/>
    </row>
    <row r="322" spans="2:15" ht="24.95" customHeight="1">
      <c r="B322" s="208" t="s">
        <v>181</v>
      </c>
      <c r="C322" s="209">
        <v>5.1088131964206696E-2</v>
      </c>
      <c r="D322" s="19"/>
      <c r="E322" s="19"/>
      <c r="F322" s="1"/>
    </row>
    <row r="323" spans="2:15" ht="24.95" customHeight="1">
      <c r="B323" s="208" t="s">
        <v>182</v>
      </c>
      <c r="C323" s="209">
        <v>7.6282672584056854E-2</v>
      </c>
      <c r="D323" s="19"/>
      <c r="E323" s="19"/>
      <c r="F323" s="1"/>
    </row>
    <row r="324" spans="2:15" ht="30" customHeight="1">
      <c r="B324" s="208" t="s">
        <v>186</v>
      </c>
      <c r="C324" s="209">
        <v>8.4685876965522766E-2</v>
      </c>
      <c r="D324" s="19"/>
      <c r="E324" s="19"/>
      <c r="F324" s="1"/>
    </row>
    <row r="325" spans="2:15" ht="24.95" customHeight="1">
      <c r="B325" s="208" t="s">
        <v>184</v>
      </c>
      <c r="C325" s="209">
        <v>9.317353367805481E-2</v>
      </c>
      <c r="D325" s="19"/>
      <c r="E325" s="19"/>
      <c r="F325" s="1"/>
    </row>
    <row r="326" spans="2:15" ht="24.95" customHeight="1">
      <c r="B326" s="208" t="s">
        <v>183</v>
      </c>
      <c r="C326" s="209">
        <v>9.5172353088855743E-2</v>
      </c>
      <c r="D326" s="19"/>
      <c r="E326" s="19"/>
      <c r="F326" s="1"/>
    </row>
    <row r="327" spans="2:15" ht="24.95" customHeight="1">
      <c r="B327" s="208" t="s">
        <v>185</v>
      </c>
      <c r="C327" s="209">
        <v>0.12188267707824707</v>
      </c>
      <c r="D327" s="19"/>
      <c r="E327" s="19"/>
      <c r="F327" s="1"/>
    </row>
    <row r="328" spans="2:15" ht="24.95" customHeight="1" thickBot="1">
      <c r="B328" s="210" t="s">
        <v>187</v>
      </c>
      <c r="C328" s="211">
        <v>0.17171682417392731</v>
      </c>
      <c r="D328" s="19"/>
      <c r="E328" s="19"/>
      <c r="F328" s="1"/>
    </row>
    <row r="329" spans="2:15" ht="24.95" customHeight="1" thickTop="1"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2:15" ht="24.95" customHeight="1"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2:15" ht="24.95" customHeight="1"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5"/>
    </row>
    <row r="332" spans="2:15" ht="24.95" customHeight="1">
      <c r="B332" s="38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5"/>
    </row>
    <row r="333" spans="2:15" ht="30" customHeight="1">
      <c r="B333" s="300" t="s">
        <v>116</v>
      </c>
      <c r="C333" s="300"/>
      <c r="D333" s="300"/>
      <c r="E333" s="300"/>
      <c r="F333" s="300"/>
      <c r="G333" s="300"/>
      <c r="H333" s="300"/>
      <c r="I333" s="300"/>
      <c r="J333" s="300"/>
      <c r="K333" s="300"/>
      <c r="L333" s="300"/>
      <c r="M333" s="300"/>
      <c r="N333" s="300"/>
      <c r="O333" s="300"/>
    </row>
    <row r="334" spans="2:15" ht="15" customHeight="1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</row>
    <row r="335" spans="2:15" ht="24.95" customHeight="1">
      <c r="B335" s="15"/>
      <c r="C335" s="118" t="s">
        <v>5</v>
      </c>
      <c r="D335" s="118" t="s">
        <v>6</v>
      </c>
      <c r="E335" s="118" t="s">
        <v>7</v>
      </c>
      <c r="F335" s="118" t="s">
        <v>8</v>
      </c>
      <c r="G335" s="118" t="s">
        <v>9</v>
      </c>
      <c r="H335" s="118" t="s">
        <v>10</v>
      </c>
      <c r="I335" s="118" t="s">
        <v>11</v>
      </c>
      <c r="J335" s="118" t="s">
        <v>12</v>
      </c>
      <c r="K335" s="118" t="s">
        <v>13</v>
      </c>
      <c r="L335" s="118" t="s">
        <v>15</v>
      </c>
    </row>
    <row r="336" spans="2:15" ht="24.95" customHeight="1">
      <c r="B336" s="134" t="s">
        <v>4</v>
      </c>
      <c r="C336" s="120">
        <f t="shared" ref="C336:K336" si="0">C337+C338</f>
        <v>85338</v>
      </c>
      <c r="D336" s="120">
        <f t="shared" si="0"/>
        <v>159387</v>
      </c>
      <c r="E336" s="120">
        <f t="shared" si="0"/>
        <v>151092</v>
      </c>
      <c r="F336" s="120">
        <f t="shared" si="0"/>
        <v>43053</v>
      </c>
      <c r="G336" s="120">
        <f t="shared" si="0"/>
        <v>121048</v>
      </c>
      <c r="H336" s="120">
        <f t="shared" si="0"/>
        <v>77469</v>
      </c>
      <c r="I336" s="120">
        <f t="shared" si="0"/>
        <v>50704</v>
      </c>
      <c r="J336" s="120">
        <f t="shared" si="0"/>
        <v>84873</v>
      </c>
      <c r="K336" s="120">
        <f t="shared" si="0"/>
        <v>43201</v>
      </c>
      <c r="L336" s="120">
        <f t="shared" ref="L336:L341" si="1">SUM(C336:K336)</f>
        <v>816165</v>
      </c>
      <c r="M336" s="12"/>
    </row>
    <row r="337" spans="2:14" ht="24.95" customHeight="1">
      <c r="B337" s="15" t="s">
        <v>41</v>
      </c>
      <c r="C337" s="97">
        <v>77386</v>
      </c>
      <c r="D337" s="97">
        <v>88729</v>
      </c>
      <c r="E337" s="97">
        <v>109864</v>
      </c>
      <c r="F337" s="97">
        <v>31781</v>
      </c>
      <c r="G337" s="97">
        <v>81471</v>
      </c>
      <c r="H337" s="97">
        <v>65324</v>
      </c>
      <c r="I337" s="97">
        <v>46558</v>
      </c>
      <c r="J337" s="97">
        <v>62138</v>
      </c>
      <c r="K337" s="97">
        <v>37665</v>
      </c>
      <c r="L337" s="81">
        <f>SUM(C337:K337)</f>
        <v>600916</v>
      </c>
      <c r="M337" s="12"/>
    </row>
    <row r="338" spans="2:14" ht="24.95" customHeight="1">
      <c r="B338" s="15" t="s">
        <v>42</v>
      </c>
      <c r="C338" s="97">
        <v>7952</v>
      </c>
      <c r="D338" s="97">
        <v>70658</v>
      </c>
      <c r="E338" s="97">
        <v>41228</v>
      </c>
      <c r="F338" s="97">
        <v>11272</v>
      </c>
      <c r="G338" s="97">
        <v>39577</v>
      </c>
      <c r="H338" s="97">
        <v>12145</v>
      </c>
      <c r="I338" s="97">
        <v>4146</v>
      </c>
      <c r="J338" s="97">
        <v>22735</v>
      </c>
      <c r="K338" s="97">
        <v>5536</v>
      </c>
      <c r="L338" s="81">
        <f>SUM(C338:K338)</f>
        <v>215249</v>
      </c>
      <c r="M338" s="12"/>
    </row>
    <row r="339" spans="2:14" ht="24.95" customHeight="1">
      <c r="B339" s="134" t="s">
        <v>110</v>
      </c>
      <c r="C339" s="120">
        <f t="shared" ref="C339:K339" si="2">C340+C341</f>
        <v>141324</v>
      </c>
      <c r="D339" s="120">
        <f t="shared" si="2"/>
        <v>238513</v>
      </c>
      <c r="E339" s="120">
        <f t="shared" si="2"/>
        <v>278330</v>
      </c>
      <c r="F339" s="120">
        <f t="shared" si="2"/>
        <v>74596</v>
      </c>
      <c r="G339" s="120">
        <f t="shared" si="2"/>
        <v>229150</v>
      </c>
      <c r="H339" s="120">
        <f t="shared" si="2"/>
        <v>144464</v>
      </c>
      <c r="I339" s="120">
        <f t="shared" si="2"/>
        <v>105821</v>
      </c>
      <c r="J339" s="120">
        <f t="shared" si="2"/>
        <v>142757</v>
      </c>
      <c r="K339" s="120">
        <f t="shared" si="2"/>
        <v>73903</v>
      </c>
      <c r="L339" s="120">
        <f t="shared" si="1"/>
        <v>1428858</v>
      </c>
      <c r="M339" s="12"/>
    </row>
    <row r="340" spans="2:14" ht="24.95" customHeight="1">
      <c r="B340" s="15" t="s">
        <v>74</v>
      </c>
      <c r="C340" s="97">
        <v>129472</v>
      </c>
      <c r="D340" s="97">
        <v>152655</v>
      </c>
      <c r="E340" s="97">
        <v>217259</v>
      </c>
      <c r="F340" s="97">
        <v>58240</v>
      </c>
      <c r="G340" s="97">
        <v>166595</v>
      </c>
      <c r="H340" s="97">
        <v>125128</v>
      </c>
      <c r="I340" s="97">
        <v>97170</v>
      </c>
      <c r="J340" s="97">
        <v>104303</v>
      </c>
      <c r="K340" s="97">
        <v>65000</v>
      </c>
      <c r="L340" s="81">
        <f t="shared" si="1"/>
        <v>1115822</v>
      </c>
      <c r="M340" s="12"/>
    </row>
    <row r="341" spans="2:14" ht="24.95" customHeight="1">
      <c r="B341" s="15" t="s">
        <v>75</v>
      </c>
      <c r="C341" s="97">
        <v>11852</v>
      </c>
      <c r="D341" s="97">
        <v>85858</v>
      </c>
      <c r="E341" s="97">
        <v>61071</v>
      </c>
      <c r="F341" s="97">
        <v>16356</v>
      </c>
      <c r="G341" s="97">
        <v>62555</v>
      </c>
      <c r="H341" s="97">
        <v>19336</v>
      </c>
      <c r="I341" s="97">
        <v>8651</v>
      </c>
      <c r="J341" s="97">
        <v>38454</v>
      </c>
      <c r="K341" s="97">
        <v>8903</v>
      </c>
      <c r="L341" s="81">
        <f t="shared" si="1"/>
        <v>313036</v>
      </c>
      <c r="M341" s="12"/>
    </row>
    <row r="342" spans="2:14" ht="24.95" customHeight="1">
      <c r="B342" s="198" t="s">
        <v>134</v>
      </c>
      <c r="C342" s="175">
        <v>0.22433346570753418</v>
      </c>
      <c r="D342" s="175">
        <v>0.32934681200402682</v>
      </c>
      <c r="E342" s="175">
        <v>0.30408712775739044</v>
      </c>
      <c r="F342" s="175">
        <v>0.28437992791674366</v>
      </c>
      <c r="G342" s="175">
        <v>0.34637249818991461</v>
      </c>
      <c r="H342" s="175">
        <v>0.32043794487093891</v>
      </c>
      <c r="I342" s="175">
        <v>0.27201630745744715</v>
      </c>
      <c r="J342" s="175">
        <v>0.35013550268437282</v>
      </c>
      <c r="K342" s="175">
        <v>0.26472785214613026</v>
      </c>
      <c r="L342" s="174">
        <v>0.30270000000000002</v>
      </c>
      <c r="M342" s="12"/>
    </row>
    <row r="343" spans="2:14" ht="24.95" customHeight="1">
      <c r="B343" s="199" t="s">
        <v>3</v>
      </c>
      <c r="C343" s="176">
        <v>1.6560500597623566</v>
      </c>
      <c r="D343" s="176">
        <v>1.4964394837722022</v>
      </c>
      <c r="E343" s="176">
        <v>1.8421226802213222</v>
      </c>
      <c r="F343" s="176">
        <v>1.7326550995284882</v>
      </c>
      <c r="G343" s="176">
        <v>1.8930506906351199</v>
      </c>
      <c r="H343" s="176">
        <v>1.8647975319159922</v>
      </c>
      <c r="I343" s="176">
        <v>2.0870345534869044</v>
      </c>
      <c r="J343" s="176">
        <v>1.6820072343383643</v>
      </c>
      <c r="K343" s="176">
        <v>1.7106779935649639</v>
      </c>
      <c r="L343" s="173">
        <f>L339/L336</f>
        <v>1.7506974692617301</v>
      </c>
      <c r="M343" s="12"/>
    </row>
    <row r="344" spans="2:14" ht="24.95" customHeight="1">
      <c r="B344" s="15" t="s">
        <v>76</v>
      </c>
      <c r="C344" s="179">
        <v>1.6730674799059262</v>
      </c>
      <c r="D344" s="179">
        <v>1.7204634336011901</v>
      </c>
      <c r="E344" s="179">
        <v>1.9775267603582611</v>
      </c>
      <c r="F344" s="179">
        <v>1.8325414555866713</v>
      </c>
      <c r="G344" s="179">
        <v>2.044838040529759</v>
      </c>
      <c r="H344" s="179">
        <v>1.9154981323862592</v>
      </c>
      <c r="I344" s="179">
        <v>2.0870741870355256</v>
      </c>
      <c r="J344" s="179">
        <v>1.678570279056294</v>
      </c>
      <c r="K344" s="179">
        <v>1.7257400769945572</v>
      </c>
      <c r="L344" s="63">
        <f>L340/L337</f>
        <v>1.8568685140685222</v>
      </c>
      <c r="M344" s="12"/>
    </row>
    <row r="345" spans="2:14" ht="24.95" customHeight="1">
      <c r="B345" s="15" t="s">
        <v>132</v>
      </c>
      <c r="C345" s="179">
        <v>1.4904426559356136</v>
      </c>
      <c r="D345" s="179">
        <v>1.2151207223527414</v>
      </c>
      <c r="E345" s="179">
        <v>1.4812991171048802</v>
      </c>
      <c r="F345" s="179">
        <v>1.451029098651526</v>
      </c>
      <c r="G345" s="179">
        <v>1.5805897364630972</v>
      </c>
      <c r="H345" s="179">
        <v>1.5920955125566076</v>
      </c>
      <c r="I345" s="179">
        <v>2.0865894838398455</v>
      </c>
      <c r="J345" s="179">
        <v>1.6914009236859469</v>
      </c>
      <c r="K345" s="179">
        <v>1.6082008670520231</v>
      </c>
      <c r="L345" s="63">
        <f>L341/L338</f>
        <v>1.4542971163629099</v>
      </c>
      <c r="M345" s="12"/>
    </row>
    <row r="346" spans="2:14" ht="24.95" customHeight="1">
      <c r="B346" s="15"/>
      <c r="C346" s="44"/>
      <c r="D346" s="44"/>
      <c r="E346" s="44"/>
      <c r="F346" s="44"/>
      <c r="G346" s="44"/>
      <c r="H346" s="44"/>
      <c r="I346" s="44"/>
      <c r="J346" s="44"/>
      <c r="K346" s="44"/>
      <c r="L346" s="40"/>
      <c r="M346" s="12"/>
    </row>
    <row r="347" spans="2:14" ht="24.95" customHeight="1">
      <c r="B347" s="15"/>
      <c r="C347" s="44"/>
      <c r="D347" s="44"/>
      <c r="E347" s="44"/>
      <c r="F347" s="44"/>
      <c r="G347" s="44"/>
      <c r="H347" s="44"/>
      <c r="I347" s="44"/>
      <c r="J347" s="44"/>
      <c r="K347" s="44"/>
      <c r="L347" s="40"/>
      <c r="M347" s="12"/>
    </row>
    <row r="348" spans="2:14" ht="24.95" customHeight="1">
      <c r="B348" s="15"/>
      <c r="C348" s="44"/>
      <c r="D348" s="44"/>
      <c r="E348" s="44"/>
      <c r="F348" s="44"/>
      <c r="G348" s="44"/>
      <c r="H348" s="44"/>
      <c r="I348" s="44"/>
      <c r="J348" s="44"/>
      <c r="K348" s="44"/>
      <c r="L348" s="40"/>
      <c r="M348" s="12"/>
    </row>
    <row r="349" spans="2:14" ht="24.95" customHeight="1">
      <c r="B349" s="15"/>
      <c r="C349" s="44"/>
      <c r="D349" s="44"/>
      <c r="E349" s="44"/>
      <c r="F349" s="44"/>
      <c r="G349" s="44"/>
      <c r="H349" s="44"/>
      <c r="I349" s="44"/>
      <c r="J349" s="44"/>
      <c r="K349" s="44"/>
      <c r="L349" s="40"/>
      <c r="M349" s="12"/>
    </row>
    <row r="350" spans="2:14" ht="24.95" customHeight="1">
      <c r="B350" s="15"/>
      <c r="C350" s="44"/>
      <c r="D350" s="44"/>
      <c r="E350" s="44"/>
      <c r="F350" s="44"/>
      <c r="G350" s="44"/>
      <c r="H350" s="44"/>
      <c r="I350" s="44"/>
      <c r="J350" s="44"/>
      <c r="K350" s="44"/>
      <c r="L350" s="40"/>
      <c r="M350" s="12"/>
    </row>
    <row r="351" spans="2:14" ht="24.95" customHeight="1">
      <c r="B351" s="15"/>
      <c r="C351" s="44"/>
      <c r="D351" s="44"/>
      <c r="E351" s="44"/>
      <c r="F351" s="44"/>
      <c r="G351" s="44"/>
      <c r="H351" s="44"/>
      <c r="I351" s="44"/>
      <c r="J351" s="44"/>
      <c r="K351" s="44"/>
      <c r="L351" s="40"/>
      <c r="M351" s="12"/>
      <c r="N351" s="5"/>
    </row>
    <row r="352" spans="2:14" ht="24.95" customHeight="1">
      <c r="B352" s="15"/>
      <c r="C352" s="44"/>
      <c r="D352" s="44"/>
      <c r="E352" s="44"/>
      <c r="F352" s="44"/>
      <c r="G352" s="44"/>
      <c r="H352" s="44"/>
      <c r="I352" s="44"/>
      <c r="J352" s="44"/>
      <c r="K352" s="44"/>
      <c r="L352" s="40"/>
      <c r="M352" s="12"/>
    </row>
    <row r="353" spans="2:15" ht="24.95" customHeight="1">
      <c r="B353" s="15"/>
      <c r="C353" s="44"/>
      <c r="D353" s="44"/>
      <c r="E353" s="44"/>
      <c r="F353" s="44"/>
      <c r="G353" s="44"/>
      <c r="H353" s="44"/>
      <c r="I353" s="44"/>
      <c r="J353" s="44"/>
      <c r="K353" s="44"/>
      <c r="L353" s="40"/>
      <c r="M353" s="12"/>
    </row>
    <row r="354" spans="2:15" ht="24.95" customHeight="1">
      <c r="B354" s="15"/>
      <c r="C354" s="44"/>
      <c r="D354" s="44"/>
      <c r="E354" s="44"/>
      <c r="F354" s="44"/>
      <c r="G354" s="44"/>
      <c r="H354" s="44"/>
      <c r="I354" s="44"/>
      <c r="J354" s="44"/>
      <c r="K354" s="44"/>
      <c r="L354" s="40"/>
      <c r="M354" s="12"/>
    </row>
    <row r="355" spans="2:15" ht="24.95" customHeight="1">
      <c r="B355" s="15"/>
      <c r="C355" s="44"/>
      <c r="D355" s="44"/>
      <c r="E355" s="44"/>
      <c r="F355" s="44"/>
      <c r="G355" s="44"/>
      <c r="H355" s="44"/>
      <c r="I355" s="44"/>
      <c r="J355" s="44"/>
      <c r="K355" s="44"/>
      <c r="L355" s="40"/>
      <c r="M355" s="12"/>
    </row>
    <row r="356" spans="2:15" ht="24.95" customHeight="1">
      <c r="B356" s="15"/>
      <c r="C356" s="44"/>
      <c r="D356" s="44"/>
      <c r="E356" s="44"/>
      <c r="F356" s="44"/>
      <c r="G356" s="44"/>
      <c r="H356" s="44"/>
      <c r="I356" s="44"/>
      <c r="J356" s="44"/>
      <c r="K356" s="44"/>
      <c r="L356" s="40"/>
      <c r="M356" s="12"/>
      <c r="O356" s="49">
        <v>2</v>
      </c>
    </row>
    <row r="357" spans="2:15" ht="30" customHeight="1">
      <c r="B357" s="300" t="s">
        <v>141</v>
      </c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</row>
    <row r="358" spans="2:15" ht="15" customHeight="1">
      <c r="B358" s="38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</row>
    <row r="359" spans="2:15" ht="24.95" customHeight="1">
      <c r="B359" s="269" t="s">
        <v>14</v>
      </c>
      <c r="C359" s="274"/>
      <c r="D359" s="274"/>
      <c r="E359" s="274"/>
      <c r="F359" s="274"/>
      <c r="G359" s="274"/>
      <c r="H359" s="274"/>
      <c r="I359" s="301"/>
      <c r="J359" s="301"/>
      <c r="K359" s="301"/>
      <c r="L359" s="301"/>
      <c r="M359" s="301"/>
      <c r="N359" s="301"/>
    </row>
    <row r="360" spans="2:15" ht="24.95" customHeight="1">
      <c r="B360" s="197" t="s">
        <v>43</v>
      </c>
      <c r="C360" s="277" t="s">
        <v>69</v>
      </c>
      <c r="D360" s="277"/>
      <c r="E360" s="277" t="s">
        <v>68</v>
      </c>
      <c r="F360" s="277"/>
      <c r="G360" s="278" t="s">
        <v>0</v>
      </c>
      <c r="H360" s="278"/>
    </row>
    <row r="361" spans="2:15" ht="24.95" customHeight="1">
      <c r="B361" s="43" t="s">
        <v>142</v>
      </c>
      <c r="C361" s="270">
        <v>631914</v>
      </c>
      <c r="D361" s="270"/>
      <c r="E361" s="270">
        <v>223939</v>
      </c>
      <c r="F361" s="270"/>
      <c r="G361" s="251">
        <f>C361+E361</f>
        <v>855853</v>
      </c>
      <c r="H361" s="251"/>
    </row>
    <row r="362" spans="2:15" ht="24.95" customHeight="1">
      <c r="B362" s="43" t="s">
        <v>139</v>
      </c>
      <c r="C362" s="270">
        <v>600916</v>
      </c>
      <c r="D362" s="270"/>
      <c r="E362" s="270">
        <v>215249</v>
      </c>
      <c r="F362" s="270"/>
      <c r="G362" s="251">
        <f>C362+E362</f>
        <v>816165</v>
      </c>
      <c r="H362" s="251"/>
    </row>
    <row r="363" spans="2:15" ht="24.95" customHeight="1">
      <c r="B363" s="122" t="s">
        <v>53</v>
      </c>
      <c r="C363" s="231">
        <f>(C362-C361)/C361</f>
        <v>-4.9054143443569856E-2</v>
      </c>
      <c r="D363" s="231"/>
      <c r="E363" s="231">
        <f>(E362-E361)/E361</f>
        <v>-3.8805210347460692E-2</v>
      </c>
      <c r="F363" s="231"/>
      <c r="G363" s="231">
        <f>(G362-G361)/G361</f>
        <v>-4.6372449474384035E-2</v>
      </c>
      <c r="H363" s="231"/>
    </row>
    <row r="364" spans="2:15" s="5" customFormat="1" ht="24.95" customHeight="1">
      <c r="B364" s="3"/>
      <c r="C364" s="4"/>
      <c r="D364" s="4"/>
      <c r="E364" s="4"/>
      <c r="F364" s="4"/>
      <c r="G364" s="4"/>
      <c r="H364" s="4"/>
    </row>
    <row r="365" spans="2:15" s="5" customFormat="1" ht="24.95" customHeight="1">
      <c r="B365" s="3"/>
      <c r="C365" s="4"/>
      <c r="D365" s="4"/>
      <c r="E365" s="4"/>
      <c r="F365" s="4"/>
      <c r="G365" s="4"/>
      <c r="H365" s="4"/>
    </row>
    <row r="366" spans="2:15" s="5" customFormat="1" ht="24.95" customHeight="1">
      <c r="B366" s="3"/>
      <c r="C366" s="4"/>
      <c r="D366" s="4"/>
      <c r="E366" s="4"/>
      <c r="F366" s="4"/>
      <c r="G366" s="4"/>
      <c r="H366" s="4"/>
    </row>
    <row r="367" spans="2:15" s="5" customFormat="1" ht="24.95" customHeight="1">
      <c r="B367" s="3"/>
      <c r="C367" s="4"/>
      <c r="D367" s="4"/>
      <c r="E367" s="4"/>
      <c r="F367" s="4"/>
      <c r="G367" s="4"/>
      <c r="H367" s="4"/>
    </row>
    <row r="368" spans="2:15" s="5" customFormat="1" ht="24.95" customHeight="1">
      <c r="B368" s="3"/>
      <c r="C368" s="4"/>
      <c r="D368" s="4"/>
      <c r="E368" s="4"/>
      <c r="F368" s="4"/>
      <c r="G368" s="4"/>
      <c r="H368" s="4"/>
    </row>
    <row r="369" spans="2:12" s="5" customFormat="1" ht="24.95" customHeight="1">
      <c r="B369" s="3"/>
      <c r="C369" s="4"/>
      <c r="D369" s="4"/>
      <c r="E369" s="4"/>
      <c r="F369" s="4"/>
      <c r="G369" s="4"/>
      <c r="H369" s="4"/>
    </row>
    <row r="370" spans="2:12" s="5" customFormat="1" ht="24.95" customHeight="1">
      <c r="B370" s="3"/>
      <c r="C370" s="4"/>
      <c r="D370" s="4"/>
      <c r="E370" s="4"/>
      <c r="F370" s="4"/>
      <c r="G370" s="4"/>
      <c r="H370" s="4"/>
    </row>
    <row r="371" spans="2:12" s="5" customFormat="1" ht="24.95" customHeight="1">
      <c r="B371" s="3"/>
      <c r="C371" s="4"/>
      <c r="D371" s="4"/>
      <c r="E371" s="4"/>
      <c r="F371" s="4"/>
      <c r="G371" s="4"/>
      <c r="H371" s="4"/>
    </row>
    <row r="372" spans="2:12" s="5" customFormat="1" ht="24.95" customHeight="1">
      <c r="B372" s="3"/>
      <c r="C372" s="4"/>
      <c r="D372" s="4"/>
      <c r="E372" s="4"/>
      <c r="F372" s="4"/>
      <c r="G372" s="4"/>
      <c r="H372" s="4"/>
    </row>
    <row r="373" spans="2:12" ht="24.95" customHeight="1"/>
    <row r="374" spans="2:12" ht="24.95" customHeight="1">
      <c r="B374" s="276" t="s">
        <v>45</v>
      </c>
      <c r="C374" s="276"/>
      <c r="D374" s="276"/>
      <c r="E374" s="276"/>
      <c r="F374" s="276"/>
      <c r="G374" s="276"/>
      <c r="H374" s="276"/>
      <c r="I374" s="276"/>
      <c r="J374" s="276"/>
      <c r="K374" s="276"/>
      <c r="L374" s="276"/>
    </row>
    <row r="375" spans="2:12" ht="24.95" customHeight="1">
      <c r="B375" s="195" t="s">
        <v>43</v>
      </c>
      <c r="C375" s="118" t="s">
        <v>5</v>
      </c>
      <c r="D375" s="118" t="s">
        <v>6</v>
      </c>
      <c r="E375" s="118" t="s">
        <v>7</v>
      </c>
      <c r="F375" s="118" t="s">
        <v>8</v>
      </c>
      <c r="G375" s="118" t="s">
        <v>9</v>
      </c>
      <c r="H375" s="118" t="s">
        <v>10</v>
      </c>
      <c r="I375" s="118" t="s">
        <v>11</v>
      </c>
      <c r="J375" s="118" t="s">
        <v>12</v>
      </c>
      <c r="K375" s="118" t="s">
        <v>13</v>
      </c>
      <c r="L375" s="118" t="s">
        <v>15</v>
      </c>
    </row>
    <row r="376" spans="2:12" ht="24.95" customHeight="1">
      <c r="B376" s="43" t="s">
        <v>142</v>
      </c>
      <c r="C376" s="217">
        <v>82112</v>
      </c>
      <c r="D376" s="217">
        <v>171553</v>
      </c>
      <c r="E376" s="217">
        <v>159506</v>
      </c>
      <c r="F376" s="217">
        <v>43292</v>
      </c>
      <c r="G376" s="217">
        <v>131925</v>
      </c>
      <c r="H376" s="217">
        <v>78799</v>
      </c>
      <c r="I376" s="217">
        <v>47297</v>
      </c>
      <c r="J376" s="217">
        <v>93535</v>
      </c>
      <c r="K376" s="217">
        <v>47834</v>
      </c>
      <c r="L376" s="182">
        <f>SUM(C376:K376)</f>
        <v>855853</v>
      </c>
    </row>
    <row r="377" spans="2:12" ht="24.95" customHeight="1">
      <c r="B377" s="43" t="s">
        <v>139</v>
      </c>
      <c r="C377" s="217">
        <v>85338</v>
      </c>
      <c r="D377" s="217">
        <v>159387</v>
      </c>
      <c r="E377" s="217">
        <v>151092</v>
      </c>
      <c r="F377" s="217">
        <v>43053</v>
      </c>
      <c r="G377" s="217">
        <v>121048</v>
      </c>
      <c r="H377" s="217">
        <v>77469</v>
      </c>
      <c r="I377" s="217">
        <v>50704</v>
      </c>
      <c r="J377" s="217">
        <v>84873</v>
      </c>
      <c r="K377" s="217">
        <v>43201</v>
      </c>
      <c r="L377" s="182">
        <f>SUM(C377:K377)</f>
        <v>816165</v>
      </c>
    </row>
    <row r="378" spans="2:12" ht="24.95" customHeight="1">
      <c r="B378" s="122" t="s">
        <v>53</v>
      </c>
      <c r="C378" s="183">
        <f t="shared" ref="C378:L378" si="3">(C377-C376)/C376</f>
        <v>3.9287802026500389E-2</v>
      </c>
      <c r="D378" s="183">
        <f t="shared" si="3"/>
        <v>-7.0916859512803618E-2</v>
      </c>
      <c r="E378" s="183">
        <f t="shared" si="3"/>
        <v>-5.2750366757363359E-2</v>
      </c>
      <c r="F378" s="183">
        <f t="shared" si="3"/>
        <v>-5.5206504665989099E-3</v>
      </c>
      <c r="G378" s="183">
        <f t="shared" si="3"/>
        <v>-8.2448360811066893E-2</v>
      </c>
      <c r="H378" s="183">
        <f t="shared" si="3"/>
        <v>-1.6878386781558143E-2</v>
      </c>
      <c r="I378" s="183">
        <f t="shared" si="3"/>
        <v>7.203416707190731E-2</v>
      </c>
      <c r="J378" s="183">
        <f t="shared" si="3"/>
        <v>-9.2607045490992676E-2</v>
      </c>
      <c r="K378" s="183">
        <f t="shared" si="3"/>
        <v>-9.6855792950620898E-2</v>
      </c>
      <c r="L378" s="183">
        <f t="shared" si="3"/>
        <v>-4.6372449474384035E-2</v>
      </c>
    </row>
    <row r="379" spans="2:12" ht="24.95" customHeight="1">
      <c r="B379" s="22"/>
      <c r="C379" s="27"/>
      <c r="D379" s="27"/>
      <c r="E379" s="27"/>
      <c r="F379" s="27"/>
      <c r="G379" s="27"/>
      <c r="H379" s="27"/>
      <c r="I379" s="27"/>
      <c r="J379" s="27"/>
      <c r="K379" s="27"/>
      <c r="L379" s="27"/>
    </row>
    <row r="380" spans="2:12" ht="24.95" customHeight="1">
      <c r="B380" s="22"/>
      <c r="C380" s="27"/>
      <c r="D380" s="27"/>
      <c r="E380" s="27"/>
      <c r="F380" s="27"/>
      <c r="G380" s="27"/>
      <c r="H380" s="27"/>
      <c r="I380" s="27"/>
      <c r="J380" s="27"/>
      <c r="K380" s="27"/>
      <c r="L380" s="27"/>
    </row>
    <row r="381" spans="2:12" ht="24.95" customHeight="1">
      <c r="B381" s="22"/>
      <c r="C381" s="27"/>
      <c r="D381" s="27"/>
      <c r="E381" s="27"/>
      <c r="F381" s="27"/>
      <c r="G381" s="27"/>
      <c r="H381" s="27"/>
      <c r="I381" s="27"/>
      <c r="J381" s="27"/>
      <c r="K381" s="27"/>
      <c r="L381" s="27"/>
    </row>
    <row r="382" spans="2:12" ht="24.95" customHeight="1">
      <c r="B382" s="238"/>
      <c r="C382" s="238"/>
      <c r="D382" s="238"/>
      <c r="E382" s="238"/>
      <c r="F382" s="238"/>
      <c r="G382" s="238"/>
      <c r="H382" s="238"/>
      <c r="I382" s="238"/>
      <c r="J382" s="238"/>
      <c r="K382" s="238"/>
      <c r="L382" s="238"/>
    </row>
    <row r="383" spans="2:12" ht="24.95" customHeight="1">
      <c r="B383" s="22"/>
      <c r="C383" s="27"/>
      <c r="D383" s="27"/>
      <c r="E383" s="27"/>
      <c r="F383" s="27"/>
      <c r="G383" s="27"/>
      <c r="H383" s="27"/>
      <c r="I383" s="27"/>
      <c r="J383" s="27"/>
      <c r="K383" s="27"/>
      <c r="L383" s="27"/>
    </row>
    <row r="384" spans="2:12" ht="24.95" customHeight="1">
      <c r="B384" s="22"/>
      <c r="C384" s="27"/>
      <c r="D384" s="27"/>
      <c r="E384" s="27"/>
      <c r="F384" s="27"/>
      <c r="G384" s="27"/>
      <c r="H384" s="27"/>
      <c r="I384" s="27"/>
      <c r="J384" s="27"/>
      <c r="K384" s="27"/>
      <c r="L384" s="27"/>
    </row>
    <row r="385" spans="2:12" ht="24.95" customHeight="1">
      <c r="B385" s="22"/>
      <c r="C385" s="27"/>
      <c r="D385" s="27"/>
      <c r="E385" s="27"/>
      <c r="F385" s="27"/>
      <c r="G385" s="27"/>
      <c r="H385" s="27"/>
      <c r="I385" s="27"/>
      <c r="J385" s="27"/>
      <c r="K385" s="27"/>
      <c r="L385" s="27"/>
    </row>
    <row r="386" spans="2:12" ht="24.95" customHeight="1">
      <c r="B386" s="22"/>
      <c r="C386" s="27"/>
      <c r="D386" s="27"/>
      <c r="E386" s="27"/>
      <c r="F386" s="27"/>
      <c r="G386" s="27"/>
      <c r="H386" s="27"/>
      <c r="I386" s="27"/>
      <c r="J386" s="27"/>
      <c r="K386" s="27"/>
      <c r="L386" s="27"/>
    </row>
    <row r="387" spans="2:12" ht="24.95" customHeight="1">
      <c r="B387" s="22"/>
      <c r="C387" s="27"/>
      <c r="D387" s="27"/>
      <c r="E387" s="27"/>
      <c r="F387" s="27"/>
      <c r="G387" s="27"/>
      <c r="H387" s="27"/>
      <c r="I387" s="27"/>
      <c r="J387" s="27"/>
      <c r="K387" s="27"/>
      <c r="L387" s="27"/>
    </row>
    <row r="388" spans="2:12" ht="24.95" customHeight="1">
      <c r="B388" s="22"/>
      <c r="C388" s="27"/>
      <c r="D388" s="27"/>
      <c r="E388" s="27"/>
      <c r="F388" s="27"/>
      <c r="G388" s="27"/>
      <c r="H388" s="27"/>
      <c r="I388" s="27"/>
      <c r="J388" s="27"/>
      <c r="K388" s="27"/>
      <c r="L388" s="27"/>
    </row>
    <row r="389" spans="2:12" ht="24.95" customHeight="1">
      <c r="B389" s="22"/>
      <c r="C389" s="27"/>
      <c r="D389" s="27"/>
      <c r="E389" s="27"/>
      <c r="F389" s="27"/>
      <c r="G389" s="27"/>
      <c r="H389" s="27"/>
      <c r="I389" s="27"/>
      <c r="J389" s="27"/>
      <c r="K389" s="27"/>
      <c r="L389" s="27"/>
    </row>
    <row r="390" spans="2:12" ht="24.95" customHeight="1">
      <c r="B390" s="269" t="s">
        <v>16</v>
      </c>
      <c r="C390" s="269"/>
      <c r="D390" s="269"/>
      <c r="E390" s="269"/>
      <c r="F390" s="269"/>
      <c r="G390" s="269"/>
      <c r="H390" s="269"/>
      <c r="I390" s="269"/>
      <c r="J390" s="269"/>
    </row>
    <row r="391" spans="2:12" ht="24.95" customHeight="1">
      <c r="B391" s="196" t="s">
        <v>43</v>
      </c>
      <c r="C391" s="234" t="s">
        <v>50</v>
      </c>
      <c r="D391" s="234"/>
      <c r="E391" s="234" t="s">
        <v>51</v>
      </c>
      <c r="F391" s="234"/>
      <c r="G391" s="235" t="s">
        <v>52</v>
      </c>
      <c r="H391" s="235"/>
      <c r="I391" s="236" t="s">
        <v>135</v>
      </c>
      <c r="J391" s="236"/>
      <c r="L391" s="66"/>
    </row>
    <row r="392" spans="2:12" ht="24.95" customHeight="1">
      <c r="B392" s="43" t="s">
        <v>142</v>
      </c>
      <c r="C392" s="270">
        <v>1149233</v>
      </c>
      <c r="D392" s="270"/>
      <c r="E392" s="270">
        <v>317318</v>
      </c>
      <c r="F392" s="270"/>
      <c r="G392" s="251">
        <f>C392+E392</f>
        <v>1466551</v>
      </c>
      <c r="H392" s="251"/>
      <c r="I392" s="272">
        <v>0.30590000000000001</v>
      </c>
      <c r="J392" s="273"/>
    </row>
    <row r="393" spans="2:12" ht="24.95" customHeight="1">
      <c r="B393" s="43" t="s">
        <v>139</v>
      </c>
      <c r="C393" s="270">
        <v>1115822</v>
      </c>
      <c r="D393" s="270"/>
      <c r="E393" s="270">
        <v>313036</v>
      </c>
      <c r="F393" s="270"/>
      <c r="G393" s="251">
        <f>C393+E393</f>
        <v>1428858</v>
      </c>
      <c r="H393" s="251"/>
      <c r="I393" s="272">
        <v>0.30270000000000002</v>
      </c>
      <c r="J393" s="273"/>
    </row>
    <row r="394" spans="2:12" ht="24.95" customHeight="1">
      <c r="B394" s="122" t="s">
        <v>53</v>
      </c>
      <c r="C394" s="231">
        <f>(C393-C392)/C392</f>
        <v>-2.9072433527404799E-2</v>
      </c>
      <c r="D394" s="231"/>
      <c r="E394" s="231">
        <f>(E393-E392)/E392</f>
        <v>-1.3494349516888422E-2</v>
      </c>
      <c r="F394" s="231"/>
      <c r="G394" s="268">
        <f>(G393-G392)/G392</f>
        <v>-2.5701799664655373E-2</v>
      </c>
      <c r="H394" s="268"/>
      <c r="I394" s="268">
        <f>(I393-I392)/I392</f>
        <v>-1.046093494606074E-2</v>
      </c>
      <c r="J394" s="268"/>
    </row>
    <row r="395" spans="2:12" ht="24.95" customHeight="1">
      <c r="B395" s="22"/>
      <c r="C395" s="27"/>
      <c r="D395" s="27"/>
      <c r="E395" s="27"/>
      <c r="F395" s="27"/>
      <c r="G395" s="28"/>
      <c r="H395" s="28"/>
      <c r="I395" s="28"/>
      <c r="J395" s="28"/>
      <c r="K395" s="5"/>
    </row>
    <row r="396" spans="2:12" ht="24.95" customHeight="1"/>
    <row r="397" spans="2:12" ht="24.95" customHeight="1"/>
    <row r="398" spans="2:12" ht="24.95" customHeight="1"/>
    <row r="399" spans="2:12" ht="24.95" customHeight="1">
      <c r="L399" s="61"/>
    </row>
    <row r="400" spans="2:12" ht="24.95" customHeight="1"/>
    <row r="401" spans="2:13" ht="24.95" customHeight="1"/>
    <row r="402" spans="2:13" ht="24.95" customHeight="1">
      <c r="L402" s="157"/>
    </row>
    <row r="403" spans="2:13" ht="24.95" customHeight="1"/>
    <row r="404" spans="2:13" ht="24.95" customHeight="1"/>
    <row r="405" spans="2:13" ht="24.95" customHeight="1">
      <c r="B405" s="269" t="s">
        <v>46</v>
      </c>
      <c r="C405" s="269"/>
      <c r="D405" s="269"/>
      <c r="E405" s="269"/>
      <c r="F405" s="269"/>
      <c r="G405" s="269"/>
      <c r="H405" s="269"/>
      <c r="I405" s="269"/>
      <c r="J405" s="269"/>
      <c r="K405" s="269"/>
      <c r="L405" s="269"/>
    </row>
    <row r="406" spans="2:13" ht="24.95" customHeight="1">
      <c r="B406" s="195" t="s">
        <v>43</v>
      </c>
      <c r="C406" s="118" t="s">
        <v>5</v>
      </c>
      <c r="D406" s="118" t="s">
        <v>6</v>
      </c>
      <c r="E406" s="118" t="s">
        <v>7</v>
      </c>
      <c r="F406" s="118" t="s">
        <v>8</v>
      </c>
      <c r="G406" s="118" t="s">
        <v>9</v>
      </c>
      <c r="H406" s="118" t="s">
        <v>10</v>
      </c>
      <c r="I406" s="118" t="s">
        <v>11</v>
      </c>
      <c r="J406" s="118" t="s">
        <v>12</v>
      </c>
      <c r="K406" s="118" t="s">
        <v>13</v>
      </c>
      <c r="L406" s="118" t="s">
        <v>15</v>
      </c>
    </row>
    <row r="407" spans="2:13" ht="24.95" customHeight="1">
      <c r="B407" s="43" t="s">
        <v>142</v>
      </c>
      <c r="C407" s="217">
        <v>155367</v>
      </c>
      <c r="D407" s="217">
        <v>259553</v>
      </c>
      <c r="E407" s="217">
        <v>275817</v>
      </c>
      <c r="F407" s="217">
        <v>70434</v>
      </c>
      <c r="G407" s="217">
        <v>244882</v>
      </c>
      <c r="H407" s="217">
        <v>122645</v>
      </c>
      <c r="I407" s="217">
        <v>102986</v>
      </c>
      <c r="J407" s="217">
        <v>162875</v>
      </c>
      <c r="K407" s="217">
        <v>71992</v>
      </c>
      <c r="L407" s="182">
        <f>SUM(C407:K407)</f>
        <v>1466551</v>
      </c>
    </row>
    <row r="408" spans="2:13" ht="24.95" customHeight="1">
      <c r="B408" s="43" t="s">
        <v>139</v>
      </c>
      <c r="C408" s="217">
        <v>141324</v>
      </c>
      <c r="D408" s="217">
        <v>238513</v>
      </c>
      <c r="E408" s="217">
        <v>278330</v>
      </c>
      <c r="F408" s="217">
        <v>74596</v>
      </c>
      <c r="G408" s="217">
        <v>229150</v>
      </c>
      <c r="H408" s="217">
        <v>144464</v>
      </c>
      <c r="I408" s="217">
        <v>105821</v>
      </c>
      <c r="J408" s="217">
        <v>142757</v>
      </c>
      <c r="K408" s="217">
        <v>73903</v>
      </c>
      <c r="L408" s="182">
        <f>SUM(C408:K408)</f>
        <v>1428858</v>
      </c>
    </row>
    <row r="409" spans="2:13" ht="24.95" customHeight="1">
      <c r="B409" s="122" t="s">
        <v>53</v>
      </c>
      <c r="C409" s="183">
        <f t="shared" ref="C409:L409" si="4">(C408-C407)/C407</f>
        <v>-9.0385989302747688E-2</v>
      </c>
      <c r="D409" s="183">
        <f t="shared" si="4"/>
        <v>-8.1062441967536494E-2</v>
      </c>
      <c r="E409" s="183">
        <f t="shared" si="4"/>
        <v>9.1111135281726659E-3</v>
      </c>
      <c r="F409" s="183">
        <f t="shared" si="4"/>
        <v>5.9090780021012576E-2</v>
      </c>
      <c r="G409" s="183">
        <f t="shared" si="4"/>
        <v>-6.4243186514321177E-2</v>
      </c>
      <c r="H409" s="183">
        <f t="shared" si="4"/>
        <v>0.17790370581760365</v>
      </c>
      <c r="I409" s="183">
        <f t="shared" si="4"/>
        <v>2.7528013516400288E-2</v>
      </c>
      <c r="J409" s="183">
        <f t="shared" si="4"/>
        <v>-0.12351803530314659</v>
      </c>
      <c r="K409" s="183">
        <f t="shared" si="4"/>
        <v>2.654461606845205E-2</v>
      </c>
      <c r="L409" s="183">
        <f t="shared" si="4"/>
        <v>-2.5701799664655373E-2</v>
      </c>
    </row>
    <row r="410" spans="2:13" ht="24.95" customHeight="1">
      <c r="B410" s="22"/>
      <c r="C410" s="27"/>
      <c r="D410" s="27"/>
      <c r="E410" s="27"/>
      <c r="F410" s="27"/>
      <c r="G410" s="27"/>
      <c r="H410" s="27"/>
      <c r="I410" s="27"/>
      <c r="J410" s="27"/>
      <c r="K410" s="27"/>
      <c r="L410" s="27"/>
    </row>
    <row r="411" spans="2:13" ht="24.95" customHeight="1">
      <c r="B411" s="22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5"/>
    </row>
    <row r="412" spans="2:13" ht="24.95" customHeight="1">
      <c r="B412" s="238"/>
      <c r="C412" s="238"/>
      <c r="D412" s="238"/>
      <c r="E412" s="238"/>
      <c r="F412" s="238"/>
      <c r="G412" s="238"/>
      <c r="H412" s="238"/>
      <c r="I412" s="238"/>
      <c r="J412" s="238"/>
      <c r="K412" s="238"/>
      <c r="L412" s="238"/>
      <c r="M412" s="5"/>
    </row>
    <row r="413" spans="2:13" ht="24.95" customHeight="1"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5"/>
    </row>
    <row r="414" spans="2:13" ht="24.95" customHeight="1">
      <c r="B414" s="22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5"/>
    </row>
    <row r="415" spans="2:13" ht="24.95" customHeight="1">
      <c r="B415" s="22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5"/>
    </row>
    <row r="416" spans="2:13" ht="24.95" customHeight="1">
      <c r="B416" s="22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5"/>
    </row>
    <row r="417" spans="2:15" ht="24.95" customHeight="1">
      <c r="B417" s="22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5"/>
    </row>
    <row r="418" spans="2:15" ht="24.95" customHeight="1">
      <c r="B418" s="22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5"/>
    </row>
    <row r="419" spans="2:15" ht="24.95" customHeight="1">
      <c r="B419" s="22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5"/>
    </row>
    <row r="420" spans="2:15" ht="24.95" customHeight="1">
      <c r="B420" s="22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5"/>
      <c r="O420" s="49">
        <v>3</v>
      </c>
    </row>
    <row r="421" spans="2:15" ht="30" customHeight="1">
      <c r="B421" s="275" t="s">
        <v>143</v>
      </c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</row>
    <row r="422" spans="2:15" ht="15" customHeight="1"/>
    <row r="423" spans="2:15" ht="24.95" customHeight="1">
      <c r="B423" s="269" t="s">
        <v>14</v>
      </c>
      <c r="C423" s="269"/>
      <c r="D423" s="269"/>
      <c r="E423" s="269"/>
      <c r="F423" s="269"/>
      <c r="G423" s="269"/>
      <c r="H423" s="269"/>
    </row>
    <row r="424" spans="2:15" ht="24.95" customHeight="1">
      <c r="B424" s="196" t="s">
        <v>43</v>
      </c>
      <c r="C424" s="234" t="s">
        <v>93</v>
      </c>
      <c r="D424" s="234"/>
      <c r="E424" s="234" t="s">
        <v>94</v>
      </c>
      <c r="F424" s="234"/>
      <c r="G424" s="235" t="s">
        <v>0</v>
      </c>
      <c r="H424" s="235"/>
    </row>
    <row r="425" spans="2:15" ht="24.95" customHeight="1">
      <c r="B425" s="43" t="s">
        <v>144</v>
      </c>
      <c r="C425" s="270">
        <v>3407313</v>
      </c>
      <c r="D425" s="270"/>
      <c r="E425" s="270">
        <v>1059843</v>
      </c>
      <c r="F425" s="270"/>
      <c r="G425" s="271">
        <f>C425+E425</f>
        <v>4467156</v>
      </c>
      <c r="H425" s="271"/>
    </row>
    <row r="426" spans="2:15" ht="24.95" customHeight="1">
      <c r="B426" s="43" t="s">
        <v>145</v>
      </c>
      <c r="C426" s="270">
        <v>3329422</v>
      </c>
      <c r="D426" s="270"/>
      <c r="E426" s="270">
        <v>1046669</v>
      </c>
      <c r="F426" s="270"/>
      <c r="G426" s="271">
        <f>C426+E426</f>
        <v>4376091</v>
      </c>
      <c r="H426" s="271"/>
    </row>
    <row r="427" spans="2:15" ht="24.95" customHeight="1">
      <c r="B427" s="122" t="s">
        <v>53</v>
      </c>
      <c r="C427" s="231">
        <f>(C426-C425)/C425</f>
        <v>-2.2859948587053786E-2</v>
      </c>
      <c r="D427" s="231"/>
      <c r="E427" s="231">
        <f>(E426-E425)/E425</f>
        <v>-1.2430142955135807E-2</v>
      </c>
      <c r="F427" s="231"/>
      <c r="G427" s="231">
        <f>(G426-G425)/G425</f>
        <v>-2.0385453295116623E-2</v>
      </c>
      <c r="H427" s="231"/>
    </row>
    <row r="428" spans="2:15" ht="24.95" customHeight="1">
      <c r="B428" s="22"/>
      <c r="C428" s="27"/>
      <c r="D428" s="27"/>
      <c r="E428" s="27"/>
      <c r="F428" s="27"/>
      <c r="G428" s="27"/>
      <c r="H428" s="27"/>
      <c r="I428" s="5"/>
    </row>
    <row r="429" spans="2:15" ht="24.95" customHeight="1">
      <c r="B429" s="22"/>
      <c r="C429" s="27"/>
      <c r="D429" s="27"/>
      <c r="E429" s="27"/>
      <c r="F429" s="27"/>
      <c r="G429" s="27"/>
      <c r="H429" s="27"/>
      <c r="I429" s="5"/>
    </row>
    <row r="430" spans="2:15" ht="24.95" customHeight="1">
      <c r="B430" s="22"/>
      <c r="C430" s="27"/>
      <c r="D430" s="27"/>
      <c r="E430" s="27"/>
      <c r="F430" s="27"/>
      <c r="G430" s="27"/>
      <c r="H430" s="27"/>
      <c r="I430" s="5"/>
    </row>
    <row r="431" spans="2:15" ht="24.95" customHeight="1">
      <c r="B431" s="22"/>
      <c r="C431" s="27"/>
      <c r="D431" s="27"/>
      <c r="E431" s="27"/>
      <c r="F431" s="27"/>
      <c r="G431" s="27"/>
      <c r="H431" s="27"/>
      <c r="I431" s="5"/>
    </row>
    <row r="432" spans="2:15" ht="24.95" customHeight="1">
      <c r="B432" s="22"/>
      <c r="C432" s="27"/>
      <c r="D432" s="27"/>
      <c r="E432" s="27"/>
      <c r="F432" s="27"/>
      <c r="G432" s="27"/>
      <c r="H432" s="27"/>
      <c r="I432" s="5"/>
    </row>
    <row r="433" spans="2:12" ht="24.95" customHeight="1">
      <c r="B433" s="22"/>
      <c r="C433" s="27"/>
      <c r="D433" s="27"/>
      <c r="E433" s="27"/>
      <c r="F433" s="27"/>
      <c r="G433" s="27"/>
      <c r="H433" s="27"/>
      <c r="I433" s="5"/>
    </row>
    <row r="434" spans="2:12" ht="24.95" customHeight="1">
      <c r="B434" s="22"/>
      <c r="C434" s="27"/>
      <c r="D434" s="27"/>
      <c r="E434" s="27"/>
      <c r="F434" s="27"/>
      <c r="G434" s="27"/>
      <c r="H434" s="27"/>
      <c r="I434" s="5"/>
      <c r="K434" s="21"/>
    </row>
    <row r="435" spans="2:12" ht="24.95" customHeight="1">
      <c r="B435" s="22"/>
      <c r="C435" s="27"/>
      <c r="D435" s="27"/>
      <c r="E435" s="27"/>
      <c r="F435" s="27"/>
      <c r="G435" s="27"/>
      <c r="H435" s="27"/>
      <c r="I435" s="5"/>
    </row>
    <row r="436" spans="2:12" ht="24.95" customHeight="1">
      <c r="B436" s="22"/>
      <c r="C436" s="27"/>
      <c r="D436" s="27"/>
      <c r="E436" s="27"/>
      <c r="F436" s="27"/>
      <c r="G436" s="27"/>
      <c r="H436" s="27"/>
      <c r="I436" s="5"/>
    </row>
    <row r="437" spans="2:12" ht="24.95" customHeight="1">
      <c r="B437" s="22"/>
      <c r="C437" s="27"/>
      <c r="D437" s="27"/>
      <c r="E437" s="27"/>
      <c r="F437" s="27"/>
      <c r="G437" s="27"/>
      <c r="H437" s="27"/>
      <c r="I437" s="5"/>
    </row>
    <row r="438" spans="2:12" ht="24.95" customHeight="1">
      <c r="B438" s="22"/>
      <c r="C438" s="27"/>
      <c r="D438" s="27"/>
      <c r="E438" s="27"/>
      <c r="F438" s="27"/>
      <c r="G438" s="27"/>
      <c r="H438" s="27"/>
      <c r="I438" s="5"/>
    </row>
    <row r="439" spans="2:12" ht="24.95" customHeight="1">
      <c r="B439" s="22"/>
      <c r="C439" s="27"/>
      <c r="D439" s="27"/>
      <c r="E439" s="27"/>
      <c r="F439" s="27"/>
      <c r="G439" s="27"/>
      <c r="H439" s="27"/>
      <c r="I439" s="5"/>
    </row>
    <row r="440" spans="2:12" ht="24.95" customHeight="1">
      <c r="B440" s="22"/>
      <c r="C440" s="27"/>
      <c r="D440" s="27"/>
      <c r="E440" s="27"/>
      <c r="F440" s="27"/>
      <c r="G440" s="27"/>
      <c r="H440" s="27"/>
      <c r="I440" s="5"/>
    </row>
    <row r="441" spans="2:12" ht="24.95" customHeight="1">
      <c r="B441" s="22"/>
      <c r="C441" s="27"/>
      <c r="D441" s="27"/>
      <c r="E441" s="27"/>
      <c r="F441" s="27"/>
      <c r="G441" s="27"/>
      <c r="H441" s="27"/>
      <c r="I441" s="5"/>
    </row>
    <row r="442" spans="2:12" ht="24.95" customHeight="1">
      <c r="B442" s="22"/>
      <c r="C442" s="27"/>
      <c r="D442" s="27"/>
      <c r="E442" s="27"/>
      <c r="F442" s="27"/>
      <c r="G442" s="27"/>
      <c r="H442" s="27"/>
      <c r="I442" s="5"/>
    </row>
    <row r="443" spans="2:12" ht="24.95" customHeight="1">
      <c r="B443" s="22"/>
      <c r="C443" s="27"/>
      <c r="D443" s="27"/>
      <c r="E443" s="27"/>
      <c r="F443" s="27"/>
      <c r="G443" s="27"/>
      <c r="H443" s="27"/>
      <c r="I443" s="5"/>
    </row>
    <row r="444" spans="2:12" ht="24.95" customHeight="1">
      <c r="B444" s="22"/>
      <c r="C444" s="27"/>
      <c r="D444" s="27"/>
      <c r="E444" s="27"/>
      <c r="F444" s="27"/>
      <c r="G444" s="27"/>
      <c r="H444" s="27"/>
      <c r="I444" s="5"/>
    </row>
    <row r="445" spans="2:12" ht="24.95" customHeight="1">
      <c r="B445" s="22"/>
      <c r="C445" s="27"/>
      <c r="D445" s="27"/>
      <c r="E445" s="27"/>
      <c r="F445" s="27"/>
      <c r="G445" s="27"/>
      <c r="H445" s="27"/>
      <c r="I445" s="5"/>
    </row>
    <row r="446" spans="2:12" ht="24.95" customHeight="1">
      <c r="B446" s="22"/>
      <c r="C446" s="27"/>
      <c r="D446" s="27"/>
      <c r="E446" s="27"/>
      <c r="F446" s="27"/>
      <c r="G446" s="27"/>
      <c r="H446" s="27"/>
      <c r="I446" s="5"/>
    </row>
    <row r="447" spans="2:12" ht="24.95" customHeight="1">
      <c r="B447" s="269" t="s">
        <v>90</v>
      </c>
      <c r="C447" s="269"/>
      <c r="D447" s="269"/>
      <c r="E447" s="269"/>
      <c r="F447" s="269"/>
      <c r="G447" s="269"/>
      <c r="H447" s="269"/>
      <c r="I447" s="269"/>
      <c r="J447" s="269"/>
      <c r="K447" s="269"/>
      <c r="L447" s="269"/>
    </row>
    <row r="448" spans="2:12" ht="24.95" customHeight="1">
      <c r="B448" s="195" t="s">
        <v>43</v>
      </c>
      <c r="C448" s="118" t="s">
        <v>5</v>
      </c>
      <c r="D448" s="118" t="s">
        <v>6</v>
      </c>
      <c r="E448" s="118" t="s">
        <v>7</v>
      </c>
      <c r="F448" s="118" t="s">
        <v>8</v>
      </c>
      <c r="G448" s="118" t="s">
        <v>9</v>
      </c>
      <c r="H448" s="118" t="s">
        <v>10</v>
      </c>
      <c r="I448" s="118" t="s">
        <v>11</v>
      </c>
      <c r="J448" s="118" t="s">
        <v>12</v>
      </c>
      <c r="K448" s="118" t="s">
        <v>13</v>
      </c>
      <c r="L448" s="118" t="s">
        <v>15</v>
      </c>
    </row>
    <row r="449" spans="2:14" ht="24.95" customHeight="1">
      <c r="B449" s="43" t="s">
        <v>144</v>
      </c>
      <c r="C449" s="217">
        <v>429331</v>
      </c>
      <c r="D449" s="217">
        <v>829246</v>
      </c>
      <c r="E449" s="217">
        <v>816535</v>
      </c>
      <c r="F449" s="217">
        <v>230483</v>
      </c>
      <c r="G449" s="217">
        <v>730610</v>
      </c>
      <c r="H449" s="217">
        <v>433562</v>
      </c>
      <c r="I449" s="217">
        <v>241411</v>
      </c>
      <c r="J449" s="217">
        <v>532934</v>
      </c>
      <c r="K449" s="217">
        <v>223044</v>
      </c>
      <c r="L449" s="182">
        <f>SUM(C449:K449)</f>
        <v>4467156</v>
      </c>
      <c r="M449" s="12"/>
    </row>
    <row r="450" spans="2:14" ht="24.95" customHeight="1">
      <c r="B450" s="43" t="s">
        <v>145</v>
      </c>
      <c r="C450" s="217">
        <v>456171</v>
      </c>
      <c r="D450" s="217">
        <v>785670</v>
      </c>
      <c r="E450" s="217">
        <v>776272</v>
      </c>
      <c r="F450" s="217">
        <v>226886</v>
      </c>
      <c r="G450" s="217">
        <v>717180</v>
      </c>
      <c r="H450" s="217">
        <v>408070</v>
      </c>
      <c r="I450" s="217">
        <v>245989</v>
      </c>
      <c r="J450" s="217">
        <v>537227</v>
      </c>
      <c r="K450" s="217">
        <v>222626</v>
      </c>
      <c r="L450" s="182">
        <f>SUM(C450:K450)</f>
        <v>4376091</v>
      </c>
      <c r="M450" s="12"/>
      <c r="N450" s="66"/>
    </row>
    <row r="451" spans="2:14" ht="24.95" customHeight="1">
      <c r="B451" s="122" t="s">
        <v>53</v>
      </c>
      <c r="C451" s="183">
        <f t="shared" ref="C451:L451" si="5">(C450-C449)/C449</f>
        <v>6.2515867710461165E-2</v>
      </c>
      <c r="D451" s="183">
        <f t="shared" si="5"/>
        <v>-5.2548942050971603E-2</v>
      </c>
      <c r="E451" s="183">
        <f t="shared" si="5"/>
        <v>-4.9309582565352374E-2</v>
      </c>
      <c r="F451" s="183">
        <f t="shared" si="5"/>
        <v>-1.5606357084904309E-2</v>
      </c>
      <c r="G451" s="183">
        <f t="shared" si="5"/>
        <v>-1.8381900056117492E-2</v>
      </c>
      <c r="H451" s="183">
        <f t="shared" si="5"/>
        <v>-5.8796665759453089E-2</v>
      </c>
      <c r="I451" s="183">
        <f t="shared" si="5"/>
        <v>1.8963510361996762E-2</v>
      </c>
      <c r="J451" s="183">
        <f t="shared" si="5"/>
        <v>8.0554064856060981E-3</v>
      </c>
      <c r="K451" s="183">
        <f t="shared" si="5"/>
        <v>-1.8740696902853249E-3</v>
      </c>
      <c r="L451" s="183">
        <f t="shared" si="5"/>
        <v>-2.0385453295116623E-2</v>
      </c>
    </row>
    <row r="452" spans="2:14" ht="24.95" customHeight="1">
      <c r="B452" s="22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5"/>
      <c r="N452" s="5"/>
    </row>
    <row r="453" spans="2:14" ht="24.95" customHeight="1">
      <c r="B453" s="22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5"/>
      <c r="N453" s="5"/>
    </row>
    <row r="454" spans="2:14" ht="24.95" customHeight="1">
      <c r="B454" s="22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5"/>
      <c r="N454" s="5"/>
    </row>
    <row r="455" spans="2:14" ht="24.95" customHeight="1">
      <c r="B455" s="22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5"/>
      <c r="N455" s="5"/>
    </row>
    <row r="456" spans="2:14" ht="24.95" customHeight="1">
      <c r="B456" s="22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5"/>
      <c r="N456" s="5"/>
    </row>
    <row r="457" spans="2:14" ht="24.95" customHeight="1">
      <c r="B457" s="22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5"/>
      <c r="N457" s="5"/>
    </row>
    <row r="458" spans="2:14" ht="24.95" customHeight="1">
      <c r="B458" s="22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5"/>
      <c r="N458" s="5"/>
    </row>
    <row r="459" spans="2:14" ht="24.95" customHeight="1">
      <c r="B459" s="22"/>
      <c r="C459" s="27"/>
      <c r="D459" s="27"/>
      <c r="E459" s="27"/>
      <c r="F459" s="27"/>
      <c r="G459" s="27"/>
      <c r="H459" s="27"/>
      <c r="I459" s="27"/>
      <c r="J459" s="27"/>
      <c r="K459" s="27"/>
      <c r="L459" s="27"/>
    </row>
    <row r="460" spans="2:14" ht="24.95" customHeight="1">
      <c r="B460" s="238"/>
      <c r="C460" s="238"/>
      <c r="D460" s="238"/>
      <c r="E460" s="238"/>
      <c r="F460" s="238"/>
      <c r="G460" s="238"/>
      <c r="H460" s="238"/>
      <c r="I460" s="238"/>
      <c r="J460" s="238"/>
      <c r="K460" s="238"/>
      <c r="L460" s="238"/>
    </row>
    <row r="461" spans="2:14" ht="24.95" customHeight="1">
      <c r="B461" s="22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5"/>
    </row>
    <row r="462" spans="2:14" ht="24.95" customHeight="1">
      <c r="B462" s="269" t="s">
        <v>16</v>
      </c>
      <c r="C462" s="274"/>
      <c r="D462" s="274"/>
      <c r="E462" s="274"/>
      <c r="F462" s="274"/>
      <c r="G462" s="274"/>
      <c r="H462" s="274"/>
      <c r="I462" s="274"/>
      <c r="J462" s="274"/>
    </row>
    <row r="463" spans="2:14" ht="24.95" customHeight="1">
      <c r="B463" s="196" t="s">
        <v>43</v>
      </c>
      <c r="C463" s="234" t="s">
        <v>50</v>
      </c>
      <c r="D463" s="234"/>
      <c r="E463" s="234" t="s">
        <v>51</v>
      </c>
      <c r="F463" s="234"/>
      <c r="G463" s="235" t="s">
        <v>52</v>
      </c>
      <c r="H463" s="235"/>
      <c r="I463" s="236" t="s">
        <v>135</v>
      </c>
      <c r="J463" s="236"/>
    </row>
    <row r="464" spans="2:14" ht="24.95" customHeight="1">
      <c r="B464" s="43" t="s">
        <v>144</v>
      </c>
      <c r="C464" s="270">
        <v>5758547</v>
      </c>
      <c r="D464" s="270"/>
      <c r="E464" s="270">
        <v>1492212</v>
      </c>
      <c r="F464" s="270"/>
      <c r="G464" s="271">
        <f>C464+E464</f>
        <v>7250759</v>
      </c>
      <c r="H464" s="271"/>
      <c r="I464" s="272">
        <v>0.248</v>
      </c>
      <c r="J464" s="273"/>
    </row>
    <row r="465" spans="2:10" ht="24.95" customHeight="1">
      <c r="B465" s="43" t="s">
        <v>145</v>
      </c>
      <c r="C465" s="270">
        <v>5733171</v>
      </c>
      <c r="D465" s="270"/>
      <c r="E465" s="270">
        <v>1499023</v>
      </c>
      <c r="F465" s="270"/>
      <c r="G465" s="271">
        <f>C465+E465</f>
        <v>7232194</v>
      </c>
      <c r="H465" s="271"/>
      <c r="I465" s="272">
        <v>0.24790000000000001</v>
      </c>
      <c r="J465" s="273"/>
    </row>
    <row r="466" spans="2:10" ht="24.95" customHeight="1">
      <c r="B466" s="122" t="s">
        <v>53</v>
      </c>
      <c r="C466" s="231">
        <f>(C465-C464)/C464</f>
        <v>-4.4066671679505263E-3</v>
      </c>
      <c r="D466" s="231"/>
      <c r="E466" s="231">
        <f>(E465-E464)/E464</f>
        <v>4.5643648489624798E-3</v>
      </c>
      <c r="F466" s="231"/>
      <c r="G466" s="268">
        <f>(G465-G464)/G464</f>
        <v>-2.5604216055174363E-3</v>
      </c>
      <c r="H466" s="268"/>
      <c r="I466" s="268">
        <f>(I465-I464)/I464</f>
        <v>-4.032258064515685E-4</v>
      </c>
      <c r="J466" s="268"/>
    </row>
    <row r="467" spans="2:10" ht="24.95" customHeight="1">
      <c r="B467" s="22"/>
      <c r="C467" s="27"/>
      <c r="D467" s="27"/>
      <c r="E467" s="27"/>
      <c r="F467" s="27"/>
      <c r="G467" s="28"/>
      <c r="H467" s="28"/>
      <c r="I467" s="28"/>
      <c r="J467" s="28"/>
    </row>
    <row r="468" spans="2:10" ht="24.95" customHeight="1">
      <c r="B468" s="22"/>
      <c r="C468" s="27"/>
      <c r="D468" s="27"/>
      <c r="E468" s="27"/>
      <c r="F468" s="27"/>
      <c r="G468" s="28"/>
      <c r="H468" s="28"/>
      <c r="I468" s="28"/>
      <c r="J468" s="28"/>
    </row>
    <row r="469" spans="2:10" ht="24.95" customHeight="1">
      <c r="B469" s="22"/>
      <c r="C469" s="27"/>
      <c r="D469" s="27"/>
      <c r="E469" s="27"/>
      <c r="F469" s="27"/>
      <c r="G469" s="28"/>
      <c r="H469" s="28"/>
      <c r="I469" s="28"/>
      <c r="J469" s="28"/>
    </row>
    <row r="470" spans="2:10" ht="24.95" customHeight="1">
      <c r="B470" s="22"/>
      <c r="C470" s="27"/>
      <c r="D470" s="27"/>
      <c r="E470" s="27"/>
      <c r="F470" s="27"/>
      <c r="G470" s="28"/>
      <c r="H470" s="28"/>
      <c r="I470" s="28"/>
      <c r="J470" s="28"/>
    </row>
    <row r="471" spans="2:10" ht="24.95" customHeight="1">
      <c r="B471" s="22"/>
      <c r="C471" s="27"/>
      <c r="D471" s="27"/>
      <c r="E471" s="27"/>
      <c r="F471" s="27"/>
      <c r="G471" s="28"/>
      <c r="H471" s="28"/>
      <c r="I471" s="28"/>
      <c r="J471" s="28"/>
    </row>
    <row r="472" spans="2:10" ht="24.95" customHeight="1">
      <c r="B472" s="22"/>
      <c r="C472" s="27"/>
      <c r="D472" s="27"/>
      <c r="E472" s="27"/>
      <c r="F472" s="27"/>
      <c r="G472" s="28"/>
      <c r="H472" s="28"/>
      <c r="I472" s="28"/>
      <c r="J472" s="28"/>
    </row>
    <row r="473" spans="2:10" ht="24.95" customHeight="1">
      <c r="B473" s="22"/>
      <c r="C473" s="27"/>
      <c r="D473" s="27"/>
      <c r="E473" s="27"/>
      <c r="F473" s="27"/>
      <c r="G473" s="28"/>
      <c r="H473" s="28"/>
      <c r="I473" s="28"/>
      <c r="J473" s="28"/>
    </row>
    <row r="474" spans="2:10" ht="24.95" customHeight="1">
      <c r="B474" s="22"/>
      <c r="C474" s="27"/>
      <c r="D474" s="27"/>
      <c r="E474" s="27"/>
      <c r="F474" s="27"/>
      <c r="G474" s="28"/>
      <c r="H474" s="28"/>
      <c r="I474" s="28"/>
      <c r="J474" s="28"/>
    </row>
    <row r="475" spans="2:10" ht="24.95" customHeight="1">
      <c r="B475" s="22"/>
      <c r="C475" s="27"/>
      <c r="D475" s="27"/>
      <c r="E475" s="27"/>
      <c r="F475" s="27"/>
      <c r="G475" s="28"/>
      <c r="H475" s="28"/>
      <c r="I475" s="28"/>
      <c r="J475" s="28"/>
    </row>
    <row r="476" spans="2:10" ht="24.95" customHeight="1">
      <c r="B476" s="22"/>
      <c r="C476" s="27"/>
      <c r="D476" s="27"/>
      <c r="E476" s="27"/>
      <c r="F476" s="27"/>
      <c r="G476" s="28"/>
      <c r="H476" s="28"/>
      <c r="I476" s="28"/>
      <c r="J476" s="28"/>
    </row>
    <row r="477" spans="2:10" ht="24.95" customHeight="1">
      <c r="B477" s="22"/>
      <c r="C477" s="27"/>
      <c r="D477" s="27"/>
      <c r="E477" s="27"/>
      <c r="F477" s="27"/>
      <c r="G477" s="28"/>
      <c r="H477" s="28"/>
      <c r="I477" s="28"/>
      <c r="J477" s="28"/>
    </row>
    <row r="478" spans="2:10" ht="24.95" customHeight="1">
      <c r="B478" s="22"/>
      <c r="C478" s="27"/>
      <c r="D478" s="27"/>
      <c r="E478" s="27"/>
      <c r="F478" s="27"/>
      <c r="G478" s="28"/>
      <c r="H478" s="28"/>
      <c r="I478" s="28"/>
      <c r="J478" s="28"/>
    </row>
    <row r="479" spans="2:10" ht="24.95" customHeight="1">
      <c r="B479" s="22"/>
      <c r="C479" s="27"/>
      <c r="D479" s="27"/>
      <c r="E479" s="27"/>
      <c r="F479" s="27"/>
      <c r="G479" s="28"/>
      <c r="H479" s="28"/>
      <c r="I479" s="28"/>
      <c r="J479" s="28"/>
    </row>
    <row r="480" spans="2:10" ht="24.95" customHeight="1">
      <c r="B480" s="22"/>
      <c r="C480" s="27"/>
      <c r="D480" s="27"/>
      <c r="E480" s="27"/>
      <c r="F480" s="27"/>
      <c r="G480" s="28"/>
      <c r="H480" s="28"/>
      <c r="I480" s="28"/>
      <c r="J480" s="28"/>
    </row>
    <row r="481" spans="2:15" ht="24.95" customHeight="1">
      <c r="B481" s="22"/>
      <c r="C481" s="27"/>
      <c r="D481" s="27"/>
      <c r="E481" s="27"/>
      <c r="F481" s="27"/>
      <c r="G481" s="28"/>
      <c r="H481" s="28"/>
      <c r="I481" s="28"/>
      <c r="J481" s="28"/>
    </row>
    <row r="482" spans="2:15" ht="24.95" customHeight="1">
      <c r="B482" s="22"/>
      <c r="C482" s="27"/>
      <c r="D482" s="27"/>
      <c r="E482" s="27"/>
      <c r="F482" s="27"/>
      <c r="G482" s="28"/>
      <c r="H482" s="28"/>
      <c r="I482" s="28"/>
      <c r="J482" s="28"/>
    </row>
    <row r="483" spans="2:15" ht="24.95" customHeight="1">
      <c r="B483" s="22"/>
      <c r="C483" s="27"/>
      <c r="D483" s="27"/>
      <c r="E483" s="27"/>
      <c r="F483" s="27"/>
      <c r="G483" s="28"/>
      <c r="H483" s="28"/>
      <c r="I483" s="28"/>
      <c r="J483" s="28"/>
    </row>
    <row r="484" spans="2:15" ht="24.95" customHeight="1">
      <c r="B484" s="22"/>
      <c r="C484" s="27"/>
      <c r="D484" s="27"/>
      <c r="E484" s="27"/>
      <c r="F484" s="27"/>
      <c r="G484" s="28"/>
      <c r="H484" s="28"/>
      <c r="I484" s="28"/>
      <c r="J484" s="28"/>
      <c r="O484" s="49">
        <v>4</v>
      </c>
    </row>
    <row r="485" spans="2:15" ht="24.95" customHeight="1">
      <c r="B485" s="269" t="s">
        <v>91</v>
      </c>
      <c r="C485" s="269"/>
      <c r="D485" s="269"/>
      <c r="E485" s="269"/>
      <c r="F485" s="269"/>
      <c r="G485" s="269"/>
      <c r="H485" s="269"/>
      <c r="I485" s="269"/>
      <c r="J485" s="269"/>
      <c r="K485" s="269"/>
      <c r="L485" s="269"/>
    </row>
    <row r="486" spans="2:15" ht="24.95" customHeight="1">
      <c r="B486" s="195" t="s">
        <v>43</v>
      </c>
      <c r="C486" s="118" t="s">
        <v>5</v>
      </c>
      <c r="D486" s="118" t="s">
        <v>6</v>
      </c>
      <c r="E486" s="118" t="s">
        <v>7</v>
      </c>
      <c r="F486" s="118" t="s">
        <v>8</v>
      </c>
      <c r="G486" s="118" t="s">
        <v>9</v>
      </c>
      <c r="H486" s="118" t="s">
        <v>10</v>
      </c>
      <c r="I486" s="118" t="s">
        <v>11</v>
      </c>
      <c r="J486" s="118" t="s">
        <v>12</v>
      </c>
      <c r="K486" s="118" t="s">
        <v>13</v>
      </c>
      <c r="L486" s="118" t="s">
        <v>15</v>
      </c>
    </row>
    <row r="487" spans="2:15" ht="24.95" customHeight="1">
      <c r="B487" s="43" t="s">
        <v>144</v>
      </c>
      <c r="C487" s="217">
        <v>706654</v>
      </c>
      <c r="D487" s="217">
        <v>1234392</v>
      </c>
      <c r="E487" s="217">
        <v>1283151</v>
      </c>
      <c r="F487" s="217">
        <v>372213</v>
      </c>
      <c r="G487" s="217">
        <v>1308603</v>
      </c>
      <c r="H487" s="217">
        <v>656606</v>
      </c>
      <c r="I487" s="217">
        <v>448416</v>
      </c>
      <c r="J487" s="217">
        <v>900919</v>
      </c>
      <c r="K487" s="217">
        <v>339805</v>
      </c>
      <c r="L487" s="184">
        <f>SUM(C487:K487)</f>
        <v>7250759</v>
      </c>
    </row>
    <row r="488" spans="2:15" ht="24.95" customHeight="1">
      <c r="B488" s="43" t="s">
        <v>145</v>
      </c>
      <c r="C488" s="217">
        <v>741744</v>
      </c>
      <c r="D488" s="217">
        <v>1164723</v>
      </c>
      <c r="E488" s="217">
        <v>1252004</v>
      </c>
      <c r="F488" s="217">
        <v>380454</v>
      </c>
      <c r="G488" s="217">
        <v>1306082</v>
      </c>
      <c r="H488" s="217">
        <v>650587</v>
      </c>
      <c r="I488" s="217">
        <v>460275</v>
      </c>
      <c r="J488" s="217">
        <v>913779</v>
      </c>
      <c r="K488" s="217">
        <v>362546</v>
      </c>
      <c r="L488" s="184">
        <f>SUM(C488:K488)</f>
        <v>7232194</v>
      </c>
    </row>
    <row r="489" spans="2:15" ht="24.95" customHeight="1">
      <c r="B489" s="90" t="s">
        <v>53</v>
      </c>
      <c r="C489" s="82">
        <f t="shared" ref="C489:L489" si="6">(C488-C487)/C487</f>
        <v>4.9656550447602366E-2</v>
      </c>
      <c r="D489" s="82">
        <f t="shared" si="6"/>
        <v>-5.6439931561448872E-2</v>
      </c>
      <c r="E489" s="82">
        <f t="shared" si="6"/>
        <v>-2.4273838386908476E-2</v>
      </c>
      <c r="F489" s="82">
        <f t="shared" si="6"/>
        <v>2.2140548556874692E-2</v>
      </c>
      <c r="G489" s="82">
        <f t="shared" si="6"/>
        <v>-1.9264819047488046E-3</v>
      </c>
      <c r="H489" s="82">
        <f t="shared" si="6"/>
        <v>-9.1668367331398121E-3</v>
      </c>
      <c r="I489" s="82">
        <f t="shared" si="6"/>
        <v>2.6446424748447869E-2</v>
      </c>
      <c r="J489" s="82">
        <f t="shared" si="6"/>
        <v>1.4274313229047228E-2</v>
      </c>
      <c r="K489" s="82">
        <f t="shared" si="6"/>
        <v>6.6923676814643687E-2</v>
      </c>
      <c r="L489" s="82">
        <f t="shared" si="6"/>
        <v>-2.5604216055174363E-3</v>
      </c>
    </row>
    <row r="490" spans="2:15" ht="24.95" customHeight="1">
      <c r="B490" s="22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5"/>
    </row>
    <row r="491" spans="2:15" ht="24.95" customHeight="1">
      <c r="B491" s="22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5"/>
    </row>
    <row r="492" spans="2:15" ht="24.95" customHeight="1">
      <c r="B492" s="238"/>
      <c r="C492" s="238"/>
      <c r="D492" s="238"/>
      <c r="E492" s="238"/>
      <c r="F492" s="238"/>
      <c r="G492" s="238"/>
      <c r="H492" s="238"/>
      <c r="I492" s="238"/>
      <c r="J492" s="238"/>
      <c r="K492" s="238"/>
      <c r="L492" s="238"/>
      <c r="M492" s="5"/>
      <c r="N492" s="1"/>
    </row>
    <row r="493" spans="2:15" ht="24.95" customHeight="1"/>
    <row r="494" spans="2:15" ht="24.95" customHeight="1"/>
    <row r="495" spans="2:15" ht="24.95" customHeight="1"/>
    <row r="496" spans="2:15" ht="24.95" customHeight="1"/>
    <row r="497" ht="24.95" customHeight="1"/>
    <row r="498" ht="24.95" customHeight="1"/>
    <row r="499" ht="24.95" customHeight="1"/>
    <row r="500" ht="24.95" customHeight="1"/>
    <row r="501" ht="24.95" customHeight="1"/>
    <row r="502" ht="24.95" customHeight="1"/>
    <row r="503" ht="24.95" customHeight="1"/>
    <row r="504" ht="24.95" customHeight="1"/>
    <row r="505" ht="24.95" customHeight="1"/>
    <row r="506" ht="24.95" customHeight="1"/>
    <row r="507" ht="24.95" customHeight="1"/>
    <row r="508" ht="24.95" customHeight="1"/>
    <row r="509" ht="24.95" customHeight="1"/>
    <row r="510" ht="24.95" customHeight="1"/>
    <row r="511" ht="24.95" customHeight="1"/>
    <row r="512" ht="24.95" customHeight="1"/>
    <row r="513" ht="24.95" customHeight="1"/>
    <row r="514" ht="24.95" customHeight="1"/>
    <row r="515" ht="24.95" customHeight="1"/>
    <row r="516" ht="24.95" customHeight="1"/>
    <row r="517" ht="24.95" customHeight="1"/>
    <row r="518" ht="24.95" customHeight="1"/>
    <row r="519" ht="24.95" customHeight="1"/>
    <row r="520" ht="24.95" customHeight="1"/>
    <row r="521" ht="24.95" customHeight="1"/>
    <row r="522" ht="24.95" customHeight="1"/>
    <row r="523" ht="24.95" customHeight="1"/>
    <row r="524" ht="24.95" customHeight="1"/>
    <row r="525" ht="24.95" customHeight="1"/>
    <row r="526" ht="24.95" customHeight="1"/>
    <row r="527" ht="24.95" customHeight="1"/>
    <row r="528" ht="24.95" customHeight="1"/>
    <row r="529" ht="24.95" customHeight="1"/>
    <row r="530" ht="24.95" customHeight="1"/>
    <row r="531" ht="24.95" customHeight="1"/>
    <row r="532" ht="24.95" customHeight="1"/>
    <row r="533" ht="24.95" customHeight="1"/>
    <row r="534" ht="24.95" customHeight="1"/>
    <row r="535" ht="24.95" customHeight="1"/>
    <row r="536" ht="24.95" customHeight="1"/>
    <row r="537" ht="24.95" customHeight="1"/>
    <row r="538" ht="24.95" customHeight="1"/>
    <row r="539" ht="24.95" customHeight="1"/>
    <row r="540" ht="24.95" customHeight="1"/>
    <row r="541" ht="24.95" customHeight="1"/>
    <row r="542" ht="24.95" customHeight="1"/>
    <row r="543" ht="24.95" customHeight="1"/>
    <row r="544" ht="24.95" customHeight="1"/>
    <row r="545" spans="2:15" ht="24.95" customHeight="1">
      <c r="B545" s="22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5"/>
    </row>
    <row r="546" spans="2:15" ht="24.95" customHeight="1">
      <c r="B546" s="22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5"/>
      <c r="O546" s="49"/>
    </row>
    <row r="547" spans="2:15" ht="24.95" customHeight="1">
      <c r="B547" s="22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5"/>
      <c r="O547" s="49"/>
    </row>
    <row r="548" spans="2:15" ht="24.95" customHeight="1">
      <c r="B548" s="22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5"/>
      <c r="O548" s="49">
        <v>5</v>
      </c>
    </row>
    <row r="549" spans="2:15" ht="39.950000000000003" customHeight="1">
      <c r="B549" s="259" t="s">
        <v>125</v>
      </c>
      <c r="C549" s="259"/>
      <c r="D549" s="259"/>
      <c r="E549" s="259"/>
      <c r="F549" s="259"/>
      <c r="G549" s="259"/>
      <c r="H549" s="259"/>
      <c r="I549" s="259"/>
      <c r="J549" s="259"/>
      <c r="K549" s="259"/>
      <c r="L549" s="259"/>
      <c r="M549" s="259"/>
      <c r="N549" s="259"/>
      <c r="O549" s="259"/>
    </row>
    <row r="550" spans="2:15" ht="15" customHeight="1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5"/>
    </row>
    <row r="551" spans="2:15" ht="30" customHeight="1">
      <c r="B551" s="260" t="s">
        <v>126</v>
      </c>
      <c r="C551" s="260"/>
      <c r="D551" s="260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</row>
    <row r="552" spans="2:15" ht="15" customHeight="1">
      <c r="B552" s="267"/>
      <c r="C552" s="267"/>
      <c r="D552" s="267"/>
      <c r="E552" s="267"/>
      <c r="F552" s="267"/>
      <c r="G552" s="267"/>
    </row>
    <row r="553" spans="2:15" ht="24.95" customHeight="1">
      <c r="B553" s="265" t="s">
        <v>17</v>
      </c>
      <c r="C553" s="265"/>
      <c r="D553" s="265"/>
      <c r="E553" s="265"/>
      <c r="F553" s="265"/>
      <c r="G553" s="265"/>
      <c r="H553" s="265"/>
      <c r="I553" s="265"/>
      <c r="J553" s="265"/>
    </row>
    <row r="554" spans="2:15" ht="24.95" customHeight="1">
      <c r="B554" s="244" t="s">
        <v>44</v>
      </c>
      <c r="C554" s="245" t="s">
        <v>65</v>
      </c>
      <c r="D554" s="245"/>
      <c r="E554" s="245"/>
      <c r="F554" s="245" t="s">
        <v>66</v>
      </c>
      <c r="G554" s="245"/>
      <c r="H554" s="245"/>
      <c r="I554" s="191" t="s">
        <v>71</v>
      </c>
      <c r="J554" s="190" t="s">
        <v>72</v>
      </c>
      <c r="M554" s="96"/>
    </row>
    <row r="555" spans="2:15" ht="24.95" customHeight="1">
      <c r="B555" s="244"/>
      <c r="C555" s="159" t="s">
        <v>95</v>
      </c>
      <c r="D555" s="159" t="s">
        <v>96</v>
      </c>
      <c r="E555" s="121" t="s">
        <v>102</v>
      </c>
      <c r="F555" s="159" t="s">
        <v>98</v>
      </c>
      <c r="G555" s="159" t="s">
        <v>99</v>
      </c>
      <c r="H555" s="121" t="s">
        <v>100</v>
      </c>
      <c r="I555" s="166" t="s">
        <v>130</v>
      </c>
      <c r="J555" s="166" t="s">
        <v>131</v>
      </c>
      <c r="K555" s="12"/>
      <c r="M555" s="96"/>
    </row>
    <row r="556" spans="2:15" ht="24.95" customHeight="1">
      <c r="B556" s="34" t="s">
        <v>5</v>
      </c>
      <c r="C556" s="217">
        <v>44930</v>
      </c>
      <c r="D556" s="217">
        <v>7079</v>
      </c>
      <c r="E556" s="182">
        <f t="shared" ref="E556:E564" si="7">C556+D556</f>
        <v>52009</v>
      </c>
      <c r="F556" s="217">
        <v>61141</v>
      </c>
      <c r="G556" s="217">
        <v>9796</v>
      </c>
      <c r="H556" s="182">
        <f t="shared" ref="H556:H564" si="8">F556+G556</f>
        <v>70937</v>
      </c>
      <c r="I556" s="137">
        <v>0.40558141130461628</v>
      </c>
      <c r="J556" s="140">
        <v>1.3639370109019593</v>
      </c>
      <c r="M556" s="96"/>
    </row>
    <row r="557" spans="2:15" ht="24.95" customHeight="1">
      <c r="B557" s="34" t="s">
        <v>6</v>
      </c>
      <c r="C557" s="217">
        <v>65056</v>
      </c>
      <c r="D557" s="217">
        <v>59028</v>
      </c>
      <c r="E557" s="182">
        <f t="shared" si="7"/>
        <v>124084</v>
      </c>
      <c r="F557" s="217">
        <v>90540</v>
      </c>
      <c r="G557" s="217">
        <v>70823</v>
      </c>
      <c r="H557" s="182">
        <f t="shared" si="8"/>
        <v>161363</v>
      </c>
      <c r="I557" s="137">
        <v>0.49083055771014888</v>
      </c>
      <c r="J557" s="140">
        <v>1.3004335772541182</v>
      </c>
      <c r="M557" s="96"/>
    </row>
    <row r="558" spans="2:15" ht="24.95" customHeight="1">
      <c r="B558" s="34" t="s">
        <v>26</v>
      </c>
      <c r="C558" s="217">
        <v>73159</v>
      </c>
      <c r="D558" s="217">
        <v>25041</v>
      </c>
      <c r="E558" s="182">
        <f t="shared" si="7"/>
        <v>98200</v>
      </c>
      <c r="F558" s="217">
        <v>117240</v>
      </c>
      <c r="G558" s="217">
        <v>35920</v>
      </c>
      <c r="H558" s="182">
        <f t="shared" si="8"/>
        <v>153160</v>
      </c>
      <c r="I558" s="137">
        <v>0.40207073252688175</v>
      </c>
      <c r="J558" s="140">
        <v>1.5596741344195519</v>
      </c>
      <c r="K558" s="192"/>
      <c r="M558" s="96"/>
    </row>
    <row r="559" spans="2:15" ht="24.95" customHeight="1">
      <c r="B559" s="34" t="s">
        <v>8</v>
      </c>
      <c r="C559" s="217">
        <v>23450</v>
      </c>
      <c r="D559" s="217">
        <v>7192</v>
      </c>
      <c r="E559" s="182">
        <f t="shared" si="7"/>
        <v>30642</v>
      </c>
      <c r="F559" s="217">
        <v>37799</v>
      </c>
      <c r="G559" s="217">
        <v>11302</v>
      </c>
      <c r="H559" s="182">
        <f t="shared" si="8"/>
        <v>49101</v>
      </c>
      <c r="I559" s="137">
        <v>0.45048442144665857</v>
      </c>
      <c r="J559" s="140">
        <v>1.6024084589778735</v>
      </c>
      <c r="M559" s="96"/>
    </row>
    <row r="560" spans="2:15" ht="24.95" customHeight="1">
      <c r="B560" s="34" t="s">
        <v>9</v>
      </c>
      <c r="C560" s="217">
        <v>62916</v>
      </c>
      <c r="D560" s="217">
        <v>35782</v>
      </c>
      <c r="E560" s="182">
        <f t="shared" si="7"/>
        <v>98698</v>
      </c>
      <c r="F560" s="215">
        <v>123363</v>
      </c>
      <c r="G560" s="217">
        <v>55928</v>
      </c>
      <c r="H560" s="182">
        <f t="shared" si="8"/>
        <v>179291</v>
      </c>
      <c r="I560" s="137">
        <v>0.49699928204531152</v>
      </c>
      <c r="J560" s="140">
        <v>1.8165616324545584</v>
      </c>
      <c r="M560" s="96"/>
    </row>
    <row r="561" spans="2:15" ht="24.95" customHeight="1">
      <c r="B561" s="34" t="s">
        <v>10</v>
      </c>
      <c r="C561" s="217">
        <v>46074</v>
      </c>
      <c r="D561" s="217">
        <v>9780</v>
      </c>
      <c r="E561" s="182">
        <f t="shared" si="7"/>
        <v>55854</v>
      </c>
      <c r="F561" s="217">
        <v>64815</v>
      </c>
      <c r="G561" s="217">
        <v>14996</v>
      </c>
      <c r="H561" s="182">
        <f t="shared" si="8"/>
        <v>79811</v>
      </c>
      <c r="I561" s="137">
        <v>0.41291874692811131</v>
      </c>
      <c r="J561" s="140">
        <v>1.4289218319189314</v>
      </c>
      <c r="M561" s="96"/>
    </row>
    <row r="562" spans="2:15" ht="24.95" customHeight="1">
      <c r="B562" s="34" t="s">
        <v>11</v>
      </c>
      <c r="C562" s="217">
        <v>27311</v>
      </c>
      <c r="D562" s="217">
        <v>2903</v>
      </c>
      <c r="E562" s="182">
        <f t="shared" si="7"/>
        <v>30214</v>
      </c>
      <c r="F562" s="217">
        <v>41357</v>
      </c>
      <c r="G562" s="217">
        <v>5559</v>
      </c>
      <c r="H562" s="182">
        <f t="shared" si="8"/>
        <v>46916</v>
      </c>
      <c r="I562" s="137">
        <v>0.37675363575770715</v>
      </c>
      <c r="J562" s="140">
        <v>1.5527900973058848</v>
      </c>
      <c r="M562" s="96"/>
    </row>
    <row r="563" spans="2:15" ht="24.95" customHeight="1">
      <c r="B563" s="34" t="s">
        <v>12</v>
      </c>
      <c r="C563" s="217">
        <v>53844</v>
      </c>
      <c r="D563" s="217">
        <v>19389</v>
      </c>
      <c r="E563" s="182">
        <f t="shared" si="7"/>
        <v>73233</v>
      </c>
      <c r="F563" s="217">
        <v>85591</v>
      </c>
      <c r="G563" s="217">
        <v>31862</v>
      </c>
      <c r="H563" s="182">
        <f t="shared" si="8"/>
        <v>117453</v>
      </c>
      <c r="I563" s="137">
        <v>0.42257488864743509</v>
      </c>
      <c r="J563" s="140">
        <v>1.6038261439514974</v>
      </c>
      <c r="M563" s="67"/>
    </row>
    <row r="564" spans="2:15" ht="24.95" customHeight="1">
      <c r="B564" s="34" t="s">
        <v>13</v>
      </c>
      <c r="C564" s="217">
        <v>25735</v>
      </c>
      <c r="D564" s="217">
        <v>3927</v>
      </c>
      <c r="E564" s="182">
        <f t="shared" si="7"/>
        <v>29662</v>
      </c>
      <c r="F564" s="217">
        <v>42357</v>
      </c>
      <c r="G564" s="217">
        <v>6153</v>
      </c>
      <c r="H564" s="182">
        <f t="shared" si="8"/>
        <v>48510</v>
      </c>
      <c r="I564" s="137">
        <v>0.41463664803323247</v>
      </c>
      <c r="J564" s="140">
        <v>1.6354257973164319</v>
      </c>
      <c r="M564" s="67"/>
    </row>
    <row r="565" spans="2:15" ht="24.95" customHeight="1">
      <c r="B565" s="203" t="s">
        <v>15</v>
      </c>
      <c r="C565" s="180">
        <f t="shared" ref="C565:H565" si="9">SUM(C556:C564)</f>
        <v>422475</v>
      </c>
      <c r="D565" s="180">
        <f t="shared" si="9"/>
        <v>170121</v>
      </c>
      <c r="E565" s="177">
        <f t="shared" si="9"/>
        <v>592596</v>
      </c>
      <c r="F565" s="180">
        <f t="shared" si="9"/>
        <v>664203</v>
      </c>
      <c r="G565" s="180">
        <f t="shared" si="9"/>
        <v>242339</v>
      </c>
      <c r="H565" s="177">
        <f t="shared" si="9"/>
        <v>906542</v>
      </c>
      <c r="I565" s="164">
        <v>0.43856164251020763</v>
      </c>
      <c r="J565" s="163">
        <v>1.5297808287602346</v>
      </c>
      <c r="M565" s="67"/>
    </row>
    <row r="566" spans="2:15" ht="24.95" customHeight="1">
      <c r="B566" s="24"/>
      <c r="C566" s="81"/>
      <c r="D566" s="81"/>
      <c r="E566" s="83"/>
      <c r="F566" s="81"/>
      <c r="G566" s="81"/>
      <c r="H566" s="83"/>
      <c r="I566" s="62"/>
      <c r="J566" s="63"/>
      <c r="K566" s="5"/>
      <c r="L566" s="5"/>
      <c r="M566" s="84"/>
      <c r="N566" s="5"/>
      <c r="O566" s="5"/>
    </row>
    <row r="567" spans="2:15" ht="24.95" customHeight="1">
      <c r="B567" s="24"/>
      <c r="C567" s="37"/>
      <c r="D567" s="37"/>
      <c r="E567" s="41"/>
      <c r="F567" s="37"/>
      <c r="G567" s="37"/>
      <c r="H567" s="41"/>
      <c r="I567" s="42"/>
      <c r="J567" s="51"/>
    </row>
    <row r="568" spans="2:15" ht="24.95" customHeight="1">
      <c r="B568" s="5"/>
      <c r="C568" s="5"/>
      <c r="D568" s="5"/>
      <c r="E568" s="5"/>
      <c r="F568" s="5"/>
      <c r="G568" s="5"/>
      <c r="H568" s="5"/>
      <c r="I568" s="5"/>
      <c r="J568" s="5"/>
    </row>
    <row r="569" spans="2:15" ht="24.95" customHeight="1"/>
    <row r="570" spans="2:15" ht="24.95" customHeight="1"/>
    <row r="571" spans="2:15" ht="24.95" customHeight="1"/>
    <row r="572" spans="2:15" ht="24.95" customHeight="1"/>
    <row r="573" spans="2:15" ht="24.95" customHeight="1"/>
    <row r="574" spans="2:15" ht="24.95" customHeight="1"/>
    <row r="575" spans="2:15" ht="24.95" customHeight="1"/>
    <row r="576" spans="2:15" ht="24.95" customHeight="1">
      <c r="L576" s="165"/>
    </row>
    <row r="577" spans="2:12" ht="24.95" customHeight="1"/>
    <row r="578" spans="2:12" ht="24.95" customHeight="1">
      <c r="B578" s="265" t="s">
        <v>18</v>
      </c>
      <c r="C578" s="265"/>
      <c r="D578" s="265"/>
      <c r="E578" s="265"/>
      <c r="F578" s="265"/>
      <c r="G578" s="265"/>
      <c r="H578" s="265"/>
      <c r="I578" s="265"/>
      <c r="J578" s="265"/>
      <c r="L578" s="222"/>
    </row>
    <row r="579" spans="2:12" ht="24.95" customHeight="1">
      <c r="B579" s="244" t="s">
        <v>44</v>
      </c>
      <c r="C579" s="245" t="s">
        <v>65</v>
      </c>
      <c r="D579" s="245"/>
      <c r="E579" s="245"/>
      <c r="F579" s="245" t="s">
        <v>66</v>
      </c>
      <c r="G579" s="245"/>
      <c r="H579" s="245"/>
      <c r="I579" s="191" t="s">
        <v>71</v>
      </c>
      <c r="J579" s="190" t="s">
        <v>72</v>
      </c>
      <c r="L579" s="222"/>
    </row>
    <row r="580" spans="2:12" ht="24.95" customHeight="1">
      <c r="B580" s="244"/>
      <c r="C580" s="159" t="s">
        <v>95</v>
      </c>
      <c r="D580" s="159" t="s">
        <v>96</v>
      </c>
      <c r="E580" s="121" t="s">
        <v>102</v>
      </c>
      <c r="F580" s="159" t="s">
        <v>98</v>
      </c>
      <c r="G580" s="159" t="s">
        <v>99</v>
      </c>
      <c r="H580" s="121" t="s">
        <v>100</v>
      </c>
      <c r="I580" s="166" t="s">
        <v>130</v>
      </c>
      <c r="J580" s="166" t="s">
        <v>131</v>
      </c>
      <c r="L580" s="222"/>
    </row>
    <row r="581" spans="2:12" ht="24.95" customHeight="1">
      <c r="B581" s="34" t="s">
        <v>5</v>
      </c>
      <c r="C581" s="217">
        <v>118</v>
      </c>
      <c r="D581" s="217">
        <v>0</v>
      </c>
      <c r="E581" s="182">
        <f t="shared" ref="E581:E589" si="10">C581+D581</f>
        <v>118</v>
      </c>
      <c r="F581" s="217">
        <v>118</v>
      </c>
      <c r="G581" s="217">
        <v>0</v>
      </c>
      <c r="H581" s="182">
        <f t="shared" ref="H581:H589" si="11">F581+G581</f>
        <v>118</v>
      </c>
      <c r="I581" s="137">
        <v>2.1627565982404694E-2</v>
      </c>
      <c r="J581" s="140">
        <v>1</v>
      </c>
      <c r="L581" s="222"/>
    </row>
    <row r="582" spans="2:12" ht="24.95" customHeight="1">
      <c r="B582" s="34" t="s">
        <v>6</v>
      </c>
      <c r="C582" s="217">
        <v>4002</v>
      </c>
      <c r="D582" s="217">
        <v>1192</v>
      </c>
      <c r="E582" s="182">
        <f t="shared" si="10"/>
        <v>5194</v>
      </c>
      <c r="F582" s="217">
        <v>7185</v>
      </c>
      <c r="G582" s="217">
        <v>1731</v>
      </c>
      <c r="H582" s="182">
        <f t="shared" si="11"/>
        <v>8916</v>
      </c>
      <c r="I582" s="137">
        <v>0.25957843251426577</v>
      </c>
      <c r="J582" s="140">
        <v>1.7165960723912206</v>
      </c>
      <c r="L582" s="222"/>
    </row>
    <row r="583" spans="2:12" ht="24.95" customHeight="1">
      <c r="B583" s="34" t="s">
        <v>26</v>
      </c>
      <c r="C583" s="217">
        <v>4468</v>
      </c>
      <c r="D583" s="217">
        <v>1847</v>
      </c>
      <c r="E583" s="182">
        <f t="shared" si="10"/>
        <v>6315</v>
      </c>
      <c r="F583" s="217">
        <v>8032</v>
      </c>
      <c r="G583" s="217">
        <v>2008</v>
      </c>
      <c r="H583" s="182">
        <f t="shared" si="11"/>
        <v>10040</v>
      </c>
      <c r="I583" s="137">
        <v>0.23692097128159142</v>
      </c>
      <c r="J583" s="140">
        <v>1.5898653998416468</v>
      </c>
      <c r="L583" s="222"/>
    </row>
    <row r="584" spans="2:12" ht="24.95" customHeight="1">
      <c r="B584" s="34" t="s">
        <v>8</v>
      </c>
      <c r="C584" s="217">
        <v>394</v>
      </c>
      <c r="D584" s="217">
        <v>549</v>
      </c>
      <c r="E584" s="182">
        <f t="shared" si="10"/>
        <v>943</v>
      </c>
      <c r="F584" s="217">
        <v>863</v>
      </c>
      <c r="G584" s="217">
        <v>549</v>
      </c>
      <c r="H584" s="182">
        <f t="shared" si="11"/>
        <v>1412</v>
      </c>
      <c r="I584" s="137">
        <v>0.16563049853372433</v>
      </c>
      <c r="J584" s="140">
        <v>1.4973488865323437</v>
      </c>
      <c r="L584" s="222"/>
    </row>
    <row r="585" spans="2:12" ht="24.95" customHeight="1">
      <c r="B585" s="34" t="s">
        <v>9</v>
      </c>
      <c r="C585" s="217">
        <v>303</v>
      </c>
      <c r="D585" s="217">
        <v>205</v>
      </c>
      <c r="E585" s="182">
        <f t="shared" si="10"/>
        <v>508</v>
      </c>
      <c r="F585" s="217">
        <v>1016</v>
      </c>
      <c r="G585" s="217">
        <v>721</v>
      </c>
      <c r="H585" s="182">
        <f t="shared" si="11"/>
        <v>1737</v>
      </c>
      <c r="I585" s="137">
        <v>9.3076840638731118E-2</v>
      </c>
      <c r="J585" s="140">
        <v>3.4192913385826773</v>
      </c>
      <c r="L585" s="222"/>
    </row>
    <row r="586" spans="2:12" ht="24.95" customHeight="1">
      <c r="B586" s="34" t="s">
        <v>10</v>
      </c>
      <c r="C586" s="217">
        <v>1466</v>
      </c>
      <c r="D586" s="217">
        <v>340</v>
      </c>
      <c r="E586" s="182">
        <f t="shared" si="10"/>
        <v>1806</v>
      </c>
      <c r="F586" s="217">
        <v>1846</v>
      </c>
      <c r="G586" s="217">
        <v>405</v>
      </c>
      <c r="H586" s="182">
        <f t="shared" si="11"/>
        <v>2251</v>
      </c>
      <c r="I586" s="137">
        <v>0.22480774992509736</v>
      </c>
      <c r="J586" s="140">
        <v>1.2464008859357696</v>
      </c>
      <c r="L586" s="222"/>
    </row>
    <row r="587" spans="2:12" ht="24.95" customHeight="1">
      <c r="B587" s="34" t="s">
        <v>11</v>
      </c>
      <c r="C587" s="217">
        <v>214</v>
      </c>
      <c r="D587" s="217">
        <v>34</v>
      </c>
      <c r="E587" s="182">
        <f t="shared" si="10"/>
        <v>248</v>
      </c>
      <c r="F587" s="217">
        <v>518</v>
      </c>
      <c r="G587" s="217">
        <v>90</v>
      </c>
      <c r="H587" s="182">
        <f t="shared" si="11"/>
        <v>608</v>
      </c>
      <c r="I587" s="137">
        <v>7.9404466501240695E-2</v>
      </c>
      <c r="J587" s="140">
        <v>2.4516129032258065</v>
      </c>
      <c r="L587" s="222"/>
    </row>
    <row r="588" spans="2:12" ht="24.95" customHeight="1">
      <c r="B588" s="34" t="s">
        <v>12</v>
      </c>
      <c r="C588" s="217">
        <v>1300</v>
      </c>
      <c r="D588" s="217">
        <v>229</v>
      </c>
      <c r="E588" s="182">
        <f t="shared" si="10"/>
        <v>1529</v>
      </c>
      <c r="F588" s="217">
        <v>3069</v>
      </c>
      <c r="G588" s="217">
        <v>968</v>
      </c>
      <c r="H588" s="182">
        <f t="shared" si="11"/>
        <v>4037</v>
      </c>
      <c r="I588" s="137">
        <v>0.20379625422787623</v>
      </c>
      <c r="J588" s="140">
        <v>2.6402877697841727</v>
      </c>
      <c r="L588" s="222"/>
    </row>
    <row r="589" spans="2:12" ht="24.95" customHeight="1">
      <c r="B589" s="34" t="s">
        <v>13</v>
      </c>
      <c r="C589" s="217">
        <v>303</v>
      </c>
      <c r="D589" s="217">
        <v>65</v>
      </c>
      <c r="E589" s="182">
        <f t="shared" si="10"/>
        <v>368</v>
      </c>
      <c r="F589" s="217">
        <v>303</v>
      </c>
      <c r="G589" s="217">
        <v>173</v>
      </c>
      <c r="H589" s="182">
        <f t="shared" si="11"/>
        <v>476</v>
      </c>
      <c r="I589" s="137">
        <v>8.0814940577249569E-2</v>
      </c>
      <c r="J589" s="140">
        <v>1.2934782608695652</v>
      </c>
      <c r="L589" s="222"/>
    </row>
    <row r="590" spans="2:12" ht="24.95" customHeight="1">
      <c r="B590" s="203" t="s">
        <v>15</v>
      </c>
      <c r="C590" s="185">
        <f t="shared" ref="C590:H590" si="12">SUM(C581:C589)</f>
        <v>12568</v>
      </c>
      <c r="D590" s="185">
        <f t="shared" si="12"/>
        <v>4461</v>
      </c>
      <c r="E590" s="186">
        <f t="shared" si="12"/>
        <v>17029</v>
      </c>
      <c r="F590" s="180">
        <f t="shared" si="12"/>
        <v>22950</v>
      </c>
      <c r="G590" s="180">
        <f t="shared" si="12"/>
        <v>6645</v>
      </c>
      <c r="H590" s="177">
        <f t="shared" si="12"/>
        <v>29595</v>
      </c>
      <c r="I590" s="164">
        <v>0.19376444476452989</v>
      </c>
      <c r="J590" s="163">
        <v>1.7379176698573022</v>
      </c>
    </row>
    <row r="591" spans="2:12" ht="24.95" customHeight="1">
      <c r="B591" s="24"/>
      <c r="C591" s="37"/>
      <c r="D591" s="37"/>
      <c r="E591" s="41"/>
      <c r="F591" s="37"/>
      <c r="G591" s="37"/>
      <c r="H591" s="41"/>
      <c r="I591" s="42"/>
      <c r="J591" s="59"/>
      <c r="K591" s="5"/>
    </row>
    <row r="592" spans="2:12" ht="24.95" customHeight="1">
      <c r="B592" s="24"/>
      <c r="C592" s="37"/>
      <c r="D592" s="37"/>
      <c r="E592" s="41"/>
      <c r="F592" s="37"/>
      <c r="G592" s="37"/>
      <c r="H592" s="41"/>
      <c r="I592" s="42"/>
      <c r="J592" s="59"/>
      <c r="K592" s="5"/>
    </row>
    <row r="593" spans="2:15" ht="24.95" customHeight="1">
      <c r="B593" s="238"/>
      <c r="C593" s="238"/>
      <c r="D593" s="238"/>
      <c r="E593" s="238"/>
      <c r="F593" s="238"/>
      <c r="G593" s="238"/>
      <c r="H593" s="238"/>
      <c r="I593" s="238"/>
      <c r="J593" s="238"/>
      <c r="K593" s="238"/>
      <c r="L593" s="238"/>
      <c r="M593" s="238"/>
      <c r="N593" s="238"/>
      <c r="O593" s="238"/>
    </row>
    <row r="594" spans="2:15" ht="24.95" customHeight="1">
      <c r="B594" s="24"/>
      <c r="C594" s="37"/>
      <c r="D594" s="37"/>
      <c r="E594" s="41"/>
      <c r="F594" s="37"/>
      <c r="G594" s="37"/>
      <c r="H594" s="41"/>
      <c r="I594" s="42"/>
      <c r="J594" s="59"/>
      <c r="K594" s="5"/>
    </row>
    <row r="595" spans="2:15" ht="24.95" customHeight="1">
      <c r="B595" s="24"/>
      <c r="C595" s="37"/>
      <c r="D595" s="37"/>
      <c r="E595" s="41"/>
      <c r="F595" s="37"/>
      <c r="G595" s="37"/>
      <c r="H595" s="41"/>
      <c r="I595" s="42"/>
      <c r="J595" s="59"/>
      <c r="K595" s="5"/>
    </row>
    <row r="596" spans="2:15" ht="24.95" customHeight="1">
      <c r="B596" s="24"/>
      <c r="C596" s="37"/>
      <c r="D596" s="37"/>
      <c r="E596" s="41"/>
      <c r="F596" s="37"/>
      <c r="G596" s="37"/>
      <c r="H596" s="41"/>
      <c r="I596" s="42"/>
      <c r="J596" s="59"/>
      <c r="K596" s="5"/>
    </row>
    <row r="597" spans="2:15" ht="24.95" customHeight="1">
      <c r="B597" s="24"/>
      <c r="C597" s="37"/>
      <c r="D597" s="37"/>
      <c r="E597" s="41"/>
      <c r="F597" s="37"/>
      <c r="G597" s="37"/>
      <c r="H597" s="41"/>
      <c r="I597" s="42"/>
      <c r="J597" s="59"/>
      <c r="K597" s="5"/>
    </row>
    <row r="598" spans="2:15" ht="24.95" customHeight="1">
      <c r="B598" s="24"/>
      <c r="C598" s="37"/>
      <c r="D598" s="37"/>
      <c r="E598" s="41"/>
      <c r="F598" s="37"/>
      <c r="G598" s="37"/>
      <c r="H598" s="41"/>
      <c r="I598" s="42"/>
      <c r="J598" s="59"/>
      <c r="K598" s="5"/>
    </row>
    <row r="599" spans="2:15" ht="24.95" customHeight="1">
      <c r="B599" s="24"/>
      <c r="C599" s="37"/>
      <c r="D599" s="37"/>
      <c r="E599" s="41"/>
      <c r="F599" s="37"/>
      <c r="G599" s="37"/>
      <c r="H599" s="41"/>
      <c r="I599" s="42"/>
      <c r="J599" s="59"/>
      <c r="K599" s="5"/>
    </row>
    <row r="600" spans="2:15" ht="24.95" customHeight="1">
      <c r="B600" s="24"/>
      <c r="C600" s="37"/>
      <c r="D600" s="37"/>
      <c r="E600" s="41"/>
      <c r="F600" s="37"/>
      <c r="G600" s="37"/>
      <c r="H600" s="41"/>
      <c r="I600" s="42"/>
      <c r="J600" s="59"/>
      <c r="K600" s="5"/>
    </row>
    <row r="601" spans="2:15" ht="24.95" customHeight="1">
      <c r="B601" s="24"/>
      <c r="C601" s="37"/>
      <c r="D601" s="37"/>
      <c r="E601" s="41"/>
      <c r="F601" s="37"/>
      <c r="G601" s="37"/>
      <c r="H601" s="41"/>
      <c r="I601" s="42"/>
      <c r="J601" s="59"/>
      <c r="K601" s="5"/>
    </row>
    <row r="602" spans="2:15" ht="24.95" customHeight="1">
      <c r="B602" s="24"/>
      <c r="C602" s="37"/>
      <c r="D602" s="37"/>
      <c r="E602" s="41"/>
      <c r="F602" s="37"/>
      <c r="G602" s="37"/>
      <c r="H602" s="41"/>
      <c r="I602" s="41"/>
      <c r="J602" s="111"/>
      <c r="K602" s="5"/>
      <c r="M602" s="110"/>
    </row>
    <row r="603" spans="2:15" ht="24.95" customHeight="1">
      <c r="B603" s="24"/>
      <c r="C603" s="37"/>
      <c r="D603" s="37"/>
      <c r="E603" s="41"/>
      <c r="F603" s="37"/>
      <c r="G603" s="37"/>
      <c r="H603" s="219"/>
      <c r="I603" s="42"/>
      <c r="J603" s="59"/>
      <c r="K603" s="5"/>
    </row>
    <row r="604" spans="2:15" ht="24.95" customHeight="1">
      <c r="B604" s="24"/>
      <c r="C604" s="37"/>
      <c r="D604" s="37"/>
      <c r="E604" s="41"/>
      <c r="F604" s="37"/>
      <c r="G604" s="37"/>
      <c r="H604" s="219"/>
      <c r="I604" s="42"/>
      <c r="J604" s="59"/>
      <c r="K604" s="5"/>
    </row>
    <row r="605" spans="2:15" ht="24.95" customHeight="1">
      <c r="B605" s="24"/>
      <c r="C605" s="37"/>
      <c r="D605" s="37"/>
      <c r="E605" s="41"/>
      <c r="F605" s="37"/>
      <c r="G605" s="37"/>
      <c r="H605" s="219"/>
      <c r="I605" s="42"/>
      <c r="J605" s="59"/>
      <c r="K605" s="5"/>
    </row>
    <row r="606" spans="2:15" ht="24.95" customHeight="1">
      <c r="B606" s="24"/>
      <c r="C606" s="37"/>
      <c r="D606" s="37"/>
      <c r="E606" s="41"/>
      <c r="F606" s="37"/>
      <c r="G606" s="37"/>
      <c r="H606" s="219"/>
      <c r="I606" s="42"/>
      <c r="J606" s="59"/>
      <c r="K606" s="5"/>
    </row>
    <row r="607" spans="2:15" ht="24.95" customHeight="1">
      <c r="B607" s="24"/>
      <c r="C607" s="37"/>
      <c r="D607" s="37"/>
      <c r="E607" s="41"/>
      <c r="F607" s="37"/>
      <c r="G607" s="37"/>
      <c r="H607" s="219"/>
      <c r="I607" s="42"/>
      <c r="J607" s="59"/>
      <c r="K607" s="5"/>
    </row>
    <row r="608" spans="2:15" ht="24.95" customHeight="1">
      <c r="B608" s="24"/>
      <c r="C608" s="37"/>
      <c r="D608" s="37"/>
      <c r="E608" s="41"/>
      <c r="F608" s="37"/>
      <c r="G608" s="37"/>
      <c r="H608" s="219"/>
      <c r="I608" s="42"/>
      <c r="J608" s="59"/>
      <c r="K608" s="5"/>
    </row>
    <row r="609" spans="2:15" ht="24.95" customHeight="1">
      <c r="B609" s="24"/>
      <c r="C609" s="37"/>
      <c r="D609" s="37"/>
      <c r="E609" s="41"/>
      <c r="F609" s="37"/>
      <c r="G609" s="37"/>
      <c r="H609" s="219"/>
      <c r="I609" s="42"/>
      <c r="J609" s="59"/>
      <c r="K609" s="5"/>
    </row>
    <row r="610" spans="2:15" ht="24.95" customHeight="1">
      <c r="B610" s="24"/>
      <c r="C610" s="37"/>
      <c r="D610" s="37"/>
      <c r="E610" s="41"/>
      <c r="F610" s="37"/>
      <c r="G610" s="37"/>
      <c r="H610" s="219"/>
      <c r="I610" s="42"/>
      <c r="J610" s="59"/>
      <c r="K610" s="5"/>
    </row>
    <row r="611" spans="2:15" ht="24.95" customHeight="1">
      <c r="B611" s="24"/>
      <c r="C611" s="37"/>
      <c r="D611" s="37"/>
      <c r="E611" s="41"/>
      <c r="F611" s="37"/>
      <c r="G611" s="37"/>
      <c r="H611" s="219"/>
      <c r="I611" s="42"/>
      <c r="J611" s="59"/>
      <c r="K611" s="5"/>
    </row>
    <row r="612" spans="2:15" ht="24.95" customHeight="1">
      <c r="B612" s="24"/>
      <c r="C612" s="37"/>
      <c r="D612" s="37"/>
      <c r="E612" s="41"/>
      <c r="F612" s="37"/>
      <c r="G612" s="37"/>
      <c r="H612" s="41"/>
      <c r="I612" s="42"/>
      <c r="J612" s="59"/>
      <c r="K612" s="5"/>
      <c r="O612" s="49">
        <v>6</v>
      </c>
    </row>
    <row r="613" spans="2:15" ht="30" customHeight="1">
      <c r="B613" s="266" t="s">
        <v>146</v>
      </c>
      <c r="C613" s="266"/>
      <c r="D613" s="266"/>
      <c r="E613" s="266"/>
      <c r="F613" s="266"/>
      <c r="G613" s="266"/>
      <c r="H613" s="266"/>
      <c r="I613" s="266"/>
      <c r="J613" s="266"/>
      <c r="K613" s="266"/>
      <c r="L613" s="266"/>
      <c r="M613" s="266"/>
      <c r="N613" s="266"/>
      <c r="O613" s="266"/>
    </row>
    <row r="614" spans="2:15" ht="15" customHeight="1"/>
    <row r="615" spans="2:15" ht="24.95" customHeight="1">
      <c r="B615" s="233" t="s">
        <v>14</v>
      </c>
      <c r="C615" s="233"/>
      <c r="D615" s="233"/>
      <c r="E615" s="233"/>
      <c r="F615" s="233"/>
      <c r="G615" s="233"/>
      <c r="H615" s="233"/>
      <c r="I615" s="233"/>
      <c r="J615" s="233"/>
      <c r="K615" s="233"/>
      <c r="L615" s="17"/>
    </row>
    <row r="616" spans="2:15" ht="24.95" customHeight="1">
      <c r="B616" s="257" t="s">
        <v>43</v>
      </c>
      <c r="C616" s="258" t="s">
        <v>17</v>
      </c>
      <c r="D616" s="258"/>
      <c r="E616" s="258"/>
      <c r="F616" s="258" t="s">
        <v>18</v>
      </c>
      <c r="G616" s="258"/>
      <c r="H616" s="258"/>
      <c r="I616" s="258" t="s">
        <v>47</v>
      </c>
      <c r="J616" s="258"/>
      <c r="K616" s="258"/>
      <c r="L616" s="7"/>
    </row>
    <row r="617" spans="2:15" ht="24.95" customHeight="1">
      <c r="B617" s="257"/>
      <c r="C617" s="132" t="s">
        <v>101</v>
      </c>
      <c r="D617" s="132" t="s">
        <v>96</v>
      </c>
      <c r="E617" s="118" t="s">
        <v>102</v>
      </c>
      <c r="F617" s="132" t="s">
        <v>101</v>
      </c>
      <c r="G617" s="132" t="s">
        <v>96</v>
      </c>
      <c r="H617" s="118" t="s">
        <v>102</v>
      </c>
      <c r="I617" s="132" t="s">
        <v>101</v>
      </c>
      <c r="J617" s="132" t="s">
        <v>96</v>
      </c>
      <c r="K617" s="118" t="s">
        <v>102</v>
      </c>
    </row>
    <row r="618" spans="2:15" ht="24.95" customHeight="1">
      <c r="B618" s="43" t="s">
        <v>142</v>
      </c>
      <c r="C618" s="114">
        <v>442201</v>
      </c>
      <c r="D618" s="114">
        <v>167695</v>
      </c>
      <c r="E618" s="81">
        <f>SUM(C618:D618)</f>
        <v>609896</v>
      </c>
      <c r="F618" s="114">
        <v>14042</v>
      </c>
      <c r="G618" s="114">
        <v>7029</v>
      </c>
      <c r="H618" s="81">
        <f>F618+G618</f>
        <v>21071</v>
      </c>
      <c r="I618" s="114">
        <f>SUM(C618,F618)</f>
        <v>456243</v>
      </c>
      <c r="J618" s="114">
        <f>SUM(D618,G618)</f>
        <v>174724</v>
      </c>
      <c r="K618" s="123">
        <f>E618+H618</f>
        <v>630967</v>
      </c>
      <c r="L618" s="8"/>
    </row>
    <row r="619" spans="2:15" ht="24.95" customHeight="1">
      <c r="B619" s="43" t="s">
        <v>139</v>
      </c>
      <c r="C619" s="114">
        <v>422475</v>
      </c>
      <c r="D619" s="114">
        <v>170121</v>
      </c>
      <c r="E619" s="81">
        <f>SUM(C619:D619)</f>
        <v>592596</v>
      </c>
      <c r="F619" s="114">
        <v>12568</v>
      </c>
      <c r="G619" s="114">
        <v>4461</v>
      </c>
      <c r="H619" s="81">
        <f>SUM(F619:G619)</f>
        <v>17029</v>
      </c>
      <c r="I619" s="114">
        <f>SUM(C619,F619)</f>
        <v>435043</v>
      </c>
      <c r="J619" s="114">
        <f>SUM(D619,G619)</f>
        <v>174582</v>
      </c>
      <c r="K619" s="123">
        <f>E619+H619</f>
        <v>609625</v>
      </c>
      <c r="L619" s="8"/>
    </row>
    <row r="620" spans="2:15" ht="24.95" customHeight="1">
      <c r="B620" s="101" t="s">
        <v>53</v>
      </c>
      <c r="C620" s="82">
        <f t="shared" ref="C620:K620" si="13">(C619-C618)/C618</f>
        <v>-4.460867343131291E-2</v>
      </c>
      <c r="D620" s="82">
        <f t="shared" si="13"/>
        <v>1.446674021288649E-2</v>
      </c>
      <c r="E620" s="82">
        <f t="shared" si="13"/>
        <v>-2.8365491821556461E-2</v>
      </c>
      <c r="F620" s="82">
        <f t="shared" si="13"/>
        <v>-0.10497080188007406</v>
      </c>
      <c r="G620" s="82">
        <f t="shared" si="13"/>
        <v>-0.36534357661118222</v>
      </c>
      <c r="H620" s="82">
        <f t="shared" si="13"/>
        <v>-0.19182763039248255</v>
      </c>
      <c r="I620" s="82">
        <f t="shared" si="13"/>
        <v>-4.6466466334825957E-2</v>
      </c>
      <c r="J620" s="82">
        <f t="shared" si="13"/>
        <v>-8.1271033172317488E-4</v>
      </c>
      <c r="K620" s="100">
        <f t="shared" si="13"/>
        <v>-3.382427290175239E-2</v>
      </c>
      <c r="L620" s="9"/>
    </row>
    <row r="621" spans="2:15" ht="24.95" customHeight="1">
      <c r="B621" s="105"/>
      <c r="C621" s="106"/>
      <c r="D621" s="106"/>
      <c r="E621" s="106"/>
      <c r="F621" s="106"/>
      <c r="G621" s="106"/>
      <c r="H621" s="106"/>
      <c r="I621" s="106"/>
      <c r="J621" s="106"/>
      <c r="K621" s="106"/>
      <c r="L621" s="112"/>
    </row>
    <row r="622" spans="2:15" s="5" customFormat="1" ht="24.95" customHeight="1">
      <c r="B622" s="22"/>
      <c r="C622" s="27"/>
      <c r="D622" s="27"/>
      <c r="E622" s="27"/>
      <c r="F622" s="27"/>
      <c r="G622" s="27"/>
      <c r="H622" s="27"/>
      <c r="I622" s="27"/>
      <c r="J622" s="27"/>
      <c r="K622" s="27"/>
      <c r="L622" s="9"/>
    </row>
    <row r="623" spans="2:15" s="5" customFormat="1" ht="24.95" customHeight="1">
      <c r="B623" s="22"/>
      <c r="C623" s="27"/>
      <c r="D623" s="27"/>
      <c r="E623" s="27"/>
      <c r="F623" s="27"/>
      <c r="G623" s="27"/>
      <c r="H623" s="27"/>
      <c r="I623" s="27"/>
      <c r="J623" s="27"/>
      <c r="K623" s="27"/>
      <c r="L623" s="9"/>
    </row>
    <row r="624" spans="2:15" s="5" customFormat="1" ht="24.95" customHeight="1">
      <c r="B624" s="22"/>
      <c r="C624" s="27"/>
      <c r="D624" s="27"/>
      <c r="E624" s="27"/>
      <c r="F624" s="27"/>
      <c r="G624" s="27"/>
      <c r="H624" s="27"/>
      <c r="I624" s="27"/>
      <c r="J624" s="27"/>
      <c r="K624" s="27"/>
      <c r="L624" s="9"/>
    </row>
    <row r="625" spans="2:15" s="5" customFormat="1" ht="24.95" customHeight="1">
      <c r="B625" s="22"/>
      <c r="C625" s="27"/>
      <c r="D625" s="27"/>
      <c r="E625" s="27"/>
      <c r="F625" s="27"/>
      <c r="G625" s="27"/>
      <c r="H625" s="27"/>
      <c r="I625" s="27"/>
      <c r="J625" s="27"/>
      <c r="K625" s="27"/>
      <c r="L625" s="9"/>
    </row>
    <row r="626" spans="2:15" s="5" customFormat="1" ht="24.95" customHeight="1">
      <c r="B626" s="22"/>
      <c r="C626" s="27"/>
      <c r="D626" s="27"/>
      <c r="E626" s="27"/>
      <c r="F626" s="27"/>
      <c r="G626" s="27"/>
      <c r="H626" s="27"/>
      <c r="I626" s="27"/>
      <c r="J626" s="27"/>
      <c r="K626" s="27"/>
      <c r="L626" s="9"/>
    </row>
    <row r="627" spans="2:15" s="5" customFormat="1" ht="24.95" customHeight="1">
      <c r="B627" s="22"/>
      <c r="C627" s="27"/>
      <c r="D627" s="27"/>
      <c r="E627" s="27"/>
      <c r="F627" s="27"/>
      <c r="G627" s="27"/>
      <c r="H627" s="27"/>
      <c r="I627" s="27"/>
      <c r="J627" s="27"/>
      <c r="K627" s="27"/>
      <c r="L627" s="9"/>
    </row>
    <row r="628" spans="2:15" s="5" customFormat="1" ht="24.95" customHeight="1">
      <c r="B628" s="22"/>
      <c r="C628" s="27"/>
      <c r="D628" s="27"/>
      <c r="E628" s="27"/>
      <c r="F628" s="27"/>
      <c r="G628" s="27"/>
      <c r="H628" s="27"/>
      <c r="I628" s="27"/>
      <c r="J628" s="27"/>
      <c r="K628" s="27"/>
      <c r="L628" s="9"/>
    </row>
    <row r="629" spans="2:15" ht="24.95" customHeight="1">
      <c r="B629" s="238"/>
      <c r="C629" s="238"/>
      <c r="D629" s="238"/>
      <c r="E629" s="238"/>
      <c r="F629" s="238"/>
      <c r="G629" s="238"/>
      <c r="H629" s="238"/>
      <c r="I629" s="238"/>
      <c r="J629" s="238"/>
      <c r="K629" s="238"/>
      <c r="L629" s="238"/>
    </row>
    <row r="630" spans="2:15" ht="24.95" customHeight="1"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</row>
    <row r="631" spans="2:15" ht="24.95" customHeight="1">
      <c r="B631" s="218"/>
      <c r="C631" s="218"/>
      <c r="D631" s="218"/>
      <c r="E631" s="218"/>
      <c r="F631" s="218"/>
      <c r="G631" s="218"/>
      <c r="H631" s="218"/>
      <c r="I631" s="218"/>
      <c r="J631" s="218"/>
      <c r="K631" s="218"/>
      <c r="L631" s="218"/>
    </row>
    <row r="632" spans="2:15" ht="24.95" customHeight="1">
      <c r="B632" s="22"/>
      <c r="C632" s="27"/>
      <c r="D632" s="27"/>
      <c r="E632" s="27"/>
      <c r="F632" s="27"/>
      <c r="G632" s="27"/>
      <c r="H632" s="27"/>
      <c r="I632" s="27"/>
      <c r="J632" s="27"/>
      <c r="K632" s="27"/>
      <c r="L632" s="9"/>
    </row>
    <row r="633" spans="2:15" ht="24.95" customHeight="1">
      <c r="B633" s="233" t="s">
        <v>16</v>
      </c>
      <c r="C633" s="233"/>
      <c r="D633" s="233"/>
      <c r="E633" s="233"/>
      <c r="F633" s="233"/>
      <c r="G633" s="233"/>
      <c r="H633" s="233"/>
      <c r="I633" s="233"/>
      <c r="J633" s="233"/>
      <c r="K633" s="233"/>
      <c r="L633" s="233"/>
      <c r="M633" s="233"/>
      <c r="N633" s="233"/>
    </row>
    <row r="634" spans="2:15" ht="24.95" customHeight="1">
      <c r="B634" s="244" t="s">
        <v>43</v>
      </c>
      <c r="C634" s="245" t="s">
        <v>17</v>
      </c>
      <c r="D634" s="245"/>
      <c r="E634" s="245"/>
      <c r="F634" s="245"/>
      <c r="G634" s="245" t="s">
        <v>18</v>
      </c>
      <c r="H634" s="245"/>
      <c r="I634" s="245"/>
      <c r="J634" s="245"/>
      <c r="K634" s="245" t="s">
        <v>123</v>
      </c>
      <c r="L634" s="245"/>
      <c r="M634" s="245"/>
      <c r="N634" s="245"/>
    </row>
    <row r="635" spans="2:15" ht="24.95" customHeight="1">
      <c r="B635" s="244"/>
      <c r="C635" s="159" t="s">
        <v>103</v>
      </c>
      <c r="D635" s="159" t="s">
        <v>104</v>
      </c>
      <c r="E635" s="121" t="s">
        <v>105</v>
      </c>
      <c r="F635" s="193" t="s">
        <v>71</v>
      </c>
      <c r="G635" s="159" t="s">
        <v>103</v>
      </c>
      <c r="H635" s="159" t="s">
        <v>104</v>
      </c>
      <c r="I635" s="143" t="s">
        <v>105</v>
      </c>
      <c r="J635" s="194" t="s">
        <v>71</v>
      </c>
      <c r="K635" s="159" t="s">
        <v>103</v>
      </c>
      <c r="L635" s="159" t="s">
        <v>104</v>
      </c>
      <c r="M635" s="143" t="s">
        <v>105</v>
      </c>
      <c r="N635" s="194" t="s">
        <v>71</v>
      </c>
    </row>
    <row r="636" spans="2:15" ht="24.95" customHeight="1">
      <c r="B636" s="43" t="s">
        <v>142</v>
      </c>
      <c r="C636" s="114">
        <v>697762</v>
      </c>
      <c r="D636" s="114">
        <v>233288</v>
      </c>
      <c r="E636" s="81">
        <f>SUM(C636:D636)</f>
        <v>931050</v>
      </c>
      <c r="F636" s="138">
        <v>0.4526</v>
      </c>
      <c r="G636" s="144">
        <v>29097</v>
      </c>
      <c r="H636" s="144">
        <v>9890</v>
      </c>
      <c r="I636" s="81">
        <f>SUM(G636:H636)</f>
        <v>38987</v>
      </c>
      <c r="J636" s="138">
        <v>0.25119999999999998</v>
      </c>
      <c r="K636" s="144">
        <f>C636+G636</f>
        <v>726859</v>
      </c>
      <c r="L636" s="147">
        <f>D636+H636</f>
        <v>243178</v>
      </c>
      <c r="M636" s="145">
        <f>K636+L636</f>
        <v>970037</v>
      </c>
      <c r="N636" s="137">
        <v>0.4385</v>
      </c>
    </row>
    <row r="637" spans="2:15" ht="24.95" customHeight="1">
      <c r="B637" s="43" t="s">
        <v>139</v>
      </c>
      <c r="C637" s="114">
        <v>664203</v>
      </c>
      <c r="D637" s="114">
        <v>242339</v>
      </c>
      <c r="E637" s="81">
        <f>SUM(C637:D637)</f>
        <v>906542</v>
      </c>
      <c r="F637" s="138">
        <v>0.43859999999999999</v>
      </c>
      <c r="G637" s="144">
        <v>22950</v>
      </c>
      <c r="H637" s="144">
        <v>6645</v>
      </c>
      <c r="I637" s="81">
        <f>SUM(G637:H637)</f>
        <v>29595</v>
      </c>
      <c r="J637" s="138">
        <v>0.1938</v>
      </c>
      <c r="K637" s="189">
        <f>C637+G637</f>
        <v>687153</v>
      </c>
      <c r="L637" s="147">
        <f>D637+H637</f>
        <v>248984</v>
      </c>
      <c r="M637" s="146">
        <f>K637+L637</f>
        <v>936137</v>
      </c>
      <c r="N637" s="137">
        <v>0.42170000000000002</v>
      </c>
    </row>
    <row r="638" spans="2:15" ht="24.95" customHeight="1">
      <c r="B638" s="101" t="s">
        <v>53</v>
      </c>
      <c r="C638" s="82">
        <f t="shared" ref="C638:N638" si="14">(C637-C636)/C636</f>
        <v>-4.8095195783089364E-2</v>
      </c>
      <c r="D638" s="82">
        <f t="shared" si="14"/>
        <v>3.8797537807345427E-2</v>
      </c>
      <c r="E638" s="82">
        <f t="shared" si="14"/>
        <v>-2.6322968691262553E-2</v>
      </c>
      <c r="F638" s="82">
        <f t="shared" si="14"/>
        <v>-3.0932390631904578E-2</v>
      </c>
      <c r="G638" s="82">
        <f t="shared" si="14"/>
        <v>-0.21125889266934736</v>
      </c>
      <c r="H638" s="82">
        <f t="shared" si="14"/>
        <v>-0.3281092012133468</v>
      </c>
      <c r="I638" s="82">
        <f t="shared" si="14"/>
        <v>-0.24090081309154335</v>
      </c>
      <c r="J638" s="82">
        <f t="shared" si="14"/>
        <v>-0.22850318471337572</v>
      </c>
      <c r="K638" s="82">
        <f t="shared" si="14"/>
        <v>-5.4626825835547198E-2</v>
      </c>
      <c r="L638" s="82">
        <f t="shared" si="14"/>
        <v>2.3875515054815815E-2</v>
      </c>
      <c r="M638" s="82">
        <f t="shared" si="14"/>
        <v>-3.4947120573751309E-2</v>
      </c>
      <c r="N638" s="82">
        <f t="shared" si="14"/>
        <v>-3.8312428734321509E-2</v>
      </c>
    </row>
    <row r="639" spans="2:15" ht="24.95" customHeight="1">
      <c r="B639" s="105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7"/>
    </row>
    <row r="640" spans="2:15" s="5" customFormat="1" ht="24.95" customHeight="1">
      <c r="B640" s="22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</row>
    <row r="641" spans="2:14" s="5" customFormat="1" ht="24.95" customHeight="1">
      <c r="B641" s="22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</row>
    <row r="642" spans="2:14" s="5" customFormat="1" ht="24.95" customHeight="1">
      <c r="B642" s="22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</row>
    <row r="643" spans="2:14" ht="24.95" customHeight="1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</row>
    <row r="644" spans="2:14" ht="24.95" customHeight="1">
      <c r="B644" s="238"/>
      <c r="C644" s="238"/>
      <c r="D644" s="238"/>
      <c r="E644" s="238"/>
      <c r="F644" s="238"/>
      <c r="G644" s="238"/>
      <c r="H644" s="238"/>
      <c r="I644" s="238"/>
      <c r="J644" s="238"/>
      <c r="K644" s="238"/>
      <c r="L644" s="238"/>
    </row>
    <row r="645" spans="2:14" ht="24.95" customHeight="1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2:14" ht="24.95" customHeight="1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2:14" ht="24.95" customHeight="1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2:14" ht="24.95" customHeight="1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2:14" ht="24.95" customHeight="1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2:14" ht="24.95" customHeight="1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2:14" ht="24.95" customHeight="1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2:14" ht="24.95" customHeight="1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2:14" ht="24.95" customHeight="1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2:14" ht="24.95" customHeight="1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2:14" ht="24.95" customHeight="1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2:14" ht="24.95" customHeight="1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2:12" ht="24.95" customHeight="1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2:12" ht="24.95" customHeight="1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2:12" ht="24.95" customHeight="1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2:12" ht="24.95" customHeight="1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2:12" ht="24.95" customHeight="1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2:12" ht="24.95" customHeight="1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2:12" ht="24.95" customHeight="1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2:12" ht="24.95" customHeight="1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2:12" ht="24.95" customHeight="1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2:12" ht="24.95" customHeight="1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2:12" ht="24.95" customHeight="1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</row>
    <row r="668" spans="2:12" ht="24.95" customHeight="1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</row>
    <row r="669" spans="2:12" ht="24.95" customHeight="1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</row>
    <row r="670" spans="2:12" ht="24.95" customHeight="1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</row>
    <row r="671" spans="2:12" ht="24.95" customHeight="1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</row>
    <row r="672" spans="2:12" ht="24.95" customHeight="1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</row>
    <row r="673" spans="2:15" ht="24.95" customHeight="1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</row>
    <row r="674" spans="2:15" ht="24.95" customHeight="1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</row>
    <row r="675" spans="2:15" ht="24.95" customHeight="1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</row>
    <row r="676" spans="2:15" ht="24.95" customHeight="1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O676" s="49">
        <v>7</v>
      </c>
    </row>
    <row r="677" spans="2:15" ht="30" customHeight="1">
      <c r="B677" s="260" t="s">
        <v>147</v>
      </c>
      <c r="C677" s="260"/>
      <c r="D677" s="260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</row>
    <row r="678" spans="2:15" ht="15" customHeight="1"/>
    <row r="679" spans="2:15" ht="24.95" customHeight="1">
      <c r="B679" s="233" t="s">
        <v>14</v>
      </c>
      <c r="C679" s="233"/>
      <c r="D679" s="233"/>
      <c r="E679" s="233"/>
      <c r="F679" s="233"/>
      <c r="G679" s="233"/>
      <c r="H679" s="233"/>
      <c r="I679" s="233"/>
      <c r="J679" s="233"/>
      <c r="K679" s="233"/>
      <c r="L679" s="91"/>
    </row>
    <row r="680" spans="2:15" ht="24.95" customHeight="1">
      <c r="B680" s="264" t="s">
        <v>43</v>
      </c>
      <c r="C680" s="245" t="s">
        <v>17</v>
      </c>
      <c r="D680" s="245"/>
      <c r="E680" s="245"/>
      <c r="F680" s="245" t="s">
        <v>18</v>
      </c>
      <c r="G680" s="245"/>
      <c r="H680" s="245"/>
      <c r="I680" s="245" t="s">
        <v>92</v>
      </c>
      <c r="J680" s="245"/>
      <c r="K680" s="245"/>
      <c r="L680" s="92"/>
    </row>
    <row r="681" spans="2:15" ht="24.95" customHeight="1">
      <c r="B681" s="264"/>
      <c r="C681" s="159" t="s">
        <v>101</v>
      </c>
      <c r="D681" s="159" t="s">
        <v>96</v>
      </c>
      <c r="E681" s="121" t="s">
        <v>102</v>
      </c>
      <c r="F681" s="159" t="s">
        <v>101</v>
      </c>
      <c r="G681" s="159" t="s">
        <v>96</v>
      </c>
      <c r="H681" s="121" t="s">
        <v>102</v>
      </c>
      <c r="I681" s="159" t="s">
        <v>101</v>
      </c>
      <c r="J681" s="159" t="s">
        <v>96</v>
      </c>
      <c r="K681" s="121" t="s">
        <v>102</v>
      </c>
      <c r="L681" s="18"/>
    </row>
    <row r="682" spans="2:15" ht="24.95" customHeight="1">
      <c r="B682" s="43" t="s">
        <v>144</v>
      </c>
      <c r="C682" s="114">
        <v>2576028</v>
      </c>
      <c r="D682" s="114">
        <v>789442</v>
      </c>
      <c r="E682" s="81">
        <f>SUM(C682:D682)</f>
        <v>3365470</v>
      </c>
      <c r="F682" s="133">
        <v>84219</v>
      </c>
      <c r="G682" s="133">
        <v>31657</v>
      </c>
      <c r="H682" s="81">
        <f>SUM(F682:G682)</f>
        <v>115876</v>
      </c>
      <c r="I682" s="114">
        <f t="shared" ref="I682:K683" si="15">C682+F682</f>
        <v>2660247</v>
      </c>
      <c r="J682" s="114">
        <f t="shared" si="15"/>
        <v>821099</v>
      </c>
      <c r="K682" s="123">
        <f t="shared" si="15"/>
        <v>3481346</v>
      </c>
      <c r="L682" s="93"/>
    </row>
    <row r="683" spans="2:15" ht="24.95" customHeight="1">
      <c r="B683" s="43" t="s">
        <v>145</v>
      </c>
      <c r="C683" s="114">
        <v>2543651</v>
      </c>
      <c r="D683" s="114">
        <v>814675</v>
      </c>
      <c r="E683" s="81">
        <f>SUM(C683:D683)</f>
        <v>3358326</v>
      </c>
      <c r="F683" s="133">
        <v>75371</v>
      </c>
      <c r="G683" s="133">
        <v>26730</v>
      </c>
      <c r="H683" s="81">
        <f>SUM(F683:G683)</f>
        <v>102101</v>
      </c>
      <c r="I683" s="114">
        <f t="shared" si="15"/>
        <v>2619022</v>
      </c>
      <c r="J683" s="114">
        <f t="shared" si="15"/>
        <v>841405</v>
      </c>
      <c r="K683" s="123">
        <f t="shared" si="15"/>
        <v>3460427</v>
      </c>
      <c r="L683" s="93"/>
    </row>
    <row r="684" spans="2:15" ht="24.95" customHeight="1">
      <c r="B684" s="101" t="s">
        <v>53</v>
      </c>
      <c r="C684" s="82">
        <f t="shared" ref="C684:K684" si="16">(C683-C682)/C682</f>
        <v>-1.2568574565183298E-2</v>
      </c>
      <c r="D684" s="82">
        <f t="shared" si="16"/>
        <v>3.1963082785055774E-2</v>
      </c>
      <c r="E684" s="82">
        <f t="shared" si="16"/>
        <v>-2.1227347146163832E-3</v>
      </c>
      <c r="F684" s="82">
        <f t="shared" si="16"/>
        <v>-0.10505942839501775</v>
      </c>
      <c r="G684" s="82">
        <f t="shared" si="16"/>
        <v>-0.1556369839214076</v>
      </c>
      <c r="H684" s="82">
        <f t="shared" si="16"/>
        <v>-0.11887707549449411</v>
      </c>
      <c r="I684" s="82">
        <f t="shared" si="16"/>
        <v>-1.549668132320044E-2</v>
      </c>
      <c r="J684" s="82">
        <f t="shared" si="16"/>
        <v>2.4730270040518865E-2</v>
      </c>
      <c r="K684" s="82">
        <f t="shared" si="16"/>
        <v>-6.0088827712040114E-3</v>
      </c>
      <c r="L684" s="94"/>
    </row>
    <row r="685" spans="2:15" ht="24.95" customHeight="1">
      <c r="B685" s="105"/>
      <c r="C685" s="106"/>
      <c r="D685" s="106"/>
      <c r="E685" s="106"/>
      <c r="F685" s="106"/>
      <c r="G685" s="106"/>
      <c r="H685" s="106"/>
      <c r="I685" s="106"/>
      <c r="J685" s="106"/>
      <c r="K685" s="106"/>
      <c r="L685" s="113"/>
      <c r="M685" s="107"/>
      <c r="N685" s="107"/>
    </row>
    <row r="686" spans="2:15" ht="24.95" customHeight="1"/>
    <row r="687" spans="2:15" ht="24.95" customHeight="1"/>
    <row r="688" spans="2:15" ht="24.95" customHeight="1"/>
    <row r="689" spans="2:14" ht="24.95" customHeight="1"/>
    <row r="690" spans="2:14" ht="24.95" customHeight="1"/>
    <row r="691" spans="2:14" ht="24.95" customHeight="1"/>
    <row r="692" spans="2:14" ht="24.95" customHeight="1"/>
    <row r="693" spans="2:14" ht="24.95" customHeight="1"/>
    <row r="694" spans="2:14" ht="24.95" customHeight="1"/>
    <row r="695" spans="2:14" ht="24.95" customHeight="1"/>
    <row r="696" spans="2:14" ht="24.95" customHeight="1">
      <c r="B696" s="233" t="s">
        <v>16</v>
      </c>
      <c r="C696" s="233"/>
      <c r="D696" s="233"/>
      <c r="E696" s="233"/>
      <c r="F696" s="233"/>
      <c r="G696" s="233"/>
      <c r="H696" s="233"/>
      <c r="I696" s="233"/>
      <c r="J696" s="233"/>
      <c r="K696" s="233"/>
      <c r="L696" s="233"/>
      <c r="M696" s="233"/>
      <c r="N696" s="233"/>
    </row>
    <row r="697" spans="2:14" ht="24.95" customHeight="1">
      <c r="B697" s="263" t="s">
        <v>43</v>
      </c>
      <c r="C697" s="245" t="s">
        <v>17</v>
      </c>
      <c r="D697" s="245"/>
      <c r="E697" s="245"/>
      <c r="F697" s="245"/>
      <c r="G697" s="245" t="s">
        <v>18</v>
      </c>
      <c r="H697" s="245"/>
      <c r="I697" s="245"/>
      <c r="J697" s="245"/>
      <c r="K697" s="245" t="s">
        <v>123</v>
      </c>
      <c r="L697" s="245"/>
      <c r="M697" s="245"/>
      <c r="N697" s="245"/>
    </row>
    <row r="698" spans="2:14" ht="24.95" customHeight="1">
      <c r="B698" s="263"/>
      <c r="C698" s="159" t="s">
        <v>103</v>
      </c>
      <c r="D698" s="159" t="s">
        <v>104</v>
      </c>
      <c r="E698" s="143" t="s">
        <v>105</v>
      </c>
      <c r="F698" s="194" t="s">
        <v>71</v>
      </c>
      <c r="G698" s="159" t="s">
        <v>103</v>
      </c>
      <c r="H698" s="159" t="s">
        <v>104</v>
      </c>
      <c r="I698" s="143" t="s">
        <v>105</v>
      </c>
      <c r="J698" s="194" t="s">
        <v>71</v>
      </c>
      <c r="K698" s="159" t="s">
        <v>103</v>
      </c>
      <c r="L698" s="159" t="s">
        <v>104</v>
      </c>
      <c r="M698" s="143" t="s">
        <v>105</v>
      </c>
      <c r="N698" s="194" t="s">
        <v>71</v>
      </c>
    </row>
    <row r="699" spans="2:14" ht="24.95" customHeight="1">
      <c r="B699" s="43" t="s">
        <v>144</v>
      </c>
      <c r="C699" s="144">
        <v>4095706</v>
      </c>
      <c r="D699" s="144">
        <v>1125283</v>
      </c>
      <c r="E699" s="81">
        <f>SUM(C699:D699)</f>
        <v>5220989</v>
      </c>
      <c r="F699" s="138">
        <v>0.371</v>
      </c>
      <c r="G699" s="144">
        <v>177500</v>
      </c>
      <c r="H699" s="144">
        <v>46862</v>
      </c>
      <c r="I699" s="81">
        <f>SUM(G699:H699)</f>
        <v>224362</v>
      </c>
      <c r="J699" s="138">
        <v>0.21190000000000001</v>
      </c>
      <c r="K699" s="144">
        <f>C699+G699</f>
        <v>4273206</v>
      </c>
      <c r="L699" s="147">
        <f>D699+H699</f>
        <v>1172145</v>
      </c>
      <c r="M699" s="145">
        <f>K699+L699</f>
        <v>5445351</v>
      </c>
      <c r="N699" s="137">
        <v>0.35980000000000001</v>
      </c>
    </row>
    <row r="700" spans="2:14" ht="24.95" customHeight="1">
      <c r="B700" s="43" t="s">
        <v>145</v>
      </c>
      <c r="C700" s="144">
        <v>4107284</v>
      </c>
      <c r="D700" s="144">
        <v>1170753</v>
      </c>
      <c r="E700" s="81">
        <f>SUM(C700:D700)</f>
        <v>5278037</v>
      </c>
      <c r="F700" s="138">
        <v>0.374</v>
      </c>
      <c r="G700" s="144">
        <v>170031</v>
      </c>
      <c r="H700" s="144">
        <v>43217</v>
      </c>
      <c r="I700" s="81">
        <f>SUM(G700:H700)</f>
        <v>213248</v>
      </c>
      <c r="J700" s="138">
        <v>0.20419999999999999</v>
      </c>
      <c r="K700" s="225">
        <f>C700+G700</f>
        <v>4277315</v>
      </c>
      <c r="L700" s="147">
        <f>D700+H700</f>
        <v>1213970</v>
      </c>
      <c r="M700" s="146">
        <f>K700+L700</f>
        <v>5491285</v>
      </c>
      <c r="N700" s="137">
        <v>0.36230000000000001</v>
      </c>
    </row>
    <row r="701" spans="2:14" ht="24.95" customHeight="1">
      <c r="B701" s="101" t="s">
        <v>53</v>
      </c>
      <c r="C701" s="82">
        <f t="shared" ref="C701:N701" si="17">(C700-C699)/C699</f>
        <v>2.8268630609716615E-3</v>
      </c>
      <c r="D701" s="82">
        <f t="shared" si="17"/>
        <v>4.0407613018236303E-2</v>
      </c>
      <c r="E701" s="82">
        <f t="shared" si="17"/>
        <v>1.0926665426799405E-2</v>
      </c>
      <c r="F701" s="82">
        <f t="shared" si="17"/>
        <v>8.0862533692722446E-3</v>
      </c>
      <c r="G701" s="82">
        <f t="shared" si="17"/>
        <v>-4.2078873239436619E-2</v>
      </c>
      <c r="H701" s="82">
        <f t="shared" si="17"/>
        <v>-7.7781571422474494E-2</v>
      </c>
      <c r="I701" s="82">
        <f t="shared" si="17"/>
        <v>-4.9536017685704356E-2</v>
      </c>
      <c r="J701" s="82">
        <f t="shared" si="17"/>
        <v>-3.6337895233600814E-2</v>
      </c>
      <c r="K701" s="82">
        <f t="shared" si="17"/>
        <v>9.6157311395706174E-4</v>
      </c>
      <c r="L701" s="82">
        <f t="shared" si="17"/>
        <v>3.5682445431239308E-2</v>
      </c>
      <c r="M701" s="82">
        <f t="shared" si="17"/>
        <v>8.4354525539308677E-3</v>
      </c>
      <c r="N701" s="82">
        <f t="shared" si="17"/>
        <v>6.9483046136742692E-3</v>
      </c>
    </row>
    <row r="702" spans="2:14" s="107" customFormat="1" ht="24.95" customHeight="1">
      <c r="B702" s="105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</row>
    <row r="703" spans="2:14" s="107" customFormat="1" ht="24.95" customHeight="1">
      <c r="B703" s="105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</row>
    <row r="704" spans="2:14" s="107" customFormat="1" ht="24.95" customHeight="1">
      <c r="B704" s="105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</row>
    <row r="705" spans="2:14" s="107" customFormat="1" ht="24.95" customHeight="1">
      <c r="B705" s="105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</row>
    <row r="706" spans="2:14" ht="24.95" customHeight="1"/>
    <row r="707" spans="2:14" ht="24.95" customHeight="1"/>
    <row r="708" spans="2:14" ht="24.95" customHeight="1"/>
    <row r="709" spans="2:14" ht="24.95" customHeight="1"/>
    <row r="710" spans="2:14" ht="24.95" customHeight="1"/>
    <row r="711" spans="2:14" ht="24.95" customHeight="1"/>
    <row r="712" spans="2:14" ht="24.95" customHeight="1"/>
    <row r="713" spans="2:14" ht="24.95" customHeight="1"/>
    <row r="714" spans="2:14" ht="24.95" customHeight="1"/>
    <row r="715" spans="2:14" ht="24.95" customHeight="1"/>
    <row r="716" spans="2:14" ht="24.95" customHeight="1"/>
    <row r="717" spans="2:14" ht="24.95" customHeight="1"/>
    <row r="718" spans="2:14" ht="24.95" customHeight="1"/>
    <row r="719" spans="2:14" ht="24.95" customHeight="1"/>
    <row r="720" spans="2:14" ht="24.95" customHeight="1"/>
    <row r="721" ht="24.95" customHeight="1"/>
    <row r="722" ht="24.95" customHeight="1"/>
    <row r="723" ht="24.95" customHeight="1"/>
    <row r="724" ht="24.95" customHeight="1"/>
    <row r="725" ht="24.95" customHeight="1"/>
    <row r="726" ht="24.95" customHeight="1"/>
    <row r="727" ht="24.95" customHeight="1"/>
    <row r="728" ht="24.95" customHeight="1"/>
    <row r="729" ht="24.95" customHeight="1"/>
    <row r="730" ht="24.95" customHeight="1"/>
    <row r="731" ht="24.95" customHeight="1"/>
    <row r="732" ht="24.95" customHeight="1"/>
    <row r="733" ht="24.95" customHeight="1"/>
    <row r="734" ht="24.95" customHeight="1"/>
    <row r="735" ht="24.95" customHeight="1"/>
    <row r="736" ht="24.95" customHeight="1"/>
    <row r="737" spans="2:16" ht="24.95" customHeight="1"/>
    <row r="738" spans="2:16" ht="24.95" customHeight="1"/>
    <row r="739" spans="2:16" ht="24.95" customHeight="1"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</row>
    <row r="740" spans="2:16" ht="24.95" customHeight="1"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O740" s="49">
        <v>8</v>
      </c>
    </row>
    <row r="741" spans="2:16" ht="39.950000000000003" customHeight="1">
      <c r="B741" s="259" t="s">
        <v>117</v>
      </c>
      <c r="C741" s="259"/>
      <c r="D741" s="259"/>
      <c r="E741" s="259"/>
      <c r="F741" s="259"/>
      <c r="G741" s="259"/>
      <c r="H741" s="259"/>
      <c r="I741" s="259"/>
      <c r="J741" s="259"/>
      <c r="K741" s="259"/>
      <c r="L741" s="259"/>
      <c r="M741" s="259"/>
      <c r="N741" s="259"/>
      <c r="O741" s="259"/>
      <c r="P741" s="259"/>
    </row>
    <row r="742" spans="2:16" ht="15" customHeight="1"/>
    <row r="743" spans="2:16" ht="30" customHeight="1">
      <c r="B743" s="237" t="s">
        <v>118</v>
      </c>
      <c r="C743" s="237"/>
      <c r="D743" s="237"/>
      <c r="E743" s="237"/>
      <c r="F743" s="237"/>
      <c r="G743" s="237"/>
      <c r="H743" s="237"/>
      <c r="I743" s="237"/>
      <c r="J743" s="237"/>
      <c r="K743" s="237"/>
      <c r="L743" s="237"/>
      <c r="M743" s="237"/>
      <c r="N743" s="237"/>
      <c r="O743" s="237"/>
    </row>
    <row r="744" spans="2:16" ht="15" customHeight="1">
      <c r="B744" s="103"/>
      <c r="C744" s="103"/>
      <c r="D744" s="103"/>
      <c r="E744" s="103"/>
      <c r="F744" s="103"/>
      <c r="G744" s="103"/>
    </row>
    <row r="745" spans="2:16" ht="24.95" customHeight="1">
      <c r="B745" s="262" t="s">
        <v>22</v>
      </c>
      <c r="C745" s="262"/>
      <c r="D745" s="262"/>
      <c r="E745" s="262"/>
      <c r="F745" s="262"/>
      <c r="G745" s="262"/>
      <c r="H745" s="262"/>
      <c r="I745" s="262"/>
      <c r="J745" s="262"/>
    </row>
    <row r="746" spans="2:16" ht="24.95" customHeight="1">
      <c r="B746" s="244" t="s">
        <v>44</v>
      </c>
      <c r="C746" s="245" t="s">
        <v>65</v>
      </c>
      <c r="D746" s="245"/>
      <c r="E746" s="245"/>
      <c r="F746" s="245" t="s">
        <v>66</v>
      </c>
      <c r="G746" s="245"/>
      <c r="H746" s="245"/>
      <c r="I746" s="191" t="s">
        <v>71</v>
      </c>
      <c r="J746" s="190" t="s">
        <v>72</v>
      </c>
      <c r="M746" s="68"/>
    </row>
    <row r="747" spans="2:16" ht="24.95" customHeight="1">
      <c r="B747" s="244"/>
      <c r="C747" s="159" t="s">
        <v>95</v>
      </c>
      <c r="D747" s="159" t="s">
        <v>96</v>
      </c>
      <c r="E747" s="121" t="s">
        <v>102</v>
      </c>
      <c r="F747" s="159" t="s">
        <v>98</v>
      </c>
      <c r="G747" s="159" t="s">
        <v>99</v>
      </c>
      <c r="H747" s="121" t="s">
        <v>100</v>
      </c>
      <c r="I747" s="166" t="s">
        <v>130</v>
      </c>
      <c r="J747" s="166" t="s">
        <v>131</v>
      </c>
      <c r="M747" s="68"/>
    </row>
    <row r="748" spans="2:16" ht="24.95" customHeight="1">
      <c r="B748" s="34" t="s">
        <v>5</v>
      </c>
      <c r="C748" s="217">
        <v>21830</v>
      </c>
      <c r="D748" s="217">
        <v>467</v>
      </c>
      <c r="E748" s="182">
        <f t="shared" ref="E748:E756" si="18">C748+D748</f>
        <v>22297</v>
      </c>
      <c r="F748" s="217">
        <v>45623</v>
      </c>
      <c r="G748" s="217">
        <v>1296</v>
      </c>
      <c r="H748" s="182">
        <f t="shared" ref="H748:H756" si="19">F748+G748</f>
        <v>46919</v>
      </c>
      <c r="I748" s="137">
        <v>0.21056150932557846</v>
      </c>
      <c r="J748" s="140">
        <v>2.1042741175942954</v>
      </c>
      <c r="K748" s="12"/>
      <c r="M748" s="68"/>
    </row>
    <row r="749" spans="2:16" ht="24.95" customHeight="1">
      <c r="B749" s="34" t="s">
        <v>6</v>
      </c>
      <c r="C749" s="217">
        <v>9097</v>
      </c>
      <c r="D749" s="217">
        <v>2118</v>
      </c>
      <c r="E749" s="182">
        <f t="shared" si="18"/>
        <v>11215</v>
      </c>
      <c r="F749" s="217">
        <v>22205</v>
      </c>
      <c r="G749" s="217">
        <v>2469</v>
      </c>
      <c r="H749" s="182">
        <f t="shared" si="19"/>
        <v>24674</v>
      </c>
      <c r="I749" s="137">
        <v>0.17726848193117323</v>
      </c>
      <c r="J749" s="140">
        <v>2.2000891662951405</v>
      </c>
      <c r="M749" s="68"/>
    </row>
    <row r="750" spans="2:16" ht="24.95" customHeight="1">
      <c r="B750" s="34" t="s">
        <v>26</v>
      </c>
      <c r="C750" s="217">
        <v>10217</v>
      </c>
      <c r="D750" s="217">
        <v>3008</v>
      </c>
      <c r="E750" s="182">
        <f t="shared" si="18"/>
        <v>13225</v>
      </c>
      <c r="F750" s="217">
        <v>24630</v>
      </c>
      <c r="G750" s="217">
        <v>5311</v>
      </c>
      <c r="H750" s="182">
        <f t="shared" si="19"/>
        <v>29941</v>
      </c>
      <c r="I750" s="137">
        <v>0.2024819097856225</v>
      </c>
      <c r="J750" s="140">
        <v>2.2639697542533082</v>
      </c>
      <c r="M750" s="68"/>
    </row>
    <row r="751" spans="2:16" ht="24.95" customHeight="1">
      <c r="B751" s="34" t="s">
        <v>8</v>
      </c>
      <c r="C751" s="217">
        <v>5460</v>
      </c>
      <c r="D751" s="217">
        <v>664</v>
      </c>
      <c r="E751" s="182">
        <f t="shared" si="18"/>
        <v>6124</v>
      </c>
      <c r="F751" s="217">
        <v>12206</v>
      </c>
      <c r="G751" s="217">
        <v>1292</v>
      </c>
      <c r="H751" s="182">
        <f t="shared" si="19"/>
        <v>13498</v>
      </c>
      <c r="I751" s="137">
        <v>0.20195702914596925</v>
      </c>
      <c r="J751" s="140">
        <v>2.204114957544089</v>
      </c>
      <c r="M751" s="68"/>
    </row>
    <row r="752" spans="2:16" ht="24.95" customHeight="1">
      <c r="B752" s="34" t="s">
        <v>9</v>
      </c>
      <c r="C752" s="217">
        <v>12698</v>
      </c>
      <c r="D752" s="217">
        <v>973</v>
      </c>
      <c r="E752" s="182">
        <f t="shared" si="18"/>
        <v>13671</v>
      </c>
      <c r="F752" s="217">
        <v>25520</v>
      </c>
      <c r="G752" s="217">
        <v>1032</v>
      </c>
      <c r="H752" s="182">
        <f t="shared" si="19"/>
        <v>26552</v>
      </c>
      <c r="I752" s="137">
        <v>0.1948842159345297</v>
      </c>
      <c r="J752" s="140">
        <v>1.942213444517592</v>
      </c>
      <c r="M752" s="68"/>
    </row>
    <row r="753" spans="2:13" ht="24.95" customHeight="1">
      <c r="B753" s="34" t="s">
        <v>10</v>
      </c>
      <c r="C753" s="217">
        <v>10210</v>
      </c>
      <c r="D753" s="217">
        <v>528</v>
      </c>
      <c r="E753" s="182">
        <f t="shared" si="18"/>
        <v>10738</v>
      </c>
      <c r="F753" s="217">
        <v>19310</v>
      </c>
      <c r="G753" s="217">
        <v>1533</v>
      </c>
      <c r="H753" s="182">
        <f t="shared" si="19"/>
        <v>20843</v>
      </c>
      <c r="I753" s="137">
        <v>0.16073507977759441</v>
      </c>
      <c r="J753" s="140">
        <v>1.94105047494878</v>
      </c>
      <c r="M753" s="68"/>
    </row>
    <row r="754" spans="2:13" ht="24.95" customHeight="1">
      <c r="B754" s="34" t="s">
        <v>11</v>
      </c>
      <c r="C754" s="217">
        <v>8809</v>
      </c>
      <c r="D754" s="217">
        <v>681</v>
      </c>
      <c r="E754" s="182">
        <f t="shared" si="18"/>
        <v>9490</v>
      </c>
      <c r="F754" s="217">
        <v>20029</v>
      </c>
      <c r="G754" s="217">
        <v>1642</v>
      </c>
      <c r="H754" s="182">
        <f t="shared" si="19"/>
        <v>21671</v>
      </c>
      <c r="I754" s="137">
        <v>0.20204176766735035</v>
      </c>
      <c r="J754" s="140">
        <v>2.2835616438356166</v>
      </c>
      <c r="M754" s="68"/>
    </row>
    <row r="755" spans="2:13" ht="24.95" customHeight="1">
      <c r="B755" s="34" t="s">
        <v>12</v>
      </c>
      <c r="C755" s="217">
        <v>4547</v>
      </c>
      <c r="D755" s="217">
        <v>433</v>
      </c>
      <c r="E755" s="182">
        <f t="shared" si="18"/>
        <v>4980</v>
      </c>
      <c r="F755" s="217">
        <v>10098</v>
      </c>
      <c r="G755" s="217">
        <v>682</v>
      </c>
      <c r="H755" s="182">
        <f t="shared" si="19"/>
        <v>10780</v>
      </c>
      <c r="I755" s="137">
        <v>0.17274810505905164</v>
      </c>
      <c r="J755" s="140">
        <v>2.1646586345381524</v>
      </c>
      <c r="M755" s="68"/>
    </row>
    <row r="756" spans="2:13" ht="24.95" customHeight="1">
      <c r="B756" s="34" t="s">
        <v>13</v>
      </c>
      <c r="C756" s="217">
        <v>8588</v>
      </c>
      <c r="D756" s="217">
        <v>1024</v>
      </c>
      <c r="E756" s="182">
        <f t="shared" si="18"/>
        <v>9612</v>
      </c>
      <c r="F756" s="217">
        <v>16037</v>
      </c>
      <c r="G756" s="217">
        <v>1825</v>
      </c>
      <c r="H756" s="182">
        <f t="shared" si="19"/>
        <v>17862</v>
      </c>
      <c r="I756" s="137">
        <v>0.2303852652487392</v>
      </c>
      <c r="J756" s="140">
        <v>1.8583021223470662</v>
      </c>
      <c r="M756" s="68"/>
    </row>
    <row r="757" spans="2:13" ht="24.95" customHeight="1">
      <c r="B757" s="203" t="s">
        <v>15</v>
      </c>
      <c r="C757" s="185">
        <f t="shared" ref="C757:H757" si="20">SUM(C748:C756)</f>
        <v>91456</v>
      </c>
      <c r="D757" s="185">
        <f t="shared" si="20"/>
        <v>9896</v>
      </c>
      <c r="E757" s="186">
        <f t="shared" si="20"/>
        <v>101352</v>
      </c>
      <c r="F757" s="185">
        <f t="shared" si="20"/>
        <v>195658</v>
      </c>
      <c r="G757" s="180">
        <f t="shared" si="20"/>
        <v>17082</v>
      </c>
      <c r="H757" s="177">
        <f t="shared" si="20"/>
        <v>212740</v>
      </c>
      <c r="I757" s="164">
        <v>0.19520368202188218</v>
      </c>
      <c r="J757" s="163">
        <v>2.099021232930776</v>
      </c>
      <c r="M757" s="68"/>
    </row>
    <row r="758" spans="2:13" ht="24.95" customHeight="1">
      <c r="B758" s="24"/>
      <c r="C758" s="37"/>
      <c r="D758" s="37"/>
      <c r="E758" s="41"/>
      <c r="F758" s="37"/>
      <c r="G758" s="37"/>
      <c r="H758" s="41"/>
      <c r="I758" s="42"/>
      <c r="J758" s="59"/>
      <c r="K758" s="5"/>
    </row>
    <row r="759" spans="2:13" ht="24.95" customHeight="1">
      <c r="B759" s="24"/>
      <c r="C759" s="30"/>
      <c r="D759" s="30"/>
      <c r="E759" s="31"/>
      <c r="F759" s="30"/>
      <c r="G759" s="30"/>
      <c r="H759" s="31"/>
      <c r="I759" s="25"/>
      <c r="J759" s="26"/>
    </row>
    <row r="760" spans="2:13" ht="24.95" customHeight="1"/>
    <row r="761" spans="2:13" ht="24.95" customHeight="1"/>
    <row r="762" spans="2:13" ht="24.95" customHeight="1"/>
    <row r="763" spans="2:13" ht="24.95" customHeight="1"/>
    <row r="764" spans="2:13" ht="24.95" customHeight="1"/>
    <row r="765" spans="2:13" ht="24.95" customHeight="1"/>
    <row r="766" spans="2:13" ht="24.95" customHeight="1">
      <c r="B766" s="2"/>
      <c r="C766" s="2"/>
      <c r="D766" s="2"/>
      <c r="E766" s="2"/>
      <c r="G766" s="2"/>
      <c r="H766" s="2"/>
      <c r="I766" s="2"/>
      <c r="J766" s="2"/>
    </row>
    <row r="767" spans="2:13" ht="24.95" customHeight="1">
      <c r="B767" s="2"/>
      <c r="C767" s="2"/>
      <c r="D767" s="2"/>
      <c r="E767" s="2"/>
      <c r="G767" s="2"/>
      <c r="H767" s="2"/>
      <c r="I767" s="2"/>
      <c r="J767" s="2"/>
    </row>
    <row r="768" spans="2:13" ht="24.95" customHeight="1">
      <c r="B768" s="2"/>
      <c r="C768" s="2"/>
      <c r="D768" s="2"/>
      <c r="E768" s="2"/>
      <c r="F768" s="2"/>
      <c r="G768" s="2"/>
      <c r="H768" s="2"/>
      <c r="I768" s="2"/>
      <c r="J768" s="2"/>
      <c r="K768" s="88"/>
    </row>
    <row r="769" spans="2:15" ht="24.95" customHeight="1">
      <c r="B769" s="2"/>
      <c r="C769" s="2"/>
      <c r="D769" s="2"/>
      <c r="E769" s="2"/>
      <c r="F769" s="2"/>
      <c r="G769" s="2"/>
      <c r="H769" s="2"/>
      <c r="I769" s="2"/>
      <c r="J769" s="2"/>
      <c r="K769" s="88"/>
    </row>
    <row r="770" spans="2:15" ht="30" customHeight="1">
      <c r="B770" s="237" t="s">
        <v>148</v>
      </c>
      <c r="C770" s="237"/>
      <c r="D770" s="237"/>
      <c r="E770" s="237"/>
      <c r="F770" s="237"/>
      <c r="G770" s="237"/>
      <c r="H770" s="237"/>
      <c r="I770" s="237"/>
      <c r="J770" s="237"/>
      <c r="K770" s="237"/>
      <c r="L770" s="237"/>
      <c r="M770" s="237"/>
      <c r="N770" s="237"/>
      <c r="O770" s="237"/>
    </row>
    <row r="771" spans="2:15" ht="15" customHeight="1">
      <c r="B771" s="103"/>
      <c r="C771" s="103"/>
      <c r="D771" s="103"/>
      <c r="E771" s="103"/>
      <c r="F771" s="103"/>
      <c r="G771" s="103"/>
    </row>
    <row r="772" spans="2:15" s="5" customFormat="1" ht="24.95" customHeight="1">
      <c r="B772" s="233" t="s">
        <v>14</v>
      </c>
      <c r="C772" s="233"/>
      <c r="D772" s="233"/>
      <c r="E772" s="233"/>
      <c r="F772" s="233"/>
      <c r="G772" s="233"/>
      <c r="H772" s="233"/>
      <c r="I772" s="27"/>
      <c r="J772" s="27"/>
      <c r="K772" s="27"/>
      <c r="L772" s="27"/>
    </row>
    <row r="773" spans="2:15" s="5" customFormat="1" ht="24.95" customHeight="1">
      <c r="B773" s="196" t="s">
        <v>43</v>
      </c>
      <c r="C773" s="234" t="s">
        <v>108</v>
      </c>
      <c r="D773" s="234"/>
      <c r="E773" s="234" t="s">
        <v>109</v>
      </c>
      <c r="F773" s="234"/>
      <c r="G773" s="235" t="s">
        <v>0</v>
      </c>
      <c r="H773" s="235"/>
      <c r="I773" s="27"/>
      <c r="J773" s="27"/>
      <c r="K773" s="27"/>
      <c r="L773" s="27"/>
    </row>
    <row r="774" spans="2:15" s="5" customFormat="1" ht="24.95" customHeight="1">
      <c r="B774" s="43" t="s">
        <v>142</v>
      </c>
      <c r="C774" s="226">
        <v>96762</v>
      </c>
      <c r="D774" s="226"/>
      <c r="E774" s="226">
        <v>11307</v>
      </c>
      <c r="F774" s="226"/>
      <c r="G774" s="227">
        <f>C774+E774</f>
        <v>108069</v>
      </c>
      <c r="H774" s="228"/>
      <c r="I774" s="27"/>
      <c r="J774" s="27"/>
      <c r="K774" s="27"/>
      <c r="L774" s="27"/>
    </row>
    <row r="775" spans="2:15" s="5" customFormat="1" ht="24.95" customHeight="1">
      <c r="B775" s="43" t="s">
        <v>139</v>
      </c>
      <c r="C775" s="226">
        <v>91456</v>
      </c>
      <c r="D775" s="226"/>
      <c r="E775" s="226">
        <v>9896</v>
      </c>
      <c r="F775" s="226"/>
      <c r="G775" s="227">
        <f>C775+E775</f>
        <v>101352</v>
      </c>
      <c r="H775" s="228"/>
      <c r="I775" s="27"/>
      <c r="J775" s="27"/>
      <c r="K775" s="27"/>
      <c r="L775" s="27"/>
    </row>
    <row r="776" spans="2:15" s="5" customFormat="1" ht="24.95" customHeight="1">
      <c r="B776" s="101" t="s">
        <v>53</v>
      </c>
      <c r="C776" s="231">
        <f>(C775-C774)/C774</f>
        <v>-5.483557594923627E-2</v>
      </c>
      <c r="D776" s="231"/>
      <c r="E776" s="231">
        <f>(E775-E774)/E774</f>
        <v>-0.12478995312638189</v>
      </c>
      <c r="F776" s="231"/>
      <c r="G776" s="231">
        <f>(G775-G774)/G774</f>
        <v>-6.2154734475196399E-2</v>
      </c>
      <c r="H776" s="231"/>
      <c r="I776" s="27"/>
      <c r="J776" s="27"/>
      <c r="K776" s="27"/>
      <c r="L776" s="27"/>
    </row>
    <row r="777" spans="2:15" s="5" customFormat="1" ht="24.95" customHeight="1">
      <c r="B777" s="22"/>
      <c r="C777" s="27"/>
      <c r="D777" s="27"/>
      <c r="E777" s="27"/>
      <c r="F777" s="23"/>
      <c r="G777" s="22"/>
      <c r="H777" s="22"/>
      <c r="I777" s="27"/>
      <c r="J777" s="27"/>
      <c r="K777" s="27"/>
      <c r="L777" s="27"/>
    </row>
    <row r="778" spans="2:15" s="5" customFormat="1" ht="24.95" customHeight="1">
      <c r="B778" s="22"/>
      <c r="C778" s="27"/>
      <c r="D778" s="27"/>
      <c r="E778" s="27"/>
      <c r="F778" s="23"/>
      <c r="G778" s="22"/>
      <c r="H778" s="22"/>
      <c r="I778" s="27"/>
      <c r="J778" s="27"/>
      <c r="K778" s="27"/>
      <c r="L778" s="27"/>
    </row>
    <row r="779" spans="2:15" s="5" customFormat="1" ht="24.95" customHeight="1">
      <c r="B779" s="22"/>
      <c r="C779" s="27"/>
      <c r="D779" s="27"/>
      <c r="E779" s="27"/>
      <c r="F779" s="23"/>
      <c r="G779" s="22"/>
      <c r="H779" s="22"/>
      <c r="I779" s="27"/>
      <c r="J779" s="27"/>
      <c r="K779" s="27"/>
      <c r="L779" s="27"/>
    </row>
    <row r="780" spans="2:15" s="5" customFormat="1" ht="24.95" customHeight="1">
      <c r="B780" s="22"/>
      <c r="C780" s="27"/>
      <c r="D780" s="27"/>
      <c r="E780" s="27"/>
      <c r="F780" s="23"/>
      <c r="G780" s="22"/>
      <c r="H780" s="22"/>
      <c r="I780" s="27"/>
      <c r="J780" s="27"/>
      <c r="K780" s="27"/>
      <c r="L780" s="27"/>
    </row>
    <row r="781" spans="2:15" s="5" customFormat="1" ht="24.95" customHeight="1">
      <c r="B781" s="22"/>
      <c r="C781" s="27"/>
      <c r="D781" s="27"/>
      <c r="E781" s="27"/>
      <c r="F781" s="23"/>
      <c r="G781" s="22"/>
      <c r="H781" s="22"/>
      <c r="I781" s="27"/>
      <c r="J781" s="27"/>
      <c r="K781" s="27"/>
      <c r="L781" s="27"/>
    </row>
    <row r="782" spans="2:15" s="5" customFormat="1" ht="24.95" customHeight="1">
      <c r="B782" s="22"/>
      <c r="C782" s="27"/>
      <c r="D782" s="27"/>
      <c r="E782" s="27"/>
      <c r="F782" s="23"/>
      <c r="G782" s="22"/>
      <c r="H782" s="22"/>
      <c r="I782" s="27"/>
      <c r="J782" s="27"/>
      <c r="K782" s="27"/>
      <c r="L782" s="27"/>
    </row>
    <row r="783" spans="2:15" s="5" customFormat="1" ht="24.95" customHeight="1">
      <c r="B783" s="22"/>
      <c r="C783" s="27"/>
      <c r="D783" s="27"/>
      <c r="E783" s="27"/>
      <c r="F783" s="23"/>
      <c r="G783" s="22"/>
      <c r="H783" s="22"/>
      <c r="I783" s="27"/>
      <c r="J783" s="27"/>
      <c r="K783" s="27"/>
      <c r="L783" s="27"/>
    </row>
    <row r="784" spans="2:15" s="60" customFormat="1" ht="24.95" customHeight="1">
      <c r="B784" s="238"/>
      <c r="C784" s="238"/>
      <c r="D784" s="238"/>
      <c r="E784" s="238"/>
      <c r="F784" s="238"/>
      <c r="G784" s="238"/>
      <c r="H784" s="238"/>
      <c r="I784" s="238"/>
      <c r="J784" s="238"/>
      <c r="K784" s="238"/>
      <c r="L784" s="238"/>
    </row>
    <row r="785" spans="2:12" s="60" customFormat="1" ht="24.95" customHeight="1"/>
    <row r="786" spans="2:12" s="60" customFormat="1" ht="24.95" customHeight="1"/>
    <row r="787" spans="2:12" s="60" customFormat="1" ht="24.95" customHeight="1"/>
    <row r="788" spans="2:12" s="60" customFormat="1" ht="24.95" customHeight="1">
      <c r="B788" s="233" t="s">
        <v>16</v>
      </c>
      <c r="C788" s="233"/>
      <c r="D788" s="233"/>
      <c r="E788" s="233"/>
      <c r="F788" s="233"/>
      <c r="G788" s="233"/>
      <c r="H788" s="233"/>
      <c r="I788" s="233"/>
      <c r="J788" s="233"/>
    </row>
    <row r="789" spans="2:12" s="60" customFormat="1" ht="24.95" customHeight="1">
      <c r="B789" s="196" t="s">
        <v>43</v>
      </c>
      <c r="C789" s="234" t="s">
        <v>106</v>
      </c>
      <c r="D789" s="234"/>
      <c r="E789" s="234" t="s">
        <v>107</v>
      </c>
      <c r="F789" s="234"/>
      <c r="G789" s="235" t="s">
        <v>52</v>
      </c>
      <c r="H789" s="235"/>
      <c r="I789" s="236" t="s">
        <v>19</v>
      </c>
      <c r="J789" s="236"/>
    </row>
    <row r="790" spans="2:12" s="60" customFormat="1" ht="24.95" customHeight="1">
      <c r="B790" s="43" t="s">
        <v>142</v>
      </c>
      <c r="C790" s="226">
        <v>198756</v>
      </c>
      <c r="D790" s="226"/>
      <c r="E790" s="226">
        <v>18016</v>
      </c>
      <c r="F790" s="226"/>
      <c r="G790" s="227">
        <f>C790+E790</f>
        <v>216772</v>
      </c>
      <c r="H790" s="228"/>
      <c r="I790" s="229">
        <v>0.20330000000000001</v>
      </c>
      <c r="J790" s="230"/>
    </row>
    <row r="791" spans="2:12" s="60" customFormat="1" ht="24.95" customHeight="1">
      <c r="B791" s="43" t="s">
        <v>139</v>
      </c>
      <c r="C791" s="226">
        <v>195658</v>
      </c>
      <c r="D791" s="226"/>
      <c r="E791" s="226">
        <v>17082</v>
      </c>
      <c r="F791" s="226"/>
      <c r="G791" s="227">
        <f>C791+E791</f>
        <v>212740</v>
      </c>
      <c r="H791" s="228"/>
      <c r="I791" s="229">
        <v>0.19520000000000001</v>
      </c>
      <c r="J791" s="230"/>
    </row>
    <row r="792" spans="2:12" s="60" customFormat="1" ht="24.95" customHeight="1">
      <c r="B792" s="101" t="s">
        <v>53</v>
      </c>
      <c r="C792" s="231">
        <f>(C791-C790)/C790</f>
        <v>-1.5586950834188653E-2</v>
      </c>
      <c r="D792" s="231"/>
      <c r="E792" s="231">
        <f>(E791-E790)/E790</f>
        <v>-5.1842806394316161E-2</v>
      </c>
      <c r="F792" s="231"/>
      <c r="G792" s="231">
        <f>(G791-G790)/G790</f>
        <v>-1.8600188216190285E-2</v>
      </c>
      <c r="H792" s="231"/>
      <c r="I792" s="231">
        <f>(I791-I790)/I790</f>
        <v>-3.9842597147073271E-2</v>
      </c>
      <c r="J792" s="231"/>
    </row>
    <row r="793" spans="2:12" s="60" customFormat="1" ht="24.95" customHeight="1"/>
    <row r="794" spans="2:12" s="60" customFormat="1" ht="24.95" customHeight="1"/>
    <row r="795" spans="2:12" s="60" customFormat="1" ht="24.95" customHeight="1">
      <c r="B795" s="238"/>
      <c r="C795" s="238"/>
      <c r="D795" s="238"/>
      <c r="E795" s="238"/>
      <c r="F795" s="238"/>
      <c r="G795" s="238"/>
      <c r="H795" s="238"/>
      <c r="I795" s="238"/>
      <c r="J795" s="238"/>
      <c r="K795" s="238"/>
      <c r="L795" s="238"/>
    </row>
    <row r="796" spans="2:12" s="60" customFormat="1" ht="24.95" customHeight="1"/>
    <row r="797" spans="2:12" s="60" customFormat="1" ht="24.95" customHeight="1"/>
    <row r="798" spans="2:12" s="60" customFormat="1" ht="24.95" customHeight="1"/>
    <row r="799" spans="2:12" s="60" customFormat="1" ht="24.95" customHeight="1"/>
    <row r="800" spans="2:12" s="60" customFormat="1" ht="24.95" customHeight="1"/>
    <row r="801" spans="2:15" s="60" customFormat="1" ht="24.95" customHeight="1"/>
    <row r="802" spans="2:15" s="60" customFormat="1" ht="24.95" customHeight="1"/>
    <row r="803" spans="2:15" s="60" customFormat="1" ht="24.95" customHeight="1"/>
    <row r="804" spans="2:15" s="60" customFormat="1" ht="24.95" customHeight="1">
      <c r="O804" s="49">
        <v>9</v>
      </c>
    </row>
    <row r="805" spans="2:15" s="60" customFormat="1" ht="30" customHeight="1">
      <c r="B805" s="237" t="s">
        <v>149</v>
      </c>
      <c r="C805" s="237"/>
      <c r="D805" s="237"/>
      <c r="E805" s="237"/>
      <c r="F805" s="237"/>
      <c r="G805" s="237"/>
      <c r="H805" s="237"/>
      <c r="I805" s="237"/>
      <c r="J805" s="237"/>
      <c r="K805" s="237"/>
      <c r="L805" s="237"/>
      <c r="M805" s="237"/>
      <c r="N805" s="237"/>
      <c r="O805" s="237"/>
    </row>
    <row r="806" spans="2:15" s="60" customFormat="1" ht="15" customHeight="1"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/>
    </row>
    <row r="807" spans="2:15" s="60" customFormat="1" ht="24.95" customHeight="1">
      <c r="B807" s="233" t="s">
        <v>14</v>
      </c>
      <c r="C807" s="233"/>
      <c r="D807" s="233"/>
      <c r="E807" s="233"/>
      <c r="F807" s="233"/>
      <c r="G807" s="233"/>
      <c r="H807" s="233"/>
      <c r="M807" s="21"/>
      <c r="N807" s="21"/>
      <c r="O807"/>
    </row>
    <row r="808" spans="2:15" s="60" customFormat="1" ht="24.95" customHeight="1">
      <c r="B808" s="195" t="s">
        <v>43</v>
      </c>
      <c r="C808" s="234" t="s">
        <v>108</v>
      </c>
      <c r="D808" s="234"/>
      <c r="E808" s="234" t="s">
        <v>109</v>
      </c>
      <c r="F808" s="234"/>
      <c r="G808" s="261" t="s">
        <v>0</v>
      </c>
      <c r="H808" s="261"/>
      <c r="M808" s="21"/>
      <c r="N808" s="21"/>
      <c r="O808"/>
    </row>
    <row r="809" spans="2:15" s="60" customFormat="1" ht="24.95" customHeight="1">
      <c r="B809" s="43" t="s">
        <v>144</v>
      </c>
      <c r="C809" s="226">
        <v>511826</v>
      </c>
      <c r="D809" s="226"/>
      <c r="E809" s="226">
        <v>52708</v>
      </c>
      <c r="F809" s="226"/>
      <c r="G809" s="227">
        <f>C809+E809</f>
        <v>564534</v>
      </c>
      <c r="H809" s="228"/>
      <c r="M809" s="21"/>
      <c r="N809" s="21"/>
      <c r="O809"/>
    </row>
    <row r="810" spans="2:15" s="60" customFormat="1" ht="24.95" customHeight="1">
      <c r="B810" s="43" t="s">
        <v>145</v>
      </c>
      <c r="C810" s="226">
        <v>507426</v>
      </c>
      <c r="D810" s="226"/>
      <c r="E810" s="226">
        <v>50242</v>
      </c>
      <c r="F810" s="226"/>
      <c r="G810" s="227">
        <f>C810+E810</f>
        <v>557668</v>
      </c>
      <c r="H810" s="228"/>
      <c r="M810" s="21"/>
      <c r="N810" s="21"/>
      <c r="O810"/>
    </row>
    <row r="811" spans="2:15" s="60" customFormat="1" ht="24.95" customHeight="1">
      <c r="B811" s="109" t="s">
        <v>53</v>
      </c>
      <c r="C811" s="231">
        <f>(C810-C809)/C809</f>
        <v>-8.5966715250886047E-3</v>
      </c>
      <c r="D811" s="231"/>
      <c r="E811" s="231">
        <f>(E810-E809)/E809</f>
        <v>-4.678606663125142E-2</v>
      </c>
      <c r="F811" s="231"/>
      <c r="G811" s="231">
        <f>(G810-G809)/G809</f>
        <v>-1.216224354954706E-2</v>
      </c>
      <c r="H811" s="231"/>
      <c r="M811" s="21"/>
      <c r="N811"/>
      <c r="O811" s="48"/>
    </row>
    <row r="812" spans="2:15" s="60" customFormat="1" ht="24.95" customHeight="1"/>
    <row r="813" spans="2:15" s="60" customFormat="1" ht="24.95" customHeight="1"/>
    <row r="814" spans="2:15" s="60" customFormat="1" ht="24.95" customHeight="1"/>
    <row r="815" spans="2:15" s="60" customFormat="1" ht="24.95" customHeight="1"/>
    <row r="816" spans="2:15" s="60" customFormat="1" ht="24.95" customHeight="1"/>
    <row r="817" spans="2:10" s="60" customFormat="1" ht="24.95" customHeight="1"/>
    <row r="818" spans="2:10" s="60" customFormat="1" ht="24.95" customHeight="1"/>
    <row r="819" spans="2:10" s="60" customFormat="1" ht="24.95" customHeight="1"/>
    <row r="820" spans="2:10" s="60" customFormat="1" ht="24.95" customHeight="1"/>
    <row r="821" spans="2:10" s="60" customFormat="1" ht="24.95" customHeight="1"/>
    <row r="822" spans="2:10" s="60" customFormat="1" ht="24.95" customHeight="1"/>
    <row r="823" spans="2:10" s="60" customFormat="1" ht="24.95" customHeight="1"/>
    <row r="824" spans="2:10" s="60" customFormat="1" ht="24.95" customHeight="1">
      <c r="B824" s="233" t="s">
        <v>16</v>
      </c>
      <c r="C824" s="233"/>
      <c r="D824" s="233"/>
      <c r="E824" s="233"/>
      <c r="F824" s="233"/>
      <c r="G824" s="233"/>
      <c r="H824" s="233"/>
      <c r="I824" s="233"/>
      <c r="J824" s="233"/>
    </row>
    <row r="825" spans="2:10" s="60" customFormat="1" ht="24.95" customHeight="1">
      <c r="B825" s="195" t="s">
        <v>43</v>
      </c>
      <c r="C825" s="234" t="s">
        <v>106</v>
      </c>
      <c r="D825" s="234"/>
      <c r="E825" s="234" t="s">
        <v>107</v>
      </c>
      <c r="F825" s="234"/>
      <c r="G825" s="261" t="s">
        <v>52</v>
      </c>
      <c r="H825" s="261"/>
      <c r="I825" s="236" t="s">
        <v>19</v>
      </c>
      <c r="J825" s="236"/>
    </row>
    <row r="826" spans="2:10" s="60" customFormat="1" ht="24.95" customHeight="1">
      <c r="B826" s="43" t="s">
        <v>144</v>
      </c>
      <c r="C826" s="226">
        <v>978575</v>
      </c>
      <c r="D826" s="226"/>
      <c r="E826" s="226">
        <v>82819</v>
      </c>
      <c r="F826" s="226"/>
      <c r="G826" s="227">
        <f>C826+E826</f>
        <v>1061394</v>
      </c>
      <c r="H826" s="228"/>
      <c r="I826" s="229">
        <v>0.14630000000000001</v>
      </c>
      <c r="J826" s="230"/>
    </row>
    <row r="827" spans="2:10" s="60" customFormat="1" ht="24.95" customHeight="1">
      <c r="B827" s="43" t="s">
        <v>145</v>
      </c>
      <c r="C827" s="226">
        <v>976029</v>
      </c>
      <c r="D827" s="226"/>
      <c r="E827" s="226">
        <v>83105</v>
      </c>
      <c r="F827" s="226"/>
      <c r="G827" s="227">
        <f>C827+E827</f>
        <v>1059134</v>
      </c>
      <c r="H827" s="228"/>
      <c r="I827" s="229">
        <v>0.1424</v>
      </c>
      <c r="J827" s="230"/>
    </row>
    <row r="828" spans="2:10" s="60" customFormat="1" ht="24.95" customHeight="1">
      <c r="B828" s="109" t="s">
        <v>53</v>
      </c>
      <c r="C828" s="231">
        <f>(C827-C826)/C826</f>
        <v>-2.601742329407557E-3</v>
      </c>
      <c r="D828" s="231"/>
      <c r="E828" s="231">
        <f>(E827-E826)/E826</f>
        <v>3.4533138531013417E-3</v>
      </c>
      <c r="F828" s="231"/>
      <c r="G828" s="231">
        <f>(G827-G826)/G826</f>
        <v>-2.1292752738379904E-3</v>
      </c>
      <c r="H828" s="231"/>
      <c r="I828" s="231">
        <f>(I827-I826)/I826</f>
        <v>-2.6657552973342543E-2</v>
      </c>
      <c r="J828" s="231"/>
    </row>
    <row r="829" spans="2:10" s="60" customFormat="1" ht="24.95" customHeight="1"/>
    <row r="830" spans="2:10" s="60" customFormat="1" ht="24.95" customHeight="1"/>
    <row r="831" spans="2:10" s="60" customFormat="1" ht="24.95" customHeight="1"/>
    <row r="832" spans="2:10" s="60" customFormat="1" ht="24.95" customHeight="1"/>
    <row r="833" s="60" customFormat="1" ht="24.95" customHeight="1"/>
    <row r="834" s="60" customFormat="1" ht="24.95" customHeight="1"/>
    <row r="835" s="60" customFormat="1" ht="24.95" customHeight="1"/>
    <row r="836" s="60" customFormat="1" ht="24.95" customHeight="1"/>
    <row r="837" s="60" customFormat="1" ht="24.95" customHeight="1"/>
    <row r="838" s="60" customFormat="1" ht="24.95" customHeight="1"/>
    <row r="839" s="60" customFormat="1" ht="24.95" customHeight="1"/>
    <row r="840" s="60" customFormat="1" ht="24.95" customHeight="1"/>
    <row r="841" s="60" customFormat="1" ht="24.95" customHeight="1"/>
    <row r="842" s="60" customFormat="1" ht="24.95" customHeight="1"/>
    <row r="843" s="60" customFormat="1" ht="24.95" customHeight="1"/>
    <row r="844" s="60" customFormat="1" ht="24.95" customHeight="1"/>
    <row r="845" s="60" customFormat="1" ht="24.95" customHeight="1"/>
    <row r="846" s="60" customFormat="1" ht="24.95" customHeight="1"/>
    <row r="847" s="60" customFormat="1" ht="24.95" customHeight="1"/>
    <row r="848" s="60" customFormat="1" ht="24.95" customHeight="1"/>
    <row r="849" s="60" customFormat="1" ht="24.95" customHeight="1"/>
    <row r="850" s="60" customFormat="1" ht="24.95" customHeight="1"/>
    <row r="851" s="60" customFormat="1" ht="24.95" customHeight="1"/>
    <row r="852" s="60" customFormat="1" ht="24.95" customHeight="1"/>
    <row r="853" s="60" customFormat="1" ht="24.95" customHeight="1"/>
    <row r="854" s="60" customFormat="1" ht="24.95" customHeight="1"/>
    <row r="855" s="60" customFormat="1" ht="24.95" customHeight="1"/>
    <row r="856" s="60" customFormat="1" ht="24.95" customHeight="1"/>
    <row r="857" s="60" customFormat="1" ht="24.95" customHeight="1"/>
    <row r="858" s="60" customFormat="1" ht="24.95" customHeight="1"/>
    <row r="859" s="60" customFormat="1" ht="24.95" customHeight="1"/>
    <row r="860" s="60" customFormat="1" ht="24.95" customHeight="1"/>
    <row r="861" s="60" customFormat="1" ht="24.95" customHeight="1"/>
    <row r="862" s="60" customFormat="1" ht="24.95" customHeight="1"/>
    <row r="863" s="60" customFormat="1" ht="24.95" customHeight="1"/>
    <row r="864" s="60" customFormat="1" ht="24.95" customHeight="1"/>
    <row r="865" spans="2:15" s="60" customFormat="1" ht="24.95" customHeight="1"/>
    <row r="866" spans="2:15" s="60" customFormat="1" ht="24.95" customHeight="1"/>
    <row r="867" spans="2:15" s="60" customFormat="1" ht="24.95" customHeight="1"/>
    <row r="868" spans="2:15" s="60" customFormat="1" ht="24.95" customHeight="1">
      <c r="O868" s="49">
        <v>10</v>
      </c>
    </row>
    <row r="869" spans="2:15" ht="39.950000000000003" customHeight="1">
      <c r="B869" s="259" t="s">
        <v>124</v>
      </c>
      <c r="C869" s="259"/>
      <c r="D869" s="259"/>
      <c r="E869" s="259"/>
      <c r="F869" s="259"/>
      <c r="G869" s="259"/>
      <c r="H869" s="259"/>
      <c r="I869" s="259"/>
      <c r="J869" s="259"/>
      <c r="K869" s="259"/>
      <c r="L869" s="259"/>
      <c r="M869" s="259"/>
      <c r="N869" s="259"/>
      <c r="O869" s="259"/>
    </row>
    <row r="870" spans="2:15" ht="15" customHeight="1"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</row>
    <row r="871" spans="2:15" ht="30" customHeight="1">
      <c r="B871" s="237" t="s">
        <v>120</v>
      </c>
      <c r="C871" s="237"/>
      <c r="D871" s="237"/>
      <c r="E871" s="237"/>
      <c r="F871" s="237"/>
      <c r="G871" s="237"/>
      <c r="H871" s="237"/>
      <c r="I871" s="237"/>
      <c r="J871" s="237"/>
      <c r="K871" s="237"/>
      <c r="L871" s="237"/>
      <c r="M871" s="237"/>
      <c r="N871" s="237"/>
      <c r="O871" s="237"/>
    </row>
    <row r="872" spans="2:15" ht="15" customHeight="1">
      <c r="B872" s="103"/>
      <c r="C872" s="103"/>
      <c r="D872" s="103"/>
      <c r="E872" s="103"/>
      <c r="F872" s="103"/>
      <c r="G872" s="103"/>
    </row>
    <row r="873" spans="2:15" ht="24.95" customHeight="1">
      <c r="B873" s="262" t="s">
        <v>21</v>
      </c>
      <c r="C873" s="262"/>
      <c r="D873" s="262"/>
      <c r="E873" s="262"/>
      <c r="F873" s="262"/>
      <c r="G873" s="262"/>
      <c r="H873" s="262"/>
      <c r="I873" s="262"/>
      <c r="J873" s="262"/>
    </row>
    <row r="874" spans="2:15" ht="24.95" customHeight="1">
      <c r="B874" s="244" t="s">
        <v>44</v>
      </c>
      <c r="C874" s="245" t="s">
        <v>65</v>
      </c>
      <c r="D874" s="245"/>
      <c r="E874" s="245"/>
      <c r="F874" s="245" t="s">
        <v>66</v>
      </c>
      <c r="G874" s="245"/>
      <c r="H874" s="245"/>
      <c r="I874" s="191" t="s">
        <v>71</v>
      </c>
      <c r="J874" s="190" t="s">
        <v>72</v>
      </c>
    </row>
    <row r="875" spans="2:15" ht="24.95" customHeight="1">
      <c r="B875" s="244"/>
      <c r="C875" s="159" t="s">
        <v>95</v>
      </c>
      <c r="D875" s="159" t="s">
        <v>96</v>
      </c>
      <c r="E875" s="121" t="s">
        <v>97</v>
      </c>
      <c r="F875" s="159" t="s">
        <v>98</v>
      </c>
      <c r="G875" s="159" t="s">
        <v>99</v>
      </c>
      <c r="H875" s="121" t="s">
        <v>100</v>
      </c>
      <c r="I875" s="166" t="s">
        <v>130</v>
      </c>
      <c r="J875" s="166" t="s">
        <v>131</v>
      </c>
      <c r="K875" s="12"/>
      <c r="L875" s="12"/>
      <c r="M875" s="69"/>
      <c r="N875" s="12"/>
    </row>
    <row r="876" spans="2:15" ht="24.95" customHeight="1">
      <c r="B876" s="34" t="s">
        <v>5</v>
      </c>
      <c r="C876" s="217">
        <v>8751</v>
      </c>
      <c r="D876" s="217">
        <v>263</v>
      </c>
      <c r="E876" s="182">
        <f>SUM(C876:D876)</f>
        <v>9014</v>
      </c>
      <c r="F876" s="217">
        <v>20261</v>
      </c>
      <c r="G876" s="217">
        <v>617</v>
      </c>
      <c r="H876" s="182">
        <f>SUM(F876:G876)</f>
        <v>20878</v>
      </c>
      <c r="I876" s="137">
        <v>0.10196576396180801</v>
      </c>
      <c r="J876" s="140">
        <v>2.316174839139117</v>
      </c>
      <c r="K876" s="12"/>
      <c r="L876" s="72"/>
      <c r="M876" s="69"/>
      <c r="N876" s="12"/>
    </row>
    <row r="877" spans="2:15" ht="24.95" customHeight="1">
      <c r="B877" s="34" t="s">
        <v>6</v>
      </c>
      <c r="C877" s="217">
        <v>4583</v>
      </c>
      <c r="D877" s="217">
        <v>1560</v>
      </c>
      <c r="E877" s="182">
        <f t="shared" ref="E877:E884" si="21">SUM(C877:D877)</f>
        <v>6143</v>
      </c>
      <c r="F877" s="217">
        <v>11966</v>
      </c>
      <c r="G877" s="217">
        <v>3029</v>
      </c>
      <c r="H877" s="182">
        <f t="shared" ref="H877:H884" si="22">SUM(F877:G877)</f>
        <v>14995</v>
      </c>
      <c r="I877" s="137">
        <v>9.3452410629705343E-2</v>
      </c>
      <c r="J877" s="140">
        <v>2.4409897444245483</v>
      </c>
      <c r="K877" s="12"/>
      <c r="L877" s="72"/>
      <c r="M877" s="69"/>
      <c r="N877" s="12"/>
    </row>
    <row r="878" spans="2:15" ht="24.95" customHeight="1">
      <c r="B878" s="34" t="s">
        <v>26</v>
      </c>
      <c r="C878" s="217">
        <v>16555</v>
      </c>
      <c r="D878" s="217">
        <v>3672</v>
      </c>
      <c r="E878" s="182">
        <f t="shared" si="21"/>
        <v>20227</v>
      </c>
      <c r="F878" s="217">
        <v>51218</v>
      </c>
      <c r="G878" s="217">
        <v>6675</v>
      </c>
      <c r="H878" s="182">
        <f t="shared" si="22"/>
        <v>57893</v>
      </c>
      <c r="I878" s="137">
        <v>0.2217348507361302</v>
      </c>
      <c r="J878" s="140">
        <v>2.8621644336777576</v>
      </c>
      <c r="K878" s="12"/>
      <c r="L878" s="72"/>
      <c r="M878" s="70"/>
      <c r="N878" s="12"/>
    </row>
    <row r="879" spans="2:15" ht="24.95" customHeight="1">
      <c r="B879" s="34" t="s">
        <v>8</v>
      </c>
      <c r="C879" s="217">
        <v>894</v>
      </c>
      <c r="D879" s="217">
        <v>216</v>
      </c>
      <c r="E879" s="182">
        <f t="shared" si="21"/>
        <v>1110</v>
      </c>
      <c r="F879" s="217">
        <v>2465</v>
      </c>
      <c r="G879" s="217">
        <v>392</v>
      </c>
      <c r="H879" s="182">
        <f t="shared" si="22"/>
        <v>2857</v>
      </c>
      <c r="I879" s="137">
        <v>6.8572388632872502E-2</v>
      </c>
      <c r="J879" s="140">
        <v>2.573873873873874</v>
      </c>
      <c r="K879" s="12"/>
      <c r="L879" s="72"/>
      <c r="M879" s="70"/>
      <c r="N879" s="12"/>
    </row>
    <row r="880" spans="2:15" ht="24.95" customHeight="1">
      <c r="B880" s="34" t="s">
        <v>9</v>
      </c>
      <c r="C880" s="217">
        <v>4708</v>
      </c>
      <c r="D880" s="217">
        <v>1656</v>
      </c>
      <c r="E880" s="182">
        <f t="shared" si="21"/>
        <v>6364</v>
      </c>
      <c r="F880" s="217">
        <v>15506</v>
      </c>
      <c r="G880" s="217">
        <v>3606</v>
      </c>
      <c r="H880" s="182">
        <f t="shared" si="22"/>
        <v>19112</v>
      </c>
      <c r="I880" s="137">
        <v>0.14465418325487051</v>
      </c>
      <c r="J880" s="140">
        <v>3.0031426775612822</v>
      </c>
      <c r="K880" s="12"/>
      <c r="L880" s="72"/>
      <c r="M880" s="70"/>
      <c r="N880" s="12"/>
    </row>
    <row r="881" spans="2:15" ht="24.95" customHeight="1">
      <c r="B881" s="34" t="s">
        <v>10</v>
      </c>
      <c r="C881" s="217">
        <v>4284</v>
      </c>
      <c r="D881" s="217">
        <v>1476</v>
      </c>
      <c r="E881" s="182">
        <f t="shared" si="21"/>
        <v>5760</v>
      </c>
      <c r="F881" s="217">
        <v>9044</v>
      </c>
      <c r="G881" s="217">
        <v>2381</v>
      </c>
      <c r="H881" s="182">
        <f t="shared" si="22"/>
        <v>11425</v>
      </c>
      <c r="I881" s="137">
        <v>0.15356182795698925</v>
      </c>
      <c r="J881" s="140">
        <v>1.9835069444444444</v>
      </c>
      <c r="K881" s="12"/>
      <c r="L881" s="72"/>
      <c r="M881" s="70"/>
      <c r="N881" s="12"/>
    </row>
    <row r="882" spans="2:15" ht="24.95" customHeight="1">
      <c r="B882" s="34" t="s">
        <v>11</v>
      </c>
      <c r="C882" s="217">
        <v>9190</v>
      </c>
      <c r="D882" s="217">
        <v>528</v>
      </c>
      <c r="E882" s="182">
        <f t="shared" si="21"/>
        <v>9718</v>
      </c>
      <c r="F882" s="217">
        <v>28716</v>
      </c>
      <c r="G882" s="217">
        <v>1360</v>
      </c>
      <c r="H882" s="182">
        <f t="shared" si="22"/>
        <v>30076</v>
      </c>
      <c r="I882" s="137">
        <v>0.2146445903511276</v>
      </c>
      <c r="J882" s="140">
        <v>3.0948754887837002</v>
      </c>
      <c r="K882" s="12"/>
      <c r="L882" s="72"/>
      <c r="M882" s="70"/>
      <c r="N882" s="12"/>
    </row>
    <row r="883" spans="2:15" ht="24.95" customHeight="1">
      <c r="B883" s="34" t="s">
        <v>12</v>
      </c>
      <c r="C883" s="217">
        <v>2132</v>
      </c>
      <c r="D883" s="217">
        <v>2655</v>
      </c>
      <c r="E883" s="182">
        <f t="shared" si="21"/>
        <v>4787</v>
      </c>
      <c r="F883" s="217">
        <v>4805</v>
      </c>
      <c r="G883" s="217">
        <v>4913</v>
      </c>
      <c r="H883" s="182">
        <f t="shared" si="22"/>
        <v>9718</v>
      </c>
      <c r="I883" s="137">
        <v>0.25118899917287013</v>
      </c>
      <c r="J883" s="140">
        <v>2.0300814706496761</v>
      </c>
      <c r="K883" s="12"/>
      <c r="L883" s="72"/>
      <c r="M883" s="69"/>
      <c r="N883" s="12"/>
    </row>
    <row r="884" spans="2:15" ht="24.95" customHeight="1">
      <c r="B884" s="34" t="s">
        <v>13</v>
      </c>
      <c r="C884" s="217">
        <v>2743</v>
      </c>
      <c r="D884" s="217">
        <v>232</v>
      </c>
      <c r="E884" s="182">
        <f t="shared" si="21"/>
        <v>2975</v>
      </c>
      <c r="F884" s="217">
        <v>6007</v>
      </c>
      <c r="G884" s="217">
        <v>464</v>
      </c>
      <c r="H884" s="182">
        <f t="shared" si="22"/>
        <v>6471</v>
      </c>
      <c r="I884" s="137">
        <v>8.8151155187445512E-2</v>
      </c>
      <c r="J884" s="140">
        <v>2.1751260504201682</v>
      </c>
      <c r="K884" s="12"/>
      <c r="L884" s="12"/>
      <c r="M884" s="69"/>
      <c r="N884" s="12"/>
    </row>
    <row r="885" spans="2:15" ht="24.95" customHeight="1">
      <c r="B885" s="119" t="s">
        <v>15</v>
      </c>
      <c r="C885" s="185">
        <f>SUM(C876:C884)</f>
        <v>53840</v>
      </c>
      <c r="D885" s="180">
        <f>SUM(D876:D884)</f>
        <v>12258</v>
      </c>
      <c r="E885" s="178">
        <f>SUM(C885:D885)</f>
        <v>66098</v>
      </c>
      <c r="F885" s="180">
        <f>SUM(F876:F884)</f>
        <v>149988</v>
      </c>
      <c r="G885" s="180">
        <f>SUM(G876:G884)</f>
        <v>23437</v>
      </c>
      <c r="H885" s="178">
        <f>SUM(F885:G885)</f>
        <v>173425</v>
      </c>
      <c r="I885" s="164">
        <v>0.15392239833308705</v>
      </c>
      <c r="J885" s="163">
        <v>2.6237556355714244</v>
      </c>
      <c r="K885" s="12"/>
      <c r="L885" s="12"/>
      <c r="M885" s="69"/>
      <c r="N885" s="12"/>
    </row>
    <row r="886" spans="2:15" s="107" customFormat="1" ht="24.95" customHeight="1">
      <c r="B886" s="232"/>
      <c r="C886" s="232"/>
      <c r="D886" s="232"/>
      <c r="E886" s="232"/>
      <c r="F886" s="232"/>
      <c r="G886" s="232"/>
      <c r="H886" s="232"/>
      <c r="I886" s="232"/>
      <c r="J886" s="232"/>
      <c r="K886" s="200"/>
      <c r="L886" s="200"/>
      <c r="M886" s="200"/>
      <c r="N886" s="200"/>
      <c r="O886" s="200"/>
    </row>
    <row r="887" spans="2:15" ht="24.95" customHeigh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</row>
    <row r="888" spans="2:15" s="58" customFormat="1" ht="24.95" customHeight="1">
      <c r="B888" s="86"/>
      <c r="C888" s="86"/>
      <c r="D888" s="86"/>
      <c r="E888" s="86"/>
      <c r="F888" s="86"/>
      <c r="G888" s="86"/>
      <c r="H888" s="86"/>
      <c r="I888" s="86"/>
      <c r="J888" s="86"/>
      <c r="K888" s="71"/>
      <c r="L888" s="71"/>
      <c r="M888" s="71"/>
      <c r="N888" s="71"/>
    </row>
    <row r="889" spans="2:15" ht="24.95" customHeight="1">
      <c r="B889" s="2"/>
      <c r="C889" s="2"/>
      <c r="D889" s="2"/>
      <c r="E889" s="2"/>
      <c r="G889" s="2"/>
      <c r="H889" s="2"/>
      <c r="I889" s="2"/>
      <c r="J889" s="2"/>
    </row>
    <row r="890" spans="2:15" ht="24.95" customHeight="1">
      <c r="B890" s="2"/>
      <c r="C890" s="2"/>
      <c r="D890" s="2"/>
      <c r="E890" s="2"/>
      <c r="G890" s="2"/>
      <c r="H890" s="2"/>
      <c r="I890" s="2"/>
      <c r="J890" s="2"/>
    </row>
    <row r="891" spans="2:15" ht="24.95" customHeight="1">
      <c r="B891" s="2"/>
      <c r="C891" s="2"/>
      <c r="D891" s="2"/>
      <c r="E891" s="2"/>
      <c r="G891" s="2"/>
      <c r="H891" s="2"/>
      <c r="I891" s="2"/>
      <c r="J891" s="2"/>
    </row>
    <row r="892" spans="2:15" ht="24.95" customHeight="1">
      <c r="B892" s="2"/>
      <c r="C892" s="2"/>
      <c r="D892" s="2"/>
      <c r="E892" s="2"/>
      <c r="G892" s="2"/>
      <c r="H892" s="2"/>
      <c r="I892" s="2"/>
      <c r="J892" s="2"/>
    </row>
    <row r="893" spans="2:15" ht="24.95" customHeight="1">
      <c r="B893" s="2"/>
      <c r="C893" s="2"/>
      <c r="D893" s="2"/>
      <c r="E893" s="2"/>
      <c r="G893" s="2"/>
      <c r="H893" s="2"/>
      <c r="I893" s="2"/>
      <c r="J893" s="2"/>
    </row>
    <row r="894" spans="2:15" ht="24.95" customHeight="1">
      <c r="B894" s="2"/>
      <c r="C894" s="2"/>
      <c r="D894" s="2"/>
      <c r="E894" s="2"/>
      <c r="G894" s="2"/>
      <c r="H894" s="2"/>
      <c r="I894" s="2"/>
      <c r="J894" s="2"/>
    </row>
    <row r="895" spans="2:15" ht="24.95" customHeight="1">
      <c r="B895" s="2"/>
      <c r="C895" s="2"/>
      <c r="D895" s="2"/>
      <c r="E895" s="2"/>
      <c r="G895" s="2"/>
      <c r="H895" s="2"/>
      <c r="I895" s="2"/>
      <c r="J895" s="2"/>
    </row>
    <row r="896" spans="2:15" ht="24.95" customHeight="1">
      <c r="B896" s="2"/>
      <c r="C896" s="2"/>
      <c r="D896" s="2"/>
      <c r="E896" s="2"/>
      <c r="G896" s="2"/>
      <c r="H896" s="2"/>
      <c r="I896" s="2"/>
      <c r="J896" s="2"/>
    </row>
    <row r="897" spans="2:15" ht="24.95" customHeight="1">
      <c r="B897" s="2"/>
      <c r="C897" s="2"/>
      <c r="D897" s="2"/>
      <c r="E897" s="2"/>
      <c r="G897" s="2"/>
      <c r="H897" s="2"/>
      <c r="I897" s="2"/>
      <c r="J897" s="2"/>
    </row>
    <row r="898" spans="2:15" ht="30" customHeight="1">
      <c r="B898" s="237" t="s">
        <v>150</v>
      </c>
      <c r="C898" s="237"/>
      <c r="D898" s="237"/>
      <c r="E898" s="237"/>
      <c r="F898" s="237"/>
      <c r="G898" s="237"/>
      <c r="H898" s="237"/>
      <c r="I898" s="237"/>
      <c r="J898" s="237"/>
      <c r="K898" s="237"/>
      <c r="L898" s="237"/>
      <c r="M898" s="237"/>
      <c r="N898" s="237"/>
      <c r="O898" s="237"/>
    </row>
    <row r="899" spans="2:15" ht="15" customHeight="1">
      <c r="B899" s="103"/>
      <c r="C899" s="103"/>
      <c r="D899" s="103"/>
      <c r="E899" s="103"/>
      <c r="F899" s="103"/>
      <c r="G899" s="103"/>
    </row>
    <row r="900" spans="2:15" ht="24.95" customHeight="1">
      <c r="B900" s="233" t="s">
        <v>14</v>
      </c>
      <c r="C900" s="233"/>
      <c r="D900" s="233"/>
      <c r="E900" s="233"/>
      <c r="F900" s="233"/>
      <c r="G900" s="233"/>
      <c r="H900" s="233"/>
    </row>
    <row r="901" spans="2:15" ht="24.95" customHeight="1">
      <c r="B901" s="196" t="s">
        <v>43</v>
      </c>
      <c r="C901" s="234" t="s">
        <v>83</v>
      </c>
      <c r="D901" s="234"/>
      <c r="E901" s="234" t="s">
        <v>84</v>
      </c>
      <c r="F901" s="234"/>
      <c r="G901" s="235" t="s">
        <v>0</v>
      </c>
      <c r="H901" s="235"/>
    </row>
    <row r="902" spans="2:15" ht="24.95" customHeight="1">
      <c r="B902" s="43" t="s">
        <v>142</v>
      </c>
      <c r="C902" s="226">
        <v>53102</v>
      </c>
      <c r="D902" s="226"/>
      <c r="E902" s="226">
        <v>14910</v>
      </c>
      <c r="F902" s="226"/>
      <c r="G902" s="227">
        <f>C902+E902</f>
        <v>68012</v>
      </c>
      <c r="H902" s="228"/>
    </row>
    <row r="903" spans="2:15" ht="24.95" customHeight="1">
      <c r="B903" s="43" t="s">
        <v>139</v>
      </c>
      <c r="C903" s="226">
        <v>53840</v>
      </c>
      <c r="D903" s="226"/>
      <c r="E903" s="226">
        <v>12258</v>
      </c>
      <c r="F903" s="226"/>
      <c r="G903" s="227">
        <f>C903+E903</f>
        <v>66098</v>
      </c>
      <c r="H903" s="228"/>
    </row>
    <row r="904" spans="2:15" ht="24.95" customHeight="1">
      <c r="B904" s="101" t="s">
        <v>53</v>
      </c>
      <c r="C904" s="231">
        <f>(C903-C902)/C902</f>
        <v>1.3897781627810628E-2</v>
      </c>
      <c r="D904" s="231"/>
      <c r="E904" s="231">
        <f>(E903-E902)/E902</f>
        <v>-0.1778672032193159</v>
      </c>
      <c r="F904" s="231"/>
      <c r="G904" s="231">
        <f>(G903-G902)/G902</f>
        <v>-2.8142092571899077E-2</v>
      </c>
      <c r="H904" s="231"/>
    </row>
    <row r="905" spans="2:15" ht="24.95" customHeight="1"/>
    <row r="906" spans="2:15" ht="24.95" customHeight="1"/>
    <row r="907" spans="2:15" ht="24.95" customHeight="1"/>
    <row r="908" spans="2:15" ht="24.95" customHeight="1"/>
    <row r="909" spans="2:15" ht="24.95" customHeight="1"/>
    <row r="910" spans="2:15" ht="24.95" customHeight="1"/>
    <row r="911" spans="2:15" ht="24.95" customHeight="1"/>
    <row r="912" spans="2:15" ht="24.95" customHeight="1">
      <c r="I912" s="21"/>
    </row>
    <row r="913" spans="2:10" ht="24.95" customHeight="1"/>
    <row r="914" spans="2:10" ht="24.95" customHeight="1"/>
    <row r="915" spans="2:10" ht="24.95" customHeight="1"/>
    <row r="916" spans="2:10" ht="24.95" customHeight="1"/>
    <row r="917" spans="2:10" ht="24.95" customHeight="1">
      <c r="B917" s="233" t="s">
        <v>16</v>
      </c>
      <c r="C917" s="233"/>
      <c r="D917" s="233"/>
      <c r="E917" s="233"/>
      <c r="F917" s="233"/>
      <c r="G917" s="233"/>
      <c r="H917" s="233"/>
      <c r="I917" s="233"/>
      <c r="J917" s="233"/>
    </row>
    <row r="918" spans="2:10" ht="24.95" customHeight="1">
      <c r="B918" s="195" t="s">
        <v>43</v>
      </c>
      <c r="C918" s="234" t="s">
        <v>85</v>
      </c>
      <c r="D918" s="234"/>
      <c r="E918" s="234" t="s">
        <v>86</v>
      </c>
      <c r="F918" s="234"/>
      <c r="G918" s="235" t="s">
        <v>1</v>
      </c>
      <c r="H918" s="235"/>
      <c r="I918" s="236" t="s">
        <v>19</v>
      </c>
      <c r="J918" s="236"/>
    </row>
    <row r="919" spans="2:10" ht="24.95" customHeight="1">
      <c r="B919" s="43" t="s">
        <v>142</v>
      </c>
      <c r="C919" s="226">
        <v>147721</v>
      </c>
      <c r="D919" s="226"/>
      <c r="E919" s="226">
        <v>28818</v>
      </c>
      <c r="F919" s="226"/>
      <c r="G919" s="227">
        <f>C919+E919</f>
        <v>176539</v>
      </c>
      <c r="H919" s="228"/>
      <c r="I919" s="229">
        <v>0.14680000000000001</v>
      </c>
      <c r="J919" s="230"/>
    </row>
    <row r="920" spans="2:10" ht="24.95" customHeight="1">
      <c r="B920" s="43" t="s">
        <v>139</v>
      </c>
      <c r="C920" s="226">
        <v>149988</v>
      </c>
      <c r="D920" s="226"/>
      <c r="E920" s="226">
        <v>23437</v>
      </c>
      <c r="F920" s="226"/>
      <c r="G920" s="227">
        <f>C920+E920</f>
        <v>173425</v>
      </c>
      <c r="H920" s="228"/>
      <c r="I920" s="229">
        <v>0.15390000000000001</v>
      </c>
      <c r="J920" s="230"/>
    </row>
    <row r="921" spans="2:10" ht="24.95" customHeight="1">
      <c r="B921" s="101" t="s">
        <v>53</v>
      </c>
      <c r="C921" s="231">
        <f>(C920-C919)/C919</f>
        <v>1.5346497789752304E-2</v>
      </c>
      <c r="D921" s="231"/>
      <c r="E921" s="231">
        <f>(E920-E919)/E919</f>
        <v>-0.18672357554306337</v>
      </c>
      <c r="F921" s="231"/>
      <c r="G921" s="231">
        <f>(G920-G919)/G919</f>
        <v>-1.7639161884909285E-2</v>
      </c>
      <c r="H921" s="231"/>
      <c r="I921" s="231">
        <f>(I920-I919)/I919</f>
        <v>4.8365122615803779E-2</v>
      </c>
      <c r="J921" s="231"/>
    </row>
    <row r="922" spans="2:10" ht="24.95" customHeight="1"/>
    <row r="923" spans="2:10" ht="24.95" customHeight="1"/>
    <row r="924" spans="2:10" ht="24.95" customHeight="1"/>
    <row r="925" spans="2:10" ht="24.95" customHeight="1"/>
    <row r="926" spans="2:10" ht="24.95" customHeight="1"/>
    <row r="927" spans="2:10" ht="24.95" customHeight="1"/>
    <row r="928" spans="2:10" ht="24.95" customHeight="1"/>
    <row r="929" spans="2:15" ht="24.95" customHeight="1"/>
    <row r="930" spans="2:15" ht="24.95" customHeight="1"/>
    <row r="931" spans="2:15" ht="24.95" customHeight="1"/>
    <row r="932" spans="2:15" ht="24.95" customHeight="1">
      <c r="O932" s="49">
        <v>11</v>
      </c>
    </row>
    <row r="933" spans="2:15" ht="30" customHeight="1">
      <c r="B933" s="237" t="s">
        <v>151</v>
      </c>
      <c r="C933" s="237"/>
      <c r="D933" s="237"/>
      <c r="E933" s="237"/>
      <c r="F933" s="237"/>
      <c r="G933" s="237"/>
      <c r="H933" s="237"/>
      <c r="I933" s="237"/>
      <c r="J933" s="237"/>
      <c r="K933" s="237"/>
      <c r="L933" s="237"/>
      <c r="M933" s="237"/>
      <c r="N933" s="237"/>
      <c r="O933" s="237"/>
    </row>
    <row r="934" spans="2:15" ht="15" customHeight="1"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</row>
    <row r="935" spans="2:15" ht="24.95" customHeight="1">
      <c r="B935" s="233" t="s">
        <v>14</v>
      </c>
      <c r="C935" s="233"/>
      <c r="D935" s="233"/>
      <c r="E935" s="233"/>
      <c r="F935" s="233"/>
      <c r="G935" s="233"/>
      <c r="H935" s="233"/>
      <c r="M935" s="21"/>
      <c r="N935" s="21"/>
    </row>
    <row r="936" spans="2:15" ht="24.95" customHeight="1">
      <c r="B936" s="196" t="s">
        <v>43</v>
      </c>
      <c r="C936" s="234" t="s">
        <v>108</v>
      </c>
      <c r="D936" s="234"/>
      <c r="E936" s="234" t="s">
        <v>109</v>
      </c>
      <c r="F936" s="234"/>
      <c r="G936" s="235" t="s">
        <v>0</v>
      </c>
      <c r="H936" s="235"/>
      <c r="M936" s="21"/>
      <c r="N936" s="21"/>
    </row>
    <row r="937" spans="2:15" ht="24.95" customHeight="1">
      <c r="B937" s="43" t="s">
        <v>144</v>
      </c>
      <c r="C937" s="226">
        <v>100835</v>
      </c>
      <c r="D937" s="226"/>
      <c r="E937" s="226">
        <v>61988</v>
      </c>
      <c r="F937" s="226"/>
      <c r="G937" s="227">
        <f>C937+E937</f>
        <v>162823</v>
      </c>
      <c r="H937" s="228"/>
      <c r="M937" s="21"/>
      <c r="N937" s="21"/>
    </row>
    <row r="938" spans="2:15" ht="24.95" customHeight="1">
      <c r="B938" s="43" t="s">
        <v>145</v>
      </c>
      <c r="C938" s="226">
        <v>103828</v>
      </c>
      <c r="D938" s="226"/>
      <c r="E938" s="226">
        <v>56842</v>
      </c>
      <c r="F938" s="226"/>
      <c r="G938" s="227">
        <f>C938+E938</f>
        <v>160670</v>
      </c>
      <c r="H938" s="228"/>
      <c r="M938" s="21"/>
      <c r="N938" s="21"/>
    </row>
    <row r="939" spans="2:15" ht="24.95" customHeight="1">
      <c r="B939" s="109" t="s">
        <v>53</v>
      </c>
      <c r="C939" s="231">
        <f>(C938-C937)/C937</f>
        <v>2.968215401398324E-2</v>
      </c>
      <c r="D939" s="231"/>
      <c r="E939" s="231">
        <f>(E938-E937)/E937</f>
        <v>-8.3016067625992132E-2</v>
      </c>
      <c r="F939" s="231"/>
      <c r="G939" s="231">
        <f>(G938-G937)/G937</f>
        <v>-1.3222947617965521E-2</v>
      </c>
      <c r="H939" s="231"/>
      <c r="M939" s="21"/>
      <c r="O939" s="48"/>
    </row>
    <row r="940" spans="2:15" ht="24.95" customHeight="1"/>
    <row r="941" spans="2:15" ht="24.95" customHeight="1"/>
    <row r="942" spans="2:15" ht="24.95" customHeight="1"/>
    <row r="943" spans="2:15" ht="24.95" customHeight="1"/>
    <row r="944" spans="2:15" ht="24.95" customHeight="1"/>
    <row r="945" spans="2:10" ht="24.95" customHeight="1"/>
    <row r="946" spans="2:10" ht="24.95" customHeight="1"/>
    <row r="947" spans="2:10" ht="24.95" customHeight="1"/>
    <row r="948" spans="2:10" ht="24.95" customHeight="1"/>
    <row r="949" spans="2:10" ht="24.95" customHeight="1"/>
    <row r="950" spans="2:10" ht="24.95" customHeight="1"/>
    <row r="951" spans="2:10" ht="24.95" customHeight="1">
      <c r="B951" s="233" t="s">
        <v>16</v>
      </c>
      <c r="C951" s="233"/>
      <c r="D951" s="233"/>
      <c r="E951" s="233"/>
      <c r="F951" s="233"/>
      <c r="G951" s="233"/>
      <c r="H951" s="233"/>
      <c r="I951" s="233"/>
      <c r="J951" s="233"/>
    </row>
    <row r="952" spans="2:10" ht="24.95" customHeight="1">
      <c r="B952" s="196" t="s">
        <v>43</v>
      </c>
      <c r="C952" s="234" t="s">
        <v>106</v>
      </c>
      <c r="D952" s="234"/>
      <c r="E952" s="234" t="s">
        <v>107</v>
      </c>
      <c r="F952" s="234"/>
      <c r="G952" s="235" t="s">
        <v>52</v>
      </c>
      <c r="H952" s="235"/>
      <c r="I952" s="236" t="s">
        <v>19</v>
      </c>
      <c r="J952" s="236"/>
    </row>
    <row r="953" spans="2:10" ht="24.95" customHeight="1">
      <c r="B953" s="43" t="s">
        <v>144</v>
      </c>
      <c r="C953" s="226">
        <v>268162</v>
      </c>
      <c r="D953" s="226"/>
      <c r="E953" s="226">
        <v>102650</v>
      </c>
      <c r="F953" s="226"/>
      <c r="G953" s="227">
        <f>C953+E953</f>
        <v>370812</v>
      </c>
      <c r="H953" s="228"/>
      <c r="I953" s="229">
        <v>7.2700000000000001E-2</v>
      </c>
      <c r="J953" s="230"/>
    </row>
    <row r="954" spans="2:10" ht="24.95" customHeight="1">
      <c r="B954" s="43" t="s">
        <v>145</v>
      </c>
      <c r="C954" s="226">
        <v>272925</v>
      </c>
      <c r="D954" s="226"/>
      <c r="E954" s="226">
        <v>94209</v>
      </c>
      <c r="F954" s="226"/>
      <c r="G954" s="227">
        <f>C954+E954</f>
        <v>367134</v>
      </c>
      <c r="H954" s="228"/>
      <c r="I954" s="229">
        <v>7.1900000000000006E-2</v>
      </c>
      <c r="J954" s="230"/>
    </row>
    <row r="955" spans="2:10" ht="24.95" customHeight="1">
      <c r="B955" s="109" t="s">
        <v>53</v>
      </c>
      <c r="C955" s="231">
        <f>(C954-C953)/C953</f>
        <v>1.7761651538995085E-2</v>
      </c>
      <c r="D955" s="231"/>
      <c r="E955" s="231">
        <f>(E954-E953)/E953</f>
        <v>-8.2230881636629324E-2</v>
      </c>
      <c r="F955" s="231"/>
      <c r="G955" s="231">
        <f>(G954-G953)/G953</f>
        <v>-9.9187728552474035E-3</v>
      </c>
      <c r="H955" s="231"/>
      <c r="I955" s="231">
        <f>(I954-I953)/I953</f>
        <v>-1.1004126547455228E-2</v>
      </c>
      <c r="J955" s="231"/>
    </row>
    <row r="956" spans="2:10" ht="24.95" customHeight="1"/>
    <row r="957" spans="2:10" ht="24.95" customHeight="1"/>
    <row r="958" spans="2:10" ht="24.95" customHeight="1"/>
    <row r="959" spans="2:10" ht="24.95" customHeight="1"/>
    <row r="960" spans="2:10" ht="24.95" customHeight="1"/>
    <row r="961" ht="24.95" customHeight="1"/>
    <row r="962" ht="24.95" customHeight="1"/>
    <row r="963" ht="24.95" customHeight="1"/>
    <row r="964" ht="24.95" customHeight="1"/>
    <row r="965" ht="24.95" customHeight="1"/>
    <row r="966" ht="24.95" customHeight="1"/>
    <row r="967" ht="24.95" customHeight="1"/>
    <row r="968" ht="24.95" customHeight="1"/>
    <row r="969" ht="24.95" customHeight="1"/>
    <row r="970" ht="24.95" customHeight="1"/>
    <row r="971" ht="24.95" customHeight="1"/>
    <row r="972" ht="24.95" customHeight="1"/>
    <row r="973" ht="24.95" customHeight="1"/>
    <row r="974" ht="24.95" customHeight="1"/>
    <row r="975" ht="24.95" customHeight="1"/>
    <row r="976" ht="24.95" customHeight="1"/>
    <row r="977" ht="24.95" customHeight="1"/>
    <row r="978" ht="24.95" customHeight="1"/>
    <row r="979" ht="24.95" customHeight="1"/>
    <row r="980" ht="24.95" customHeight="1"/>
    <row r="981" ht="24.95" customHeight="1"/>
    <row r="982" ht="24.95" customHeight="1"/>
    <row r="983" ht="24.95" customHeight="1"/>
    <row r="984" ht="24.95" customHeight="1"/>
    <row r="985" ht="24.95" customHeight="1"/>
    <row r="986" ht="24.95" customHeight="1"/>
    <row r="987" ht="24.95" customHeight="1"/>
    <row r="988" ht="24.95" customHeight="1"/>
    <row r="989" ht="24.95" customHeight="1"/>
    <row r="990" ht="24.95" customHeight="1"/>
    <row r="991" ht="24.95" customHeight="1"/>
    <row r="992" ht="24.95" customHeight="1"/>
    <row r="993" spans="2:15" ht="24.95" customHeight="1"/>
    <row r="994" spans="2:15" ht="24.95" customHeight="1"/>
    <row r="995" spans="2:15" ht="24.95" customHeight="1"/>
    <row r="996" spans="2:15" ht="24.95" customHeight="1">
      <c r="O996" s="49">
        <v>12</v>
      </c>
    </row>
    <row r="997" spans="2:15" ht="39.950000000000003" customHeight="1">
      <c r="B997" s="259" t="s">
        <v>119</v>
      </c>
      <c r="C997" s="259"/>
      <c r="D997" s="259"/>
      <c r="E997" s="259"/>
      <c r="F997" s="259"/>
      <c r="G997" s="259"/>
      <c r="H997" s="259"/>
      <c r="I997" s="259"/>
      <c r="J997" s="259"/>
      <c r="K997" s="259"/>
      <c r="L997" s="259"/>
      <c r="M997" s="259"/>
      <c r="N997" s="259"/>
      <c r="O997" s="259"/>
    </row>
    <row r="998" spans="2:15" ht="15" customHeight="1"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</row>
    <row r="999" spans="2:15" ht="30" customHeight="1">
      <c r="B999" s="260" t="s">
        <v>120</v>
      </c>
      <c r="C999" s="260"/>
      <c r="D999" s="260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</row>
    <row r="1000" spans="2:15" ht="15" customHeight="1">
      <c r="B1000" s="103"/>
      <c r="C1000" s="103"/>
      <c r="D1000" s="103"/>
      <c r="E1000" s="103"/>
      <c r="F1000" s="103"/>
      <c r="G1000" s="103"/>
    </row>
    <row r="1001" spans="2:15" ht="24.95" customHeight="1">
      <c r="B1001" s="256" t="s">
        <v>77</v>
      </c>
      <c r="C1001" s="256"/>
      <c r="D1001" s="256"/>
      <c r="E1001" s="256"/>
      <c r="F1001" s="256"/>
      <c r="G1001" s="256"/>
      <c r="H1001" s="256"/>
      <c r="I1001" s="256"/>
      <c r="J1001" s="256"/>
    </row>
    <row r="1002" spans="2:15" ht="24.95" customHeight="1">
      <c r="B1002" s="257" t="s">
        <v>44</v>
      </c>
      <c r="C1002" s="258" t="s">
        <v>65</v>
      </c>
      <c r="D1002" s="258"/>
      <c r="E1002" s="258"/>
      <c r="F1002" s="258" t="s">
        <v>66</v>
      </c>
      <c r="G1002" s="258"/>
      <c r="H1002" s="258"/>
      <c r="I1002" s="191" t="s">
        <v>71</v>
      </c>
      <c r="J1002" s="190" t="s">
        <v>72</v>
      </c>
      <c r="O1002" s="52"/>
    </row>
    <row r="1003" spans="2:15" ht="24.95" customHeight="1">
      <c r="B1003" s="257"/>
      <c r="C1003" s="132" t="s">
        <v>95</v>
      </c>
      <c r="D1003" s="132" t="s">
        <v>96</v>
      </c>
      <c r="E1003" s="118" t="s">
        <v>97</v>
      </c>
      <c r="F1003" s="132" t="s">
        <v>98</v>
      </c>
      <c r="G1003" s="132" t="s">
        <v>99</v>
      </c>
      <c r="H1003" s="118" t="s">
        <v>100</v>
      </c>
      <c r="I1003" s="156" t="s">
        <v>130</v>
      </c>
      <c r="J1003" s="156" t="s">
        <v>131</v>
      </c>
      <c r="K1003" s="12"/>
      <c r="L1003" s="12"/>
      <c r="M1003" s="69"/>
      <c r="N1003" s="12"/>
      <c r="O1003" s="52"/>
    </row>
    <row r="1004" spans="2:15" ht="24.95" customHeight="1">
      <c r="B1004" s="34" t="s">
        <v>5</v>
      </c>
      <c r="C1004" s="217">
        <v>1757</v>
      </c>
      <c r="D1004" s="217">
        <v>143</v>
      </c>
      <c r="E1004" s="182">
        <f>SUM(C1004:D1004)</f>
        <v>1900</v>
      </c>
      <c r="F1004" s="217">
        <v>2329</v>
      </c>
      <c r="G1004" s="217">
        <v>143</v>
      </c>
      <c r="H1004" s="182">
        <f>SUM(F1004:G1004)</f>
        <v>2472</v>
      </c>
      <c r="I1004" s="137">
        <v>0.11220103486391378</v>
      </c>
      <c r="J1004" s="220">
        <v>1.3010526315789475</v>
      </c>
      <c r="K1004" s="12"/>
      <c r="L1004" s="12"/>
      <c r="M1004" s="69"/>
      <c r="N1004" s="12"/>
      <c r="O1004" s="52"/>
    </row>
    <row r="1005" spans="2:15" ht="24.95" customHeight="1">
      <c r="B1005" s="34" t="s">
        <v>6</v>
      </c>
      <c r="C1005" s="217">
        <v>5991</v>
      </c>
      <c r="D1005" s="217">
        <v>6760</v>
      </c>
      <c r="E1005" s="182">
        <f t="shared" ref="E1005:E1012" si="23">SUM(C1005:D1005)</f>
        <v>12751</v>
      </c>
      <c r="F1005" s="217">
        <v>20759</v>
      </c>
      <c r="G1005" s="217">
        <v>7806</v>
      </c>
      <c r="H1005" s="182">
        <f t="shared" ref="H1005:H1012" si="24">SUM(F1005:G1005)</f>
        <v>28565</v>
      </c>
      <c r="I1005" s="137">
        <v>0.46484101662823335</v>
      </c>
      <c r="J1005" s="220">
        <v>2.2402164536114815</v>
      </c>
      <c r="K1005" s="12"/>
      <c r="L1005" s="72"/>
      <c r="M1005" s="69"/>
      <c r="N1005" s="12"/>
      <c r="O1005" s="52"/>
    </row>
    <row r="1006" spans="2:15" ht="24.95" customHeight="1">
      <c r="B1006" s="34" t="s">
        <v>26</v>
      </c>
      <c r="C1006" s="217">
        <v>5465</v>
      </c>
      <c r="D1006" s="217">
        <v>7660</v>
      </c>
      <c r="E1006" s="182">
        <f t="shared" si="23"/>
        <v>13125</v>
      </c>
      <c r="F1006" s="217">
        <v>16139</v>
      </c>
      <c r="G1006" s="217">
        <v>11157</v>
      </c>
      <c r="H1006" s="182">
        <f t="shared" si="24"/>
        <v>27296</v>
      </c>
      <c r="I1006" s="137">
        <v>0.3287456173225658</v>
      </c>
      <c r="J1006" s="220">
        <v>2.0796952380952383</v>
      </c>
      <c r="K1006" s="12"/>
      <c r="L1006" s="72"/>
      <c r="M1006" s="139"/>
      <c r="N1006" s="12"/>
      <c r="O1006" s="52"/>
    </row>
    <row r="1007" spans="2:15" ht="24.95" customHeight="1">
      <c r="B1007" s="34" t="s">
        <v>8</v>
      </c>
      <c r="C1007" s="217">
        <v>1583</v>
      </c>
      <c r="D1007" s="217">
        <v>2651</v>
      </c>
      <c r="E1007" s="182">
        <f t="shared" si="23"/>
        <v>4234</v>
      </c>
      <c r="F1007" s="217">
        <v>4907</v>
      </c>
      <c r="G1007" s="217">
        <v>2821</v>
      </c>
      <c r="H1007" s="182">
        <f t="shared" si="24"/>
        <v>7728</v>
      </c>
      <c r="I1007" s="137">
        <v>0.2129508810547695</v>
      </c>
      <c r="J1007" s="220">
        <v>1.8252243741143126</v>
      </c>
      <c r="K1007" s="12"/>
      <c r="L1007" s="72"/>
      <c r="M1007" s="70"/>
      <c r="N1007" s="12"/>
      <c r="O1007" s="52"/>
    </row>
    <row r="1008" spans="2:15" ht="24.95" customHeight="1">
      <c r="B1008" s="34" t="s">
        <v>9</v>
      </c>
      <c r="C1008" s="217">
        <v>846</v>
      </c>
      <c r="D1008" s="217">
        <v>961</v>
      </c>
      <c r="E1008" s="182">
        <f t="shared" si="23"/>
        <v>1807</v>
      </c>
      <c r="F1008" s="217">
        <v>1190</v>
      </c>
      <c r="G1008" s="217">
        <v>1268</v>
      </c>
      <c r="H1008" s="182">
        <f t="shared" si="24"/>
        <v>2458</v>
      </c>
      <c r="I1008" s="137">
        <v>0.17818050018122508</v>
      </c>
      <c r="J1008" s="220">
        <v>1.3602656336469285</v>
      </c>
      <c r="K1008" s="12"/>
      <c r="L1008" s="72"/>
      <c r="M1008" s="70"/>
      <c r="N1008" s="12"/>
      <c r="O1008" s="52"/>
    </row>
    <row r="1009" spans="2:15" ht="24.95" customHeight="1">
      <c r="B1009" s="34" t="s">
        <v>10</v>
      </c>
      <c r="C1009" s="217">
        <v>3290</v>
      </c>
      <c r="D1009" s="217">
        <v>21</v>
      </c>
      <c r="E1009" s="182">
        <f t="shared" si="23"/>
        <v>3311</v>
      </c>
      <c r="F1009" s="217">
        <v>30113</v>
      </c>
      <c r="G1009" s="217">
        <v>21</v>
      </c>
      <c r="H1009" s="182">
        <f t="shared" si="24"/>
        <v>30134</v>
      </c>
      <c r="I1009" s="137">
        <v>0.693341309649809</v>
      </c>
      <c r="J1009" s="220">
        <v>9.101177891875567</v>
      </c>
      <c r="K1009" s="12"/>
      <c r="L1009" s="72"/>
      <c r="M1009" s="70"/>
      <c r="N1009" s="12"/>
      <c r="O1009" s="52"/>
    </row>
    <row r="1010" spans="2:15" ht="24.95" customHeight="1">
      <c r="B1010" s="34" t="s">
        <v>11</v>
      </c>
      <c r="C1010" s="217">
        <v>1034</v>
      </c>
      <c r="D1010" s="217">
        <v>0</v>
      </c>
      <c r="E1010" s="182">
        <f t="shared" si="23"/>
        <v>1034</v>
      </c>
      <c r="F1010" s="217">
        <v>6550</v>
      </c>
      <c r="G1010" s="217">
        <v>0</v>
      </c>
      <c r="H1010" s="182">
        <f t="shared" si="24"/>
        <v>6550</v>
      </c>
      <c r="I1010" s="137">
        <v>0.69235456512547566</v>
      </c>
      <c r="J1010" s="220">
        <v>6.3346228239845264</v>
      </c>
      <c r="K1010" s="12"/>
      <c r="L1010" s="72"/>
      <c r="M1010" s="70"/>
      <c r="N1010" s="12"/>
      <c r="O1010" s="52"/>
    </row>
    <row r="1011" spans="2:15" ht="24.95" customHeight="1">
      <c r="B1011" s="34" t="s">
        <v>12</v>
      </c>
      <c r="C1011" s="217">
        <v>315</v>
      </c>
      <c r="D1011" s="217">
        <v>29</v>
      </c>
      <c r="E1011" s="182">
        <f t="shared" si="23"/>
        <v>344</v>
      </c>
      <c r="F1011" s="217">
        <v>740</v>
      </c>
      <c r="G1011" s="217">
        <v>29</v>
      </c>
      <c r="H1011" s="182">
        <f t="shared" si="24"/>
        <v>769</v>
      </c>
      <c r="I1011" s="137">
        <v>8.6664545297853432E-2</v>
      </c>
      <c r="J1011" s="220">
        <v>2.23546511627907</v>
      </c>
      <c r="K1011" s="12"/>
      <c r="L1011" s="12"/>
      <c r="M1011" s="69"/>
      <c r="N1011" s="12"/>
    </row>
    <row r="1012" spans="2:15" ht="24.95" customHeight="1">
      <c r="B1012" s="34" t="s">
        <v>13</v>
      </c>
      <c r="C1012" s="217">
        <v>296</v>
      </c>
      <c r="D1012" s="217">
        <v>288</v>
      </c>
      <c r="E1012" s="182">
        <f t="shared" si="23"/>
        <v>584</v>
      </c>
      <c r="F1012" s="217">
        <v>296</v>
      </c>
      <c r="G1012" s="217">
        <v>288</v>
      </c>
      <c r="H1012" s="182">
        <f t="shared" si="24"/>
        <v>584</v>
      </c>
      <c r="I1012" s="137">
        <v>0.1093030936915116</v>
      </c>
      <c r="J1012" s="220">
        <v>1</v>
      </c>
      <c r="K1012" s="12"/>
      <c r="L1012" s="12"/>
      <c r="M1012" s="69"/>
      <c r="N1012" s="12"/>
    </row>
    <row r="1013" spans="2:15" ht="24.95" customHeight="1">
      <c r="B1013" s="203" t="s">
        <v>15</v>
      </c>
      <c r="C1013" s="185">
        <f>SUM(C1004:C1012)</f>
        <v>20577</v>
      </c>
      <c r="D1013" s="185">
        <f>SUM(D1004:D1012)</f>
        <v>18513</v>
      </c>
      <c r="E1013" s="186">
        <f>SUM(C1013:D1013)</f>
        <v>39090</v>
      </c>
      <c r="F1013" s="185">
        <f>SUM(F1004:F1012)</f>
        <v>83023</v>
      </c>
      <c r="G1013" s="180">
        <f>SUM(G1004:G1012)</f>
        <v>23533</v>
      </c>
      <c r="H1013" s="177">
        <f>SUM(F1013:G1013)</f>
        <v>106556</v>
      </c>
      <c r="I1013" s="164">
        <v>0.37554425817729636</v>
      </c>
      <c r="J1013" s="221">
        <v>2.7259145561524685</v>
      </c>
      <c r="K1013" s="12"/>
      <c r="L1013" s="12"/>
      <c r="M1013" s="69"/>
      <c r="N1013" s="12"/>
    </row>
    <row r="1014" spans="2:15" ht="24.95" customHeight="1">
      <c r="B1014" s="24"/>
      <c r="C1014" s="37"/>
      <c r="D1014" s="37"/>
      <c r="E1014" s="41"/>
      <c r="F1014" s="37"/>
      <c r="G1014" s="37"/>
      <c r="H1014" s="41"/>
      <c r="I1014" s="25"/>
      <c r="J1014" s="26"/>
      <c r="K1014" s="72"/>
      <c r="L1014" s="72"/>
      <c r="M1014" s="69"/>
      <c r="N1014" s="12"/>
    </row>
    <row r="1015" spans="2:15" ht="24.95" customHeight="1">
      <c r="B1015" s="85"/>
      <c r="C1015" s="85"/>
      <c r="D1015" s="85"/>
      <c r="E1015" s="85"/>
      <c r="F1015" s="85"/>
      <c r="G1015" s="85"/>
      <c r="H1015" s="85"/>
      <c r="I1015" s="85"/>
      <c r="J1015" s="85"/>
      <c r="K1015" s="85"/>
      <c r="L1015" s="85"/>
      <c r="M1015" s="85"/>
      <c r="N1015" s="85"/>
    </row>
    <row r="1016" spans="2:15" ht="24.95" customHeight="1">
      <c r="B1016" s="86"/>
      <c r="C1016" s="86"/>
      <c r="D1016" s="86"/>
      <c r="E1016" s="86"/>
      <c r="F1016" s="86"/>
      <c r="G1016" s="86"/>
      <c r="H1016" s="86"/>
      <c r="I1016" s="86"/>
      <c r="J1016" s="86"/>
      <c r="K1016" s="71"/>
      <c r="L1016" s="71"/>
      <c r="M1016" s="71"/>
      <c r="N1016" s="71"/>
    </row>
    <row r="1017" spans="2:15" ht="24.95" customHeight="1">
      <c r="B1017" s="2"/>
      <c r="C1017" s="2"/>
      <c r="D1017" s="2"/>
      <c r="E1017" s="2"/>
      <c r="G1017" s="2"/>
      <c r="H1017" s="2"/>
      <c r="I1017" s="2"/>
      <c r="J1017" s="2"/>
    </row>
    <row r="1018" spans="2:15" ht="24.95" customHeight="1">
      <c r="B1018" s="2"/>
      <c r="C1018" s="2"/>
      <c r="D1018" s="2"/>
      <c r="E1018" s="2"/>
      <c r="G1018" s="2"/>
      <c r="H1018" s="2"/>
      <c r="I1018" s="2"/>
      <c r="J1018" s="2"/>
    </row>
    <row r="1019" spans="2:15" ht="24.95" customHeight="1">
      <c r="B1019" s="2"/>
      <c r="C1019" s="2"/>
      <c r="D1019" s="2"/>
      <c r="E1019" s="2"/>
      <c r="G1019" s="2"/>
      <c r="H1019" s="2"/>
      <c r="I1019" s="2"/>
      <c r="J1019" s="2"/>
    </row>
    <row r="1020" spans="2:15" ht="24.95" customHeight="1">
      <c r="B1020" s="2"/>
      <c r="C1020" s="2"/>
      <c r="D1020" s="2"/>
      <c r="E1020" s="2"/>
      <c r="G1020" s="2"/>
      <c r="H1020" s="2"/>
      <c r="I1020" s="2"/>
      <c r="J1020" s="2"/>
    </row>
    <row r="1021" spans="2:15" ht="24.95" customHeight="1">
      <c r="B1021" s="2"/>
      <c r="C1021" s="2"/>
      <c r="D1021" s="2"/>
      <c r="E1021" s="2"/>
      <c r="G1021" s="2"/>
      <c r="H1021" s="2"/>
      <c r="I1021" s="2"/>
      <c r="J1021" s="2"/>
    </row>
    <row r="1022" spans="2:15" ht="24.95" customHeight="1">
      <c r="B1022" s="2"/>
      <c r="C1022" s="2"/>
      <c r="D1022" s="2"/>
      <c r="E1022" s="2"/>
      <c r="G1022" s="2"/>
      <c r="H1022" s="2"/>
      <c r="I1022" s="2"/>
      <c r="J1022" s="2"/>
    </row>
    <row r="1023" spans="2:15" ht="24.95" customHeight="1">
      <c r="B1023" s="2"/>
      <c r="C1023" s="2"/>
      <c r="D1023" s="2"/>
      <c r="E1023" s="2"/>
      <c r="G1023" s="2"/>
      <c r="H1023" s="2"/>
      <c r="I1023" s="2"/>
      <c r="J1023" s="2"/>
    </row>
    <row r="1024" spans="2:15" ht="24.95" customHeight="1">
      <c r="B1024" s="2"/>
      <c r="C1024" s="2"/>
      <c r="D1024" s="2"/>
      <c r="E1024" s="2"/>
      <c r="G1024" s="2"/>
      <c r="H1024" s="2"/>
      <c r="I1024" s="2"/>
      <c r="J1024" s="2"/>
    </row>
    <row r="1025" spans="2:15" ht="24.95" customHeight="1">
      <c r="B1025" s="237" t="s">
        <v>152</v>
      </c>
      <c r="C1025" s="237"/>
      <c r="D1025" s="237"/>
      <c r="E1025" s="237"/>
      <c r="F1025" s="237"/>
      <c r="G1025" s="237"/>
      <c r="H1025" s="237"/>
      <c r="I1025" s="237"/>
      <c r="J1025" s="237"/>
      <c r="K1025" s="237"/>
      <c r="L1025" s="237"/>
      <c r="M1025" s="237"/>
      <c r="N1025" s="237"/>
      <c r="O1025" s="237"/>
    </row>
    <row r="1026" spans="2:15" ht="24.95" customHeight="1">
      <c r="B1026" s="188"/>
      <c r="C1026" s="188"/>
      <c r="D1026" s="188"/>
      <c r="E1026" s="188"/>
      <c r="F1026" s="188"/>
      <c r="G1026" s="188"/>
    </row>
    <row r="1027" spans="2:15" ht="24.95" customHeight="1">
      <c r="B1027" s="233" t="s">
        <v>14</v>
      </c>
      <c r="C1027" s="233"/>
      <c r="D1027" s="233"/>
      <c r="E1027" s="233"/>
      <c r="F1027" s="233"/>
      <c r="G1027" s="233"/>
      <c r="H1027" s="233"/>
    </row>
    <row r="1028" spans="2:15" ht="24.95" customHeight="1">
      <c r="B1028" s="196" t="s">
        <v>43</v>
      </c>
      <c r="C1028" s="234" t="s">
        <v>83</v>
      </c>
      <c r="D1028" s="234"/>
      <c r="E1028" s="234" t="s">
        <v>84</v>
      </c>
      <c r="F1028" s="234"/>
      <c r="G1028" s="235" t="s">
        <v>0</v>
      </c>
      <c r="H1028" s="235"/>
    </row>
    <row r="1029" spans="2:15" ht="24.95" customHeight="1">
      <c r="B1029" s="43" t="s">
        <v>142</v>
      </c>
      <c r="C1029" s="226">
        <v>25807</v>
      </c>
      <c r="D1029" s="226"/>
      <c r="E1029" s="226">
        <v>22998</v>
      </c>
      <c r="F1029" s="226"/>
      <c r="G1029" s="227">
        <f>C1029+E1029</f>
        <v>48805</v>
      </c>
      <c r="H1029" s="228"/>
    </row>
    <row r="1030" spans="2:15" ht="24.95" customHeight="1">
      <c r="B1030" s="43" t="s">
        <v>139</v>
      </c>
      <c r="C1030" s="226">
        <v>20577</v>
      </c>
      <c r="D1030" s="226"/>
      <c r="E1030" s="226">
        <v>18513</v>
      </c>
      <c r="F1030" s="226"/>
      <c r="G1030" s="227">
        <f>C1030+E1030</f>
        <v>39090</v>
      </c>
      <c r="H1030" s="228"/>
    </row>
    <row r="1031" spans="2:15" ht="24.95" customHeight="1">
      <c r="B1031" s="109" t="s">
        <v>53</v>
      </c>
      <c r="C1031" s="231">
        <f>(C1030-C1029)/C1029</f>
        <v>-0.20265819351338785</v>
      </c>
      <c r="D1031" s="231"/>
      <c r="E1031" s="231">
        <f>(E1030-E1029)/E1029</f>
        <v>-0.1950169579963475</v>
      </c>
      <c r="F1031" s="231"/>
      <c r="G1031" s="231">
        <f>(G1030-G1029)/G1029</f>
        <v>-0.19905747361950621</v>
      </c>
      <c r="H1031" s="231"/>
    </row>
    <row r="1032" spans="2:15" ht="24.95" customHeight="1"/>
    <row r="1033" spans="2:15" ht="24.95" customHeight="1"/>
    <row r="1034" spans="2:15" ht="24.95" customHeight="1"/>
    <row r="1035" spans="2:15" ht="24.95" customHeight="1"/>
    <row r="1036" spans="2:15" ht="24.95" customHeight="1"/>
    <row r="1037" spans="2:15" ht="24.95" customHeight="1"/>
    <row r="1038" spans="2:15" ht="24.95" customHeight="1"/>
    <row r="1039" spans="2:15" ht="24.95" customHeight="1"/>
    <row r="1040" spans="2:15" ht="24.95" customHeight="1"/>
    <row r="1041" spans="2:10" ht="24.95" customHeight="1"/>
    <row r="1042" spans="2:10" ht="24.95" customHeight="1"/>
    <row r="1043" spans="2:10" ht="24.95" customHeight="1"/>
    <row r="1044" spans="2:10" ht="24.95" customHeight="1">
      <c r="B1044" s="233" t="s">
        <v>16</v>
      </c>
      <c r="C1044" s="233"/>
      <c r="D1044" s="233"/>
      <c r="E1044" s="233"/>
      <c r="F1044" s="233"/>
      <c r="G1044" s="233"/>
      <c r="H1044" s="233"/>
      <c r="I1044" s="233"/>
      <c r="J1044" s="233"/>
    </row>
    <row r="1045" spans="2:10" ht="24.95" customHeight="1">
      <c r="B1045" s="195" t="s">
        <v>43</v>
      </c>
      <c r="C1045" s="234" t="s">
        <v>85</v>
      </c>
      <c r="D1045" s="234"/>
      <c r="E1045" s="234" t="s">
        <v>86</v>
      </c>
      <c r="F1045" s="234"/>
      <c r="G1045" s="235" t="s">
        <v>1</v>
      </c>
      <c r="H1045" s="235"/>
      <c r="I1045" s="236" t="s">
        <v>19</v>
      </c>
      <c r="J1045" s="236"/>
    </row>
    <row r="1046" spans="2:10" ht="24.95" customHeight="1">
      <c r="B1046" s="43" t="s">
        <v>142</v>
      </c>
      <c r="C1046" s="226">
        <v>75897</v>
      </c>
      <c r="D1046" s="226"/>
      <c r="E1046" s="226">
        <v>27306</v>
      </c>
      <c r="F1046" s="226"/>
      <c r="G1046" s="227">
        <f>C1046+E1046</f>
        <v>103203</v>
      </c>
      <c r="H1046" s="228"/>
      <c r="I1046" s="229">
        <v>0.32950000000000002</v>
      </c>
      <c r="J1046" s="230"/>
    </row>
    <row r="1047" spans="2:10" ht="24.95" customHeight="1">
      <c r="B1047" s="43" t="s">
        <v>139</v>
      </c>
      <c r="C1047" s="226">
        <v>83023</v>
      </c>
      <c r="D1047" s="226"/>
      <c r="E1047" s="226">
        <v>23533</v>
      </c>
      <c r="F1047" s="226"/>
      <c r="G1047" s="227">
        <f>C1047+E1047</f>
        <v>106556</v>
      </c>
      <c r="H1047" s="228"/>
      <c r="I1047" s="229">
        <v>0.3755</v>
      </c>
      <c r="J1047" s="230"/>
    </row>
    <row r="1048" spans="2:10" ht="24.95" customHeight="1">
      <c r="B1048" s="109" t="s">
        <v>53</v>
      </c>
      <c r="C1048" s="231">
        <f>(C1047-C1046)/C1046</f>
        <v>9.3890404100293826E-2</v>
      </c>
      <c r="D1048" s="231"/>
      <c r="E1048" s="231">
        <f>(E1047-E1046)/E1046</f>
        <v>-0.13817476012597965</v>
      </c>
      <c r="F1048" s="231"/>
      <c r="G1048" s="231">
        <f>(G1047-G1046)/G1046</f>
        <v>3.2489365619216497E-2</v>
      </c>
      <c r="H1048" s="231"/>
      <c r="I1048" s="231">
        <f>(I1047-I1046)/I1046</f>
        <v>0.13960546282245823</v>
      </c>
      <c r="J1048" s="231"/>
    </row>
    <row r="1049" spans="2:10" ht="24.95" customHeight="1"/>
    <row r="1050" spans="2:10" ht="24.95" customHeight="1"/>
    <row r="1051" spans="2:10" ht="24.95" customHeight="1"/>
    <row r="1052" spans="2:10" ht="24.95" customHeight="1"/>
    <row r="1053" spans="2:10" ht="24.95" customHeight="1"/>
    <row r="1054" spans="2:10" ht="24.95" customHeight="1"/>
    <row r="1055" spans="2:10" ht="24.95" customHeight="1"/>
    <row r="1056" spans="2:10" ht="24.95" customHeight="1"/>
    <row r="1057" spans="2:15" ht="24.95" customHeight="1"/>
    <row r="1058" spans="2:15" ht="24.95" customHeight="1"/>
    <row r="1059" spans="2:15" ht="24.95" customHeight="1"/>
    <row r="1060" spans="2:15" ht="24.95" customHeight="1">
      <c r="O1060" s="49">
        <v>13</v>
      </c>
    </row>
    <row r="1061" spans="2:15" ht="24.95" customHeight="1">
      <c r="B1061" s="237" t="s">
        <v>153</v>
      </c>
      <c r="C1061" s="237"/>
      <c r="D1061" s="237"/>
      <c r="E1061" s="237"/>
      <c r="F1061" s="237"/>
      <c r="G1061" s="237"/>
      <c r="H1061" s="237"/>
      <c r="I1061" s="237"/>
      <c r="J1061" s="237"/>
      <c r="K1061" s="237"/>
      <c r="L1061" s="237"/>
      <c r="M1061" s="237"/>
      <c r="N1061" s="237"/>
      <c r="O1061" s="237"/>
    </row>
    <row r="1062" spans="2:15" ht="24.95" customHeight="1">
      <c r="B1062" s="2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</row>
    <row r="1063" spans="2:15" ht="24.95" customHeight="1">
      <c r="B1063" s="233" t="s">
        <v>14</v>
      </c>
      <c r="C1063" s="233"/>
      <c r="D1063" s="233"/>
      <c r="E1063" s="233"/>
      <c r="F1063" s="233"/>
      <c r="G1063" s="233"/>
      <c r="H1063" s="233"/>
      <c r="M1063" s="21"/>
      <c r="N1063" s="21"/>
    </row>
    <row r="1064" spans="2:15" ht="24.95" customHeight="1">
      <c r="B1064" s="196" t="s">
        <v>43</v>
      </c>
      <c r="C1064" s="234" t="s">
        <v>108</v>
      </c>
      <c r="D1064" s="234"/>
      <c r="E1064" s="234" t="s">
        <v>109</v>
      </c>
      <c r="F1064" s="234"/>
      <c r="G1064" s="235" t="s">
        <v>0</v>
      </c>
      <c r="H1064" s="235"/>
      <c r="M1064" s="21"/>
      <c r="N1064" s="21"/>
    </row>
    <row r="1065" spans="2:15" ht="24.95" customHeight="1">
      <c r="B1065" s="43" t="s">
        <v>144</v>
      </c>
      <c r="C1065" s="226">
        <v>134405</v>
      </c>
      <c r="D1065" s="226"/>
      <c r="E1065" s="226">
        <v>124048</v>
      </c>
      <c r="F1065" s="226"/>
      <c r="G1065" s="227">
        <f>C1065+E1065</f>
        <v>258453</v>
      </c>
      <c r="H1065" s="228"/>
      <c r="M1065" s="21"/>
      <c r="N1065" s="21"/>
    </row>
    <row r="1066" spans="2:15" ht="24.95" customHeight="1">
      <c r="B1066" s="43" t="s">
        <v>145</v>
      </c>
      <c r="C1066" s="226">
        <v>99146</v>
      </c>
      <c r="D1066" s="226"/>
      <c r="E1066" s="226">
        <v>98180</v>
      </c>
      <c r="F1066" s="226"/>
      <c r="G1066" s="227">
        <f>C1066+E1066</f>
        <v>197326</v>
      </c>
      <c r="H1066" s="228"/>
      <c r="M1066" s="21"/>
      <c r="N1066" s="21"/>
    </row>
    <row r="1067" spans="2:15" ht="24.95" customHeight="1">
      <c r="B1067" s="109" t="s">
        <v>53</v>
      </c>
      <c r="C1067" s="231">
        <f>(C1066-C1065)/C1065</f>
        <v>-0.26233399055094675</v>
      </c>
      <c r="D1067" s="231"/>
      <c r="E1067" s="231">
        <f>(E1066-E1065)/E1065</f>
        <v>-0.20853218109119051</v>
      </c>
      <c r="F1067" s="231"/>
      <c r="G1067" s="231">
        <f>(G1066-G1065)/G1065</f>
        <v>-0.23651108712222338</v>
      </c>
      <c r="H1067" s="231"/>
      <c r="M1067" s="21"/>
      <c r="O1067" s="48"/>
    </row>
    <row r="1068" spans="2:15" ht="24.95" customHeight="1"/>
    <row r="1069" spans="2:15" ht="24.95" customHeight="1"/>
    <row r="1070" spans="2:15" ht="24.95" customHeight="1"/>
    <row r="1071" spans="2:15" ht="24.95" customHeight="1"/>
    <row r="1072" spans="2:15" ht="24.95" customHeight="1"/>
    <row r="1073" spans="2:10" ht="24.95" customHeight="1"/>
    <row r="1074" spans="2:10" ht="24.95" customHeight="1"/>
    <row r="1075" spans="2:10" ht="24.95" customHeight="1"/>
    <row r="1076" spans="2:10" ht="24.95" customHeight="1"/>
    <row r="1077" spans="2:10" ht="24.95" customHeight="1"/>
    <row r="1078" spans="2:10" ht="24.95" customHeight="1"/>
    <row r="1079" spans="2:10" ht="24.95" customHeight="1"/>
    <row r="1080" spans="2:10" ht="24.95" customHeight="1">
      <c r="B1080" s="233" t="s">
        <v>16</v>
      </c>
      <c r="C1080" s="233"/>
      <c r="D1080" s="233"/>
      <c r="E1080" s="233"/>
      <c r="F1080" s="233"/>
      <c r="G1080" s="233"/>
      <c r="H1080" s="233"/>
      <c r="I1080" s="233"/>
      <c r="J1080" s="233"/>
    </row>
    <row r="1081" spans="2:10" ht="24.95" customHeight="1">
      <c r="B1081" s="196" t="s">
        <v>43</v>
      </c>
      <c r="C1081" s="234" t="s">
        <v>106</v>
      </c>
      <c r="D1081" s="234"/>
      <c r="E1081" s="234" t="s">
        <v>107</v>
      </c>
      <c r="F1081" s="234"/>
      <c r="G1081" s="235" t="s">
        <v>52</v>
      </c>
      <c r="H1081" s="235"/>
      <c r="I1081" s="236" t="s">
        <v>19</v>
      </c>
      <c r="J1081" s="236"/>
    </row>
    <row r="1082" spans="2:10" ht="24.95" customHeight="1">
      <c r="B1082" s="43" t="s">
        <v>144</v>
      </c>
      <c r="C1082" s="226">
        <v>238604</v>
      </c>
      <c r="D1082" s="226"/>
      <c r="E1082" s="226">
        <v>134598</v>
      </c>
      <c r="F1082" s="226"/>
      <c r="G1082" s="227">
        <f>C1082+E1082</f>
        <v>373202</v>
      </c>
      <c r="H1082" s="228"/>
      <c r="I1082" s="229">
        <v>0.21429999999999999</v>
      </c>
      <c r="J1082" s="230"/>
    </row>
    <row r="1083" spans="2:10" ht="24.95" customHeight="1">
      <c r="B1083" s="43" t="s">
        <v>145</v>
      </c>
      <c r="C1083" s="226">
        <v>206902</v>
      </c>
      <c r="D1083" s="226"/>
      <c r="E1083" s="226">
        <v>107739</v>
      </c>
      <c r="F1083" s="226"/>
      <c r="G1083" s="227">
        <f>C1083+E1083</f>
        <v>314641</v>
      </c>
      <c r="H1083" s="228"/>
      <c r="I1083" s="229">
        <v>0.21240000000000001</v>
      </c>
      <c r="J1083" s="230"/>
    </row>
    <row r="1084" spans="2:10" ht="24.95" customHeight="1">
      <c r="B1084" s="109" t="s">
        <v>53</v>
      </c>
      <c r="C1084" s="231">
        <f>(C1083-C1082)/C1082</f>
        <v>-0.13286449514677037</v>
      </c>
      <c r="D1084" s="231"/>
      <c r="E1084" s="231">
        <f>(E1083-E1082)/E1082</f>
        <v>-0.19954977042749522</v>
      </c>
      <c r="F1084" s="231"/>
      <c r="G1084" s="231">
        <f>(G1083-G1082)/G1082</f>
        <v>-0.15691502189162973</v>
      </c>
      <c r="H1084" s="231"/>
      <c r="I1084" s="231">
        <f>(I1083-I1082)/I1082</f>
        <v>-8.8660755949602661E-3</v>
      </c>
      <c r="J1084" s="231"/>
    </row>
    <row r="1085" spans="2:10" ht="24.95" customHeight="1"/>
    <row r="1086" spans="2:10" ht="24.95" customHeight="1"/>
    <row r="1087" spans="2:10" ht="24.95" customHeight="1"/>
    <row r="1088" spans="2:10" ht="24.95" customHeight="1"/>
    <row r="1089" ht="24.95" customHeight="1"/>
    <row r="1090" ht="24.95" customHeight="1"/>
    <row r="1091" ht="24.95" customHeight="1"/>
    <row r="1092" ht="24.95" customHeight="1"/>
    <row r="1093" ht="24.95" customHeight="1"/>
    <row r="1094" ht="24.95" customHeight="1"/>
    <row r="1095" ht="24.95" customHeight="1"/>
    <row r="1096" ht="24.95" customHeight="1"/>
    <row r="1097" ht="24.95" customHeight="1"/>
    <row r="1098" ht="24.95" customHeight="1"/>
    <row r="1099" ht="24.95" customHeight="1"/>
    <row r="1100" ht="24.95" customHeight="1"/>
    <row r="1101" ht="24.95" customHeight="1"/>
    <row r="1102" ht="24.95" customHeight="1"/>
    <row r="1103" ht="24.95" customHeight="1"/>
    <row r="1104" ht="24.95" customHeight="1"/>
    <row r="1105" ht="24.95" customHeight="1"/>
    <row r="1106" ht="24.95" customHeight="1"/>
    <row r="1107" ht="24.95" customHeight="1"/>
    <row r="1108" ht="24.95" customHeight="1"/>
    <row r="1109" ht="24.95" customHeight="1"/>
    <row r="1110" ht="24.95" customHeight="1"/>
    <row r="1111" ht="24.95" customHeight="1"/>
    <row r="1112" ht="24.95" customHeight="1"/>
    <row r="1113" ht="24.95" customHeight="1"/>
    <row r="1114" ht="24.95" customHeight="1"/>
    <row r="1115" ht="24.95" customHeight="1"/>
    <row r="1116" ht="24.95" customHeight="1"/>
    <row r="1117" ht="24.95" customHeight="1"/>
    <row r="1118" ht="24.95" customHeight="1"/>
    <row r="1119" ht="24.95" customHeight="1"/>
    <row r="1120" ht="24.95" customHeight="1"/>
    <row r="1121" spans="2:15" ht="24.95" customHeight="1"/>
    <row r="1122" spans="2:15" ht="24.95" customHeight="1"/>
    <row r="1123" spans="2:15" ht="24.95" customHeight="1"/>
    <row r="1124" spans="2:15" ht="24.95" customHeight="1">
      <c r="O1124" s="49">
        <v>13</v>
      </c>
    </row>
    <row r="1125" spans="2:15" ht="50.1" customHeight="1">
      <c r="B1125" s="254" t="s">
        <v>49</v>
      </c>
      <c r="C1125" s="254"/>
      <c r="D1125" s="254"/>
      <c r="E1125" s="254"/>
      <c r="F1125" s="254"/>
      <c r="G1125" s="254"/>
      <c r="H1125" s="254"/>
      <c r="I1125" s="254"/>
      <c r="J1125" s="254"/>
      <c r="K1125" s="254"/>
      <c r="L1125" s="254"/>
      <c r="M1125" s="254"/>
      <c r="N1125" s="254"/>
      <c r="O1125" s="254"/>
    </row>
    <row r="1126" spans="2:15" ht="15" customHeight="1"/>
    <row r="1127" spans="2:15" ht="39.950000000000003" customHeight="1">
      <c r="B1127" s="255" t="s">
        <v>127</v>
      </c>
      <c r="C1127" s="255"/>
      <c r="D1127" s="255"/>
      <c r="E1127" s="255"/>
      <c r="F1127" s="255"/>
      <c r="G1127" s="255"/>
      <c r="H1127" s="255"/>
      <c r="I1127" s="255"/>
      <c r="J1127" s="255"/>
      <c r="K1127" s="255"/>
      <c r="L1127" s="255"/>
      <c r="M1127" s="255"/>
      <c r="N1127" s="255"/>
      <c r="O1127" s="255"/>
    </row>
    <row r="1128" spans="2:15" ht="15" customHeight="1">
      <c r="B1128" s="20"/>
      <c r="C1128" s="20"/>
      <c r="D1128" s="20"/>
      <c r="E1128" s="20"/>
      <c r="F1128" s="20"/>
      <c r="G1128" s="20"/>
    </row>
    <row r="1129" spans="2:15" ht="24.95" customHeight="1">
      <c r="B1129" s="244" t="s">
        <v>43</v>
      </c>
      <c r="C1129" s="245" t="s">
        <v>78</v>
      </c>
      <c r="D1129" s="245"/>
      <c r="E1129" s="245" t="s">
        <v>21</v>
      </c>
      <c r="F1129" s="245"/>
      <c r="G1129" s="245" t="s">
        <v>22</v>
      </c>
      <c r="H1129" s="245"/>
      <c r="I1129" s="245" t="s">
        <v>77</v>
      </c>
      <c r="J1129" s="245"/>
      <c r="K1129" s="245" t="s">
        <v>15</v>
      </c>
      <c r="L1129" s="245"/>
      <c r="M1129" s="73"/>
      <c r="N1129" s="73"/>
    </row>
    <row r="1130" spans="2:15" ht="24.95" customHeight="1">
      <c r="B1130" s="244"/>
      <c r="C1130" s="160" t="s">
        <v>79</v>
      </c>
      <c r="D1130" s="159" t="s">
        <v>34</v>
      </c>
      <c r="E1130" s="160" t="s">
        <v>79</v>
      </c>
      <c r="F1130" s="159" t="s">
        <v>34</v>
      </c>
      <c r="G1130" s="160" t="s">
        <v>79</v>
      </c>
      <c r="H1130" s="159" t="s">
        <v>34</v>
      </c>
      <c r="I1130" s="160" t="s">
        <v>79</v>
      </c>
      <c r="J1130" s="159" t="s">
        <v>34</v>
      </c>
      <c r="K1130" s="136" t="s">
        <v>79</v>
      </c>
      <c r="L1130" s="121" t="s">
        <v>34</v>
      </c>
      <c r="M1130" s="74"/>
      <c r="N1130" s="32"/>
    </row>
    <row r="1131" spans="2:15" ht="24.95" customHeight="1">
      <c r="B1131" s="43" t="s">
        <v>142</v>
      </c>
      <c r="C1131" s="99">
        <v>1890</v>
      </c>
      <c r="D1131" s="99">
        <v>71381</v>
      </c>
      <c r="E1131" s="99">
        <v>118</v>
      </c>
      <c r="F1131" s="99">
        <v>42666</v>
      </c>
      <c r="G1131" s="99">
        <v>3899</v>
      </c>
      <c r="H1131" s="99">
        <v>34532</v>
      </c>
      <c r="I1131" s="99">
        <v>271</v>
      </c>
      <c r="J1131" s="99">
        <v>11282</v>
      </c>
      <c r="K1131" s="125">
        <f>C1131+E1131+G1131+I1131</f>
        <v>6178</v>
      </c>
      <c r="L1131" s="125">
        <f>D1131+F1131+H1131+J1131</f>
        <v>159861</v>
      </c>
      <c r="M1131" s="75"/>
      <c r="N1131" s="41"/>
    </row>
    <row r="1132" spans="2:15" ht="24.95" customHeight="1">
      <c r="B1132" s="43" t="s">
        <v>139</v>
      </c>
      <c r="C1132" s="99">
        <v>1894</v>
      </c>
      <c r="D1132" s="99">
        <v>71616</v>
      </c>
      <c r="E1132" s="99">
        <v>119</v>
      </c>
      <c r="F1132" s="99">
        <v>42578</v>
      </c>
      <c r="G1132" s="99">
        <v>3993</v>
      </c>
      <c r="H1132" s="99">
        <v>35321</v>
      </c>
      <c r="I1132" s="99">
        <v>293</v>
      </c>
      <c r="J1132" s="99">
        <v>12265</v>
      </c>
      <c r="K1132" s="125">
        <f>C1132+E1132+G1132+I1132</f>
        <v>6299</v>
      </c>
      <c r="L1132" s="125">
        <f>D1132+F1132+H1132+J1132</f>
        <v>161780</v>
      </c>
      <c r="M1132" s="75"/>
      <c r="N1132" s="41"/>
    </row>
    <row r="1133" spans="2:15" ht="24.95" customHeight="1">
      <c r="B1133" s="101" t="s">
        <v>53</v>
      </c>
      <c r="C1133" s="82">
        <f t="shared" ref="C1133:L1133" si="25">(C1132-C1131)/C1131</f>
        <v>2.1164021164021165E-3</v>
      </c>
      <c r="D1133" s="82">
        <f t="shared" si="25"/>
        <v>3.2921926002717808E-3</v>
      </c>
      <c r="E1133" s="181">
        <f t="shared" si="25"/>
        <v>8.4745762711864406E-3</v>
      </c>
      <c r="F1133" s="82">
        <f t="shared" si="25"/>
        <v>-2.062532227066048E-3</v>
      </c>
      <c r="G1133" s="82">
        <f t="shared" si="25"/>
        <v>2.4108745832264682E-2</v>
      </c>
      <c r="H1133" s="82">
        <f t="shared" si="25"/>
        <v>2.2848372524035678E-2</v>
      </c>
      <c r="I1133" s="82">
        <f>(I1132-I1131)/I1131</f>
        <v>8.1180811808118078E-2</v>
      </c>
      <c r="J1133" s="82">
        <f>(J1132-J1131)/J1131</f>
        <v>8.712994149973409E-2</v>
      </c>
      <c r="K1133" s="82">
        <f t="shared" si="25"/>
        <v>1.9585626416315959E-2</v>
      </c>
      <c r="L1133" s="82">
        <f t="shared" si="25"/>
        <v>1.2004178630184973E-2</v>
      </c>
      <c r="M1133" s="29"/>
      <c r="N1133" s="27"/>
    </row>
    <row r="1134" spans="2:15" ht="24.95" customHeight="1">
      <c r="B1134" s="22"/>
      <c r="C1134" s="89"/>
      <c r="D1134" s="89"/>
      <c r="E1134" s="89"/>
      <c r="F1134" s="89"/>
      <c r="G1134" s="89"/>
      <c r="H1134" s="89"/>
      <c r="I1134" s="89"/>
      <c r="J1134" s="89"/>
      <c r="K1134" s="89"/>
      <c r="L1134" s="89"/>
      <c r="M1134" s="29"/>
      <c r="N1134" s="27"/>
    </row>
    <row r="1135" spans="2:15" ht="24.95" customHeight="1">
      <c r="K1135" s="5"/>
    </row>
    <row r="1136" spans="2:15" ht="24.95" customHeight="1">
      <c r="K1136" s="5"/>
    </row>
    <row r="1137" spans="2:15" ht="24.95" customHeight="1"/>
    <row r="1138" spans="2:15" ht="24.95" customHeight="1"/>
    <row r="1139" spans="2:15" ht="24.95" customHeight="1"/>
    <row r="1140" spans="2:15" ht="24.95" customHeight="1"/>
    <row r="1141" spans="2:15" ht="24.95" customHeight="1"/>
    <row r="1142" spans="2:15" ht="24.95" customHeight="1"/>
    <row r="1143" spans="2:15" ht="24.95" customHeight="1"/>
    <row r="1144" spans="2:15" ht="24.95" customHeight="1"/>
    <row r="1145" spans="2:15" ht="24.95" customHeight="1"/>
    <row r="1146" spans="2:15" ht="39.950000000000003" customHeight="1">
      <c r="B1146" s="255" t="s">
        <v>121</v>
      </c>
      <c r="C1146" s="255"/>
      <c r="D1146" s="255"/>
      <c r="E1146" s="255"/>
      <c r="F1146" s="255"/>
      <c r="G1146" s="255"/>
      <c r="H1146" s="255"/>
      <c r="I1146" s="255"/>
      <c r="J1146" s="255"/>
      <c r="K1146" s="255"/>
      <c r="L1146" s="255"/>
      <c r="M1146" s="255"/>
      <c r="N1146" s="255"/>
      <c r="O1146" s="255"/>
    </row>
    <row r="1147" spans="2:15" ht="15" customHeight="1">
      <c r="C1147" s="5"/>
      <c r="D1147" s="5"/>
      <c r="E1147" s="5"/>
    </row>
    <row r="1148" spans="2:15" ht="24.95" customHeight="1">
      <c r="B1148" s="244" t="s">
        <v>44</v>
      </c>
      <c r="C1148" s="245" t="s">
        <v>20</v>
      </c>
      <c r="D1148" s="245"/>
      <c r="E1148" s="245"/>
      <c r="F1148" s="245" t="s">
        <v>23</v>
      </c>
      <c r="G1148" s="245"/>
      <c r="H1148" s="245"/>
      <c r="I1148" s="245" t="s">
        <v>18</v>
      </c>
      <c r="J1148" s="245"/>
      <c r="K1148" s="245"/>
      <c r="L1148" s="245" t="s">
        <v>15</v>
      </c>
      <c r="M1148" s="245"/>
      <c r="N1148" s="245"/>
    </row>
    <row r="1149" spans="2:15" ht="24.95" customHeight="1">
      <c r="B1149" s="244"/>
      <c r="C1149" s="234" t="s">
        <v>27</v>
      </c>
      <c r="D1149" s="234"/>
      <c r="E1149" s="159" t="s">
        <v>34</v>
      </c>
      <c r="F1149" s="234" t="s">
        <v>27</v>
      </c>
      <c r="G1149" s="234"/>
      <c r="H1149" s="159" t="s">
        <v>34</v>
      </c>
      <c r="I1149" s="234" t="s">
        <v>27</v>
      </c>
      <c r="J1149" s="234"/>
      <c r="K1149" s="159" t="s">
        <v>34</v>
      </c>
      <c r="L1149" s="235" t="s">
        <v>27</v>
      </c>
      <c r="M1149" s="235"/>
      <c r="N1149" s="126" t="s">
        <v>34</v>
      </c>
    </row>
    <row r="1150" spans="2:15" ht="24.95" customHeight="1">
      <c r="B1150" s="34" t="s">
        <v>5</v>
      </c>
      <c r="C1150" s="226">
        <v>53</v>
      </c>
      <c r="D1150" s="226"/>
      <c r="E1150" s="207">
        <v>3782</v>
      </c>
      <c r="F1150" s="226">
        <v>82</v>
      </c>
      <c r="G1150" s="226"/>
      <c r="H1150" s="207">
        <v>1872</v>
      </c>
      <c r="I1150" s="226">
        <v>13</v>
      </c>
      <c r="J1150" s="226"/>
      <c r="K1150" s="158">
        <v>176</v>
      </c>
      <c r="L1150" s="251">
        <f>C1150+F1150+I1150</f>
        <v>148</v>
      </c>
      <c r="M1150" s="251"/>
      <c r="N1150" s="125">
        <f>E1150+H1150+K1150</f>
        <v>5830</v>
      </c>
    </row>
    <row r="1151" spans="2:15" ht="24.95" customHeight="1">
      <c r="B1151" s="34" t="s">
        <v>6</v>
      </c>
      <c r="C1151" s="226">
        <v>135</v>
      </c>
      <c r="D1151" s="226"/>
      <c r="E1151" s="207">
        <v>7917</v>
      </c>
      <c r="F1151" s="226">
        <v>118</v>
      </c>
      <c r="G1151" s="226"/>
      <c r="H1151" s="207">
        <v>2673</v>
      </c>
      <c r="I1151" s="226">
        <v>78</v>
      </c>
      <c r="J1151" s="226"/>
      <c r="K1151" s="158">
        <v>1120</v>
      </c>
      <c r="L1151" s="251">
        <f t="shared" ref="L1151:L1159" si="26">C1151+F1151+I1151</f>
        <v>331</v>
      </c>
      <c r="M1151" s="251"/>
      <c r="N1151" s="125">
        <f t="shared" ref="N1151:N1159" si="27">E1151+H1151+K1151</f>
        <v>11710</v>
      </c>
    </row>
    <row r="1152" spans="2:15" ht="24.95" customHeight="1">
      <c r="B1152" s="34" t="s">
        <v>26</v>
      </c>
      <c r="C1152" s="226">
        <v>92</v>
      </c>
      <c r="D1152" s="226"/>
      <c r="E1152" s="207">
        <v>7339</v>
      </c>
      <c r="F1152" s="226">
        <v>202</v>
      </c>
      <c r="G1152" s="226"/>
      <c r="H1152" s="207">
        <v>4949</v>
      </c>
      <c r="I1152" s="226">
        <v>123</v>
      </c>
      <c r="J1152" s="226"/>
      <c r="K1152" s="128">
        <v>1367</v>
      </c>
      <c r="L1152" s="251">
        <f t="shared" si="26"/>
        <v>417</v>
      </c>
      <c r="M1152" s="251"/>
      <c r="N1152" s="125">
        <f t="shared" si="27"/>
        <v>13655</v>
      </c>
    </row>
    <row r="1153" spans="2:14" ht="24.95" customHeight="1">
      <c r="B1153" s="34" t="s">
        <v>8</v>
      </c>
      <c r="C1153" s="226">
        <v>34</v>
      </c>
      <c r="D1153" s="226"/>
      <c r="E1153" s="207">
        <v>2180</v>
      </c>
      <c r="F1153" s="226">
        <v>61</v>
      </c>
      <c r="G1153" s="226"/>
      <c r="H1153" s="207">
        <v>1336</v>
      </c>
      <c r="I1153" s="226">
        <v>23</v>
      </c>
      <c r="J1153" s="226"/>
      <c r="K1153" s="128">
        <v>275</v>
      </c>
      <c r="L1153" s="251">
        <f t="shared" si="26"/>
        <v>118</v>
      </c>
      <c r="M1153" s="251"/>
      <c r="N1153" s="125">
        <f t="shared" si="27"/>
        <v>3791</v>
      </c>
    </row>
    <row r="1154" spans="2:14" ht="24.95" customHeight="1">
      <c r="B1154" s="34" t="s">
        <v>9</v>
      </c>
      <c r="C1154" s="226">
        <v>109</v>
      </c>
      <c r="D1154" s="226"/>
      <c r="E1154" s="207">
        <v>8998</v>
      </c>
      <c r="F1154" s="226">
        <v>111</v>
      </c>
      <c r="G1154" s="226"/>
      <c r="H1154" s="207">
        <v>2639</v>
      </c>
      <c r="I1154" s="226">
        <v>49</v>
      </c>
      <c r="J1154" s="226"/>
      <c r="K1154" s="128">
        <v>602</v>
      </c>
      <c r="L1154" s="251">
        <f t="shared" si="26"/>
        <v>269</v>
      </c>
      <c r="M1154" s="251"/>
      <c r="N1154" s="125">
        <f t="shared" si="27"/>
        <v>12239</v>
      </c>
    </row>
    <row r="1155" spans="2:14" ht="24.95" customHeight="1">
      <c r="B1155" s="34" t="s">
        <v>10</v>
      </c>
      <c r="C1155" s="226">
        <v>62</v>
      </c>
      <c r="D1155" s="226"/>
      <c r="E1155" s="207">
        <v>4411</v>
      </c>
      <c r="F1155" s="226">
        <v>73</v>
      </c>
      <c r="G1155" s="226"/>
      <c r="H1155" s="207">
        <v>1824</v>
      </c>
      <c r="I1155" s="226">
        <v>26</v>
      </c>
      <c r="J1155" s="226"/>
      <c r="K1155" s="128">
        <v>323</v>
      </c>
      <c r="L1155" s="251">
        <f>C1155+F1155+I1155</f>
        <v>161</v>
      </c>
      <c r="M1155" s="251"/>
      <c r="N1155" s="125">
        <f t="shared" si="27"/>
        <v>6558</v>
      </c>
    </row>
    <row r="1156" spans="2:14" ht="24.95" customHeight="1">
      <c r="B1156" s="34" t="s">
        <v>11</v>
      </c>
      <c r="C1156" s="226">
        <v>38</v>
      </c>
      <c r="D1156" s="226"/>
      <c r="E1156" s="207">
        <v>2042</v>
      </c>
      <c r="F1156" s="226">
        <v>84</v>
      </c>
      <c r="G1156" s="226"/>
      <c r="H1156" s="207">
        <v>1975</v>
      </c>
      <c r="I1156" s="226">
        <v>21</v>
      </c>
      <c r="J1156" s="226"/>
      <c r="K1156" s="128">
        <v>247</v>
      </c>
      <c r="L1156" s="251">
        <f t="shared" si="26"/>
        <v>143</v>
      </c>
      <c r="M1156" s="251"/>
      <c r="N1156" s="125">
        <f t="shared" si="27"/>
        <v>4264</v>
      </c>
    </row>
    <row r="1157" spans="2:14" ht="24.95" customHeight="1">
      <c r="B1157" s="34" t="s">
        <v>12</v>
      </c>
      <c r="C1157" s="226">
        <v>81</v>
      </c>
      <c r="D1157" s="226"/>
      <c r="E1157" s="207">
        <v>7401</v>
      </c>
      <c r="F1157" s="226">
        <v>62</v>
      </c>
      <c r="G1157" s="226"/>
      <c r="H1157" s="207">
        <v>1565</v>
      </c>
      <c r="I1157" s="226">
        <v>46</v>
      </c>
      <c r="J1157" s="226"/>
      <c r="K1157" s="128">
        <v>639</v>
      </c>
      <c r="L1157" s="251">
        <f t="shared" si="26"/>
        <v>189</v>
      </c>
      <c r="M1157" s="251"/>
      <c r="N1157" s="125">
        <f t="shared" si="27"/>
        <v>9605</v>
      </c>
    </row>
    <row r="1158" spans="2:14" ht="24.95" customHeight="1">
      <c r="B1158" s="202" t="s">
        <v>13</v>
      </c>
      <c r="C1158" s="226">
        <v>46</v>
      </c>
      <c r="D1158" s="226"/>
      <c r="E1158" s="207">
        <v>2544</v>
      </c>
      <c r="F1158" s="226">
        <v>55</v>
      </c>
      <c r="G1158" s="226"/>
      <c r="H1158" s="207">
        <v>1230</v>
      </c>
      <c r="I1158" s="226">
        <v>17</v>
      </c>
      <c r="J1158" s="226"/>
      <c r="K1158" s="128">
        <v>190</v>
      </c>
      <c r="L1158" s="251">
        <f t="shared" si="26"/>
        <v>118</v>
      </c>
      <c r="M1158" s="251"/>
      <c r="N1158" s="125">
        <f t="shared" si="27"/>
        <v>3964</v>
      </c>
    </row>
    <row r="1159" spans="2:14" ht="24.95" customHeight="1">
      <c r="B1159" s="129" t="s">
        <v>15</v>
      </c>
      <c r="C1159" s="252">
        <f>SUM(C1150:C1158)</f>
        <v>650</v>
      </c>
      <c r="D1159" s="252"/>
      <c r="E1159" s="135">
        <f>SUM(E1150:E1158)</f>
        <v>46614</v>
      </c>
      <c r="F1159" s="252">
        <f>SUM(F1150:F1158)</f>
        <v>848</v>
      </c>
      <c r="G1159" s="252"/>
      <c r="H1159" s="135">
        <f>SUM(H1150:H1158)</f>
        <v>20063</v>
      </c>
      <c r="I1159" s="252">
        <f>SUM(I1150:I1158)</f>
        <v>396</v>
      </c>
      <c r="J1159" s="252"/>
      <c r="K1159" s="135">
        <f>SUM(K1150:K1158)</f>
        <v>4939</v>
      </c>
      <c r="L1159" s="253">
        <f t="shared" si="26"/>
        <v>1894</v>
      </c>
      <c r="M1159" s="253"/>
      <c r="N1159" s="130">
        <f t="shared" si="27"/>
        <v>71616</v>
      </c>
    </row>
    <row r="1160" spans="2:14" ht="24.95" customHeight="1"/>
    <row r="1161" spans="2:14" ht="24.95" customHeight="1"/>
    <row r="1162" spans="2:14" ht="24.95" customHeight="1"/>
    <row r="1163" spans="2:14" ht="24.95" customHeight="1"/>
    <row r="1164" spans="2:14" ht="24.95" customHeight="1"/>
    <row r="1165" spans="2:14" ht="24.95" customHeight="1"/>
    <row r="1166" spans="2:14" ht="24.95" customHeight="1"/>
    <row r="1167" spans="2:14" ht="24.95" customHeight="1"/>
    <row r="1168" spans="2:14" ht="24.95" customHeight="1"/>
    <row r="1169" spans="12:12" ht="24.95" customHeight="1"/>
    <row r="1170" spans="12:12" ht="24.95" customHeight="1"/>
    <row r="1171" spans="12:12" ht="24.95" customHeight="1"/>
    <row r="1172" spans="12:12" ht="24.95" customHeight="1"/>
    <row r="1173" spans="12:12" ht="24.95" customHeight="1">
      <c r="L1173" s="68"/>
    </row>
    <row r="1174" spans="12:12" ht="24.95" customHeight="1">
      <c r="L1174" s="68"/>
    </row>
    <row r="1175" spans="12:12" ht="24.95" customHeight="1">
      <c r="L1175" s="68"/>
    </row>
    <row r="1176" spans="12:12" ht="24.95" customHeight="1">
      <c r="L1176" s="68"/>
    </row>
    <row r="1177" spans="12:12" ht="24.95" customHeight="1">
      <c r="L1177" s="68"/>
    </row>
    <row r="1178" spans="12:12" ht="24.95" customHeight="1">
      <c r="L1178" s="68"/>
    </row>
    <row r="1179" spans="12:12" ht="24.95" customHeight="1">
      <c r="L1179" s="68"/>
    </row>
    <row r="1180" spans="12:12" ht="24.95" customHeight="1">
      <c r="L1180" s="68"/>
    </row>
    <row r="1181" spans="12:12" ht="24.95" customHeight="1">
      <c r="L1181" s="68"/>
    </row>
    <row r="1182" spans="12:12" ht="24.95" customHeight="1">
      <c r="L1182" s="68"/>
    </row>
    <row r="1183" spans="12:12" ht="24.95" customHeight="1">
      <c r="L1183" s="68"/>
    </row>
    <row r="1184" spans="12:12" ht="24.95" customHeight="1">
      <c r="L1184" s="68"/>
    </row>
    <row r="1185" spans="2:15" ht="24.95" customHeight="1">
      <c r="L1185" s="68"/>
    </row>
    <row r="1186" spans="2:15" ht="24.95" customHeight="1">
      <c r="L1186" s="68"/>
    </row>
    <row r="1187" spans="2:15" ht="24.95" customHeight="1">
      <c r="O1187" s="48">
        <v>14</v>
      </c>
    </row>
    <row r="1188" spans="2:15" ht="39.950000000000003" customHeight="1">
      <c r="B1188" s="255" t="s">
        <v>128</v>
      </c>
      <c r="C1188" s="255"/>
      <c r="D1188" s="255"/>
      <c r="E1188" s="255"/>
      <c r="F1188" s="255"/>
      <c r="G1188" s="255"/>
      <c r="H1188" s="255"/>
      <c r="I1188" s="255"/>
      <c r="J1188" s="255"/>
      <c r="K1188" s="255"/>
      <c r="L1188" s="255"/>
      <c r="M1188" s="255"/>
      <c r="N1188" s="255"/>
      <c r="O1188" s="255"/>
    </row>
    <row r="1189" spans="2:15" ht="15" customHeight="1"/>
    <row r="1190" spans="2:15" ht="24.95" customHeight="1">
      <c r="B1190" s="233" t="s">
        <v>24</v>
      </c>
      <c r="C1190" s="233"/>
      <c r="D1190" s="233"/>
      <c r="E1190" s="233"/>
      <c r="F1190" s="233"/>
      <c r="G1190" s="233"/>
      <c r="H1190" s="233"/>
      <c r="I1190" s="233"/>
      <c r="J1190" s="233"/>
      <c r="K1190" s="233"/>
      <c r="L1190" s="233"/>
    </row>
    <row r="1191" spans="2:15" ht="24.95" customHeight="1">
      <c r="B1191" s="196" t="s">
        <v>27</v>
      </c>
      <c r="C1191" s="127" t="s">
        <v>5</v>
      </c>
      <c r="D1191" s="127" t="s">
        <v>25</v>
      </c>
      <c r="E1191" s="127" t="s">
        <v>26</v>
      </c>
      <c r="F1191" s="127" t="s">
        <v>8</v>
      </c>
      <c r="G1191" s="127" t="s">
        <v>9</v>
      </c>
      <c r="H1191" s="127" t="s">
        <v>10</v>
      </c>
      <c r="I1191" s="127" t="s">
        <v>11</v>
      </c>
      <c r="J1191" s="127" t="s">
        <v>12</v>
      </c>
      <c r="K1191" s="127" t="s">
        <v>13</v>
      </c>
      <c r="L1191" s="127" t="s">
        <v>15</v>
      </c>
      <c r="M1191" s="10"/>
      <c r="N1191" s="10"/>
    </row>
    <row r="1192" spans="2:15" ht="24.95" customHeight="1">
      <c r="B1192" s="34" t="s">
        <v>28</v>
      </c>
      <c r="C1192" s="87">
        <v>1</v>
      </c>
      <c r="D1192" s="87">
        <v>5</v>
      </c>
      <c r="E1192" s="87">
        <v>3</v>
      </c>
      <c r="F1192" s="87">
        <v>0</v>
      </c>
      <c r="G1192" s="87">
        <v>2</v>
      </c>
      <c r="H1192" s="87">
        <v>3</v>
      </c>
      <c r="I1192" s="87">
        <v>6</v>
      </c>
      <c r="J1192" s="87">
        <v>3</v>
      </c>
      <c r="K1192" s="87">
        <v>1</v>
      </c>
      <c r="L1192" s="141">
        <f>SUM(C1192:K1192)</f>
        <v>24</v>
      </c>
      <c r="M1192" s="7"/>
      <c r="N1192" s="7"/>
    </row>
    <row r="1193" spans="2:15" ht="24.95" customHeight="1">
      <c r="B1193" s="34" t="s">
        <v>29</v>
      </c>
      <c r="C1193" s="87">
        <v>14</v>
      </c>
      <c r="D1193" s="87">
        <v>13</v>
      </c>
      <c r="E1193" s="87">
        <v>34</v>
      </c>
      <c r="F1193" s="87">
        <v>5</v>
      </c>
      <c r="G1193" s="87">
        <v>18</v>
      </c>
      <c r="H1193" s="87">
        <v>3</v>
      </c>
      <c r="I1193" s="87">
        <v>2</v>
      </c>
      <c r="J1193" s="87">
        <v>1</v>
      </c>
      <c r="K1193" s="87">
        <v>5</v>
      </c>
      <c r="L1193" s="141">
        <f>SUM(C1193:K1193)</f>
        <v>95</v>
      </c>
      <c r="N1193" s="87"/>
    </row>
    <row r="1194" spans="2:15" ht="24.95" customHeight="1">
      <c r="B1194" s="34" t="s">
        <v>30</v>
      </c>
      <c r="C1194" s="87">
        <v>0</v>
      </c>
      <c r="D1194" s="87">
        <v>0</v>
      </c>
      <c r="E1194" s="87">
        <v>0</v>
      </c>
      <c r="F1194" s="87">
        <v>0</v>
      </c>
      <c r="G1194" s="87">
        <v>0</v>
      </c>
      <c r="H1194" s="87">
        <v>0</v>
      </c>
      <c r="I1194" s="87">
        <v>0</v>
      </c>
      <c r="J1194" s="87">
        <v>0</v>
      </c>
      <c r="K1194" s="87">
        <v>0</v>
      </c>
      <c r="L1194" s="141">
        <f>SUM(C1194:K1194)</f>
        <v>0</v>
      </c>
      <c r="N1194" s="87"/>
    </row>
    <row r="1195" spans="2:15" ht="24.95" customHeight="1">
      <c r="B1195" s="203" t="s">
        <v>15</v>
      </c>
      <c r="C1195" s="161">
        <f t="shared" ref="C1195:K1195" si="28">SUM(C1192:C1194)</f>
        <v>15</v>
      </c>
      <c r="D1195" s="161">
        <f t="shared" si="28"/>
        <v>18</v>
      </c>
      <c r="E1195" s="161">
        <f t="shared" si="28"/>
        <v>37</v>
      </c>
      <c r="F1195" s="161">
        <f t="shared" si="28"/>
        <v>5</v>
      </c>
      <c r="G1195" s="161">
        <f t="shared" si="28"/>
        <v>20</v>
      </c>
      <c r="H1195" s="161">
        <f t="shared" si="28"/>
        <v>6</v>
      </c>
      <c r="I1195" s="161">
        <f t="shared" si="28"/>
        <v>8</v>
      </c>
      <c r="J1195" s="161">
        <f t="shared" si="28"/>
        <v>4</v>
      </c>
      <c r="K1195" s="161">
        <f t="shared" si="28"/>
        <v>6</v>
      </c>
      <c r="L1195" s="127">
        <f>SUM(C1195:K1195)</f>
        <v>119</v>
      </c>
    </row>
    <row r="1196" spans="2:15" ht="24.95" customHeight="1">
      <c r="B1196" s="24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</row>
    <row r="1197" spans="2:15" ht="24.95" customHeight="1">
      <c r="B1197" s="24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N1197" s="68"/>
    </row>
    <row r="1198" spans="2:15" ht="24.95" customHeight="1">
      <c r="N1198" s="68"/>
    </row>
    <row r="1199" spans="2:15" ht="24.95" customHeight="1">
      <c r="N1199" s="68"/>
    </row>
    <row r="1200" spans="2:15" ht="24.95" customHeight="1">
      <c r="N1200" s="68"/>
    </row>
    <row r="1201" spans="2:14" ht="24.95" customHeight="1">
      <c r="N1201" s="68"/>
    </row>
    <row r="1202" spans="2:14" ht="24.95" customHeight="1">
      <c r="N1202" s="68"/>
    </row>
    <row r="1203" spans="2:14" ht="24.95" customHeight="1">
      <c r="N1203" s="68"/>
    </row>
    <row r="1204" spans="2:14" ht="24.95" customHeight="1">
      <c r="N1204" s="68"/>
    </row>
    <row r="1205" spans="2:14" ht="24.95" customHeight="1">
      <c r="N1205" s="68"/>
    </row>
    <row r="1206" spans="2:14" ht="24.95" customHeight="1">
      <c r="N1206" s="68"/>
    </row>
    <row r="1207" spans="2:14" ht="24.95" customHeight="1">
      <c r="N1207" s="68"/>
    </row>
    <row r="1208" spans="2:14" ht="24.95" customHeight="1">
      <c r="B1208" s="233" t="s">
        <v>31</v>
      </c>
      <c r="C1208" s="233"/>
      <c r="D1208" s="233"/>
      <c r="E1208" s="233"/>
      <c r="F1208" s="233"/>
      <c r="G1208" s="233"/>
      <c r="H1208" s="233"/>
      <c r="I1208" s="233"/>
      <c r="J1208" s="233"/>
      <c r="K1208" s="233"/>
      <c r="L1208" s="233"/>
    </row>
    <row r="1209" spans="2:14" ht="24.95" customHeight="1">
      <c r="B1209" s="196" t="s">
        <v>34</v>
      </c>
      <c r="C1209" s="127" t="s">
        <v>5</v>
      </c>
      <c r="D1209" s="127" t="s">
        <v>25</v>
      </c>
      <c r="E1209" s="127" t="s">
        <v>26</v>
      </c>
      <c r="F1209" s="127" t="s">
        <v>8</v>
      </c>
      <c r="G1209" s="127" t="s">
        <v>9</v>
      </c>
      <c r="H1209" s="127" t="s">
        <v>10</v>
      </c>
      <c r="I1209" s="127" t="s">
        <v>11</v>
      </c>
      <c r="J1209" s="127" t="s">
        <v>12</v>
      </c>
      <c r="K1209" s="127" t="s">
        <v>13</v>
      </c>
      <c r="L1209" s="127" t="s">
        <v>15</v>
      </c>
    </row>
    <row r="1210" spans="2:14" ht="24.95" customHeight="1">
      <c r="B1210" s="34" t="s">
        <v>28</v>
      </c>
      <c r="C1210" s="99">
        <v>528</v>
      </c>
      <c r="D1210" s="99">
        <v>2769</v>
      </c>
      <c r="E1210" s="99">
        <v>1135</v>
      </c>
      <c r="F1210" s="99">
        <v>0</v>
      </c>
      <c r="G1210" s="99">
        <v>894</v>
      </c>
      <c r="H1210" s="99">
        <v>1687</v>
      </c>
      <c r="I1210" s="99">
        <v>3810</v>
      </c>
      <c r="J1210" s="99">
        <v>1248</v>
      </c>
      <c r="K1210" s="99">
        <v>248</v>
      </c>
      <c r="L1210" s="125">
        <f>SUM(C1210:K1210)</f>
        <v>12319</v>
      </c>
    </row>
    <row r="1211" spans="2:14" ht="24.95" customHeight="1">
      <c r="B1211" s="34" t="s">
        <v>29</v>
      </c>
      <c r="C1211" s="99">
        <v>6665</v>
      </c>
      <c r="D1211" s="99">
        <v>4610</v>
      </c>
      <c r="E1211" s="99">
        <v>7909</v>
      </c>
      <c r="F1211" s="99">
        <v>1483</v>
      </c>
      <c r="G1211" s="99">
        <v>4709</v>
      </c>
      <c r="H1211" s="99">
        <v>649</v>
      </c>
      <c r="I1211" s="99">
        <v>840</v>
      </c>
      <c r="J1211" s="99">
        <v>38</v>
      </c>
      <c r="K1211" s="99">
        <v>3356</v>
      </c>
      <c r="L1211" s="125">
        <f>SUM(C1211:K1211)</f>
        <v>30259</v>
      </c>
    </row>
    <row r="1212" spans="2:14" ht="24.95" customHeight="1">
      <c r="B1212" s="34" t="s">
        <v>30</v>
      </c>
      <c r="C1212" s="87">
        <v>0</v>
      </c>
      <c r="D1212" s="87">
        <v>0</v>
      </c>
      <c r="E1212" s="87">
        <v>0</v>
      </c>
      <c r="F1212" s="87">
        <v>0</v>
      </c>
      <c r="G1212" s="87">
        <v>0</v>
      </c>
      <c r="H1212" s="87">
        <v>0</v>
      </c>
      <c r="I1212" s="87">
        <v>0</v>
      </c>
      <c r="J1212" s="87">
        <v>0</v>
      </c>
      <c r="K1212" s="87">
        <v>0</v>
      </c>
      <c r="L1212" s="125">
        <f>SUM(C1212:K1212)</f>
        <v>0</v>
      </c>
    </row>
    <row r="1213" spans="2:14" ht="24.95" customHeight="1">
      <c r="B1213" s="203" t="s">
        <v>15</v>
      </c>
      <c r="C1213" s="135">
        <f t="shared" ref="C1213:K1213" si="29">SUM(C1210:C1212)</f>
        <v>7193</v>
      </c>
      <c r="D1213" s="135">
        <f t="shared" si="29"/>
        <v>7379</v>
      </c>
      <c r="E1213" s="135">
        <f t="shared" si="29"/>
        <v>9044</v>
      </c>
      <c r="F1213" s="135">
        <f t="shared" si="29"/>
        <v>1483</v>
      </c>
      <c r="G1213" s="135">
        <f t="shared" si="29"/>
        <v>5603</v>
      </c>
      <c r="H1213" s="135">
        <f t="shared" si="29"/>
        <v>2336</v>
      </c>
      <c r="I1213" s="135">
        <f t="shared" si="29"/>
        <v>4650</v>
      </c>
      <c r="J1213" s="135">
        <f t="shared" si="29"/>
        <v>1286</v>
      </c>
      <c r="K1213" s="135">
        <f t="shared" si="29"/>
        <v>3604</v>
      </c>
      <c r="L1213" s="130">
        <f>SUM(C1213:K1213)</f>
        <v>42578</v>
      </c>
    </row>
    <row r="1214" spans="2:14" ht="24.95" customHeight="1"/>
    <row r="1215" spans="2:14" ht="24.95" customHeight="1"/>
    <row r="1216" spans="2:14" ht="24.95" customHeight="1"/>
    <row r="1217" ht="24.95" customHeight="1"/>
    <row r="1218" ht="24.95" customHeight="1"/>
    <row r="1219" ht="24.95" customHeight="1"/>
    <row r="1220" ht="24.95" customHeight="1"/>
    <row r="1221" ht="24.95" customHeight="1"/>
    <row r="1222" ht="24.95" customHeight="1"/>
    <row r="1223" ht="24.95" customHeight="1"/>
    <row r="1224" ht="24.95" customHeight="1"/>
    <row r="1225" ht="24.95" customHeight="1"/>
    <row r="1226" ht="24.95" customHeight="1"/>
    <row r="1227" ht="24.95" customHeight="1"/>
    <row r="1228" ht="24.95" customHeight="1"/>
    <row r="1229" ht="24.95" customHeight="1"/>
    <row r="1230" ht="24.95" customHeight="1"/>
    <row r="1231" ht="24.95" customHeight="1"/>
    <row r="1232" ht="24.95" customHeight="1"/>
    <row r="1233" ht="24.95" customHeight="1"/>
    <row r="1234" ht="24.95" customHeight="1"/>
    <row r="1235" ht="24.95" customHeight="1"/>
    <row r="1236" ht="24.95" customHeight="1"/>
    <row r="1237" ht="24.95" customHeight="1"/>
    <row r="1238" ht="24.95" customHeight="1"/>
    <row r="1239" ht="24.95" customHeight="1"/>
    <row r="1240" ht="24.95" customHeight="1"/>
    <row r="1241" ht="24.95" customHeight="1"/>
    <row r="1242" ht="24.95" customHeight="1"/>
    <row r="1243" ht="24.95" customHeight="1"/>
    <row r="1244" ht="24.95" customHeight="1"/>
    <row r="1245" ht="24.95" customHeight="1"/>
    <row r="1246" ht="24.95" customHeight="1"/>
    <row r="1247" ht="24.95" customHeight="1"/>
    <row r="1248" ht="24.95" customHeight="1"/>
    <row r="1249" spans="2:15" ht="24.95" customHeight="1"/>
    <row r="1250" spans="2:15" ht="24.95" customHeight="1"/>
    <row r="1251" spans="2:15" ht="24.95" customHeight="1">
      <c r="O1251" s="48">
        <v>15</v>
      </c>
    </row>
    <row r="1252" spans="2:15" ht="39.950000000000003" customHeight="1">
      <c r="B1252" s="255" t="s">
        <v>122</v>
      </c>
      <c r="C1252" s="255"/>
      <c r="D1252" s="255"/>
      <c r="E1252" s="255"/>
      <c r="F1252" s="255"/>
      <c r="G1252" s="255"/>
      <c r="H1252" s="255"/>
      <c r="I1252" s="255"/>
      <c r="J1252" s="255"/>
      <c r="K1252" s="255"/>
      <c r="L1252" s="255"/>
      <c r="M1252" s="255"/>
      <c r="N1252" s="255"/>
      <c r="O1252" s="255"/>
    </row>
    <row r="1253" spans="2:15" ht="15" customHeight="1"/>
    <row r="1254" spans="2:15" ht="24.95" customHeight="1">
      <c r="B1254" s="244" t="s">
        <v>44</v>
      </c>
      <c r="C1254" s="245" t="s">
        <v>32</v>
      </c>
      <c r="D1254" s="245"/>
      <c r="E1254" s="245" t="s">
        <v>33</v>
      </c>
      <c r="F1254" s="245"/>
      <c r="G1254" s="245" t="s">
        <v>54</v>
      </c>
      <c r="H1254" s="245"/>
      <c r="I1254" s="245" t="s">
        <v>73</v>
      </c>
      <c r="J1254" s="245"/>
      <c r="K1254" s="245" t="s">
        <v>15</v>
      </c>
      <c r="L1254" s="245"/>
    </row>
    <row r="1255" spans="2:15" ht="24.95" customHeight="1">
      <c r="B1255" s="244"/>
      <c r="C1255" s="159" t="s">
        <v>79</v>
      </c>
      <c r="D1255" s="159" t="s">
        <v>34</v>
      </c>
      <c r="E1255" s="159" t="s">
        <v>79</v>
      </c>
      <c r="F1255" s="159" t="s">
        <v>34</v>
      </c>
      <c r="G1255" s="159" t="s">
        <v>79</v>
      </c>
      <c r="H1255" s="159" t="s">
        <v>34</v>
      </c>
      <c r="I1255" s="159" t="s">
        <v>79</v>
      </c>
      <c r="J1255" s="159" t="s">
        <v>34</v>
      </c>
      <c r="K1255" s="126" t="s">
        <v>79</v>
      </c>
      <c r="L1255" s="126" t="s">
        <v>34</v>
      </c>
      <c r="N1255" s="68"/>
    </row>
    <row r="1256" spans="2:15" ht="24.95" customHeight="1">
      <c r="B1256" s="34" t="s">
        <v>5</v>
      </c>
      <c r="C1256" s="128">
        <v>12</v>
      </c>
      <c r="D1256" s="128">
        <v>105</v>
      </c>
      <c r="E1256" s="128">
        <v>844</v>
      </c>
      <c r="F1256" s="128">
        <v>5243</v>
      </c>
      <c r="G1256" s="128">
        <v>24</v>
      </c>
      <c r="H1256" s="128">
        <v>749</v>
      </c>
      <c r="I1256" s="128">
        <v>52</v>
      </c>
      <c r="J1256" s="128">
        <v>1092</v>
      </c>
      <c r="K1256" s="125">
        <f t="shared" ref="K1256:L1264" si="30">C1256+E1256+G1256+I1256</f>
        <v>932</v>
      </c>
      <c r="L1256" s="125">
        <f t="shared" si="30"/>
        <v>7189</v>
      </c>
      <c r="N1256" s="68"/>
    </row>
    <row r="1257" spans="2:15" ht="24.95" customHeight="1">
      <c r="B1257" s="34" t="s">
        <v>6</v>
      </c>
      <c r="C1257" s="128">
        <v>33</v>
      </c>
      <c r="D1257" s="128">
        <v>274</v>
      </c>
      <c r="E1257" s="128">
        <v>318</v>
      </c>
      <c r="F1257" s="128">
        <v>2828</v>
      </c>
      <c r="G1257" s="128">
        <v>19</v>
      </c>
      <c r="H1257" s="128">
        <v>380</v>
      </c>
      <c r="I1257" s="128">
        <v>64</v>
      </c>
      <c r="J1257" s="128">
        <v>1056</v>
      </c>
      <c r="K1257" s="125">
        <f t="shared" si="30"/>
        <v>434</v>
      </c>
      <c r="L1257" s="125">
        <f t="shared" si="30"/>
        <v>4538</v>
      </c>
      <c r="N1257" s="68"/>
    </row>
    <row r="1258" spans="2:15" ht="24.95" customHeight="1">
      <c r="B1258" s="34" t="s">
        <v>26</v>
      </c>
      <c r="C1258" s="128">
        <v>39</v>
      </c>
      <c r="D1258" s="128">
        <v>302</v>
      </c>
      <c r="E1258" s="128">
        <v>413</v>
      </c>
      <c r="F1258" s="128">
        <v>2284</v>
      </c>
      <c r="G1258" s="128">
        <v>9</v>
      </c>
      <c r="H1258" s="128">
        <v>181</v>
      </c>
      <c r="I1258" s="128">
        <v>108</v>
      </c>
      <c r="J1258" s="128">
        <v>2007</v>
      </c>
      <c r="K1258" s="125">
        <f t="shared" si="30"/>
        <v>569</v>
      </c>
      <c r="L1258" s="125">
        <f t="shared" si="30"/>
        <v>4774</v>
      </c>
      <c r="N1258" s="68"/>
    </row>
    <row r="1259" spans="2:15" ht="24.95" customHeight="1">
      <c r="B1259" s="34" t="s">
        <v>8</v>
      </c>
      <c r="C1259" s="128">
        <v>5</v>
      </c>
      <c r="D1259" s="128">
        <v>48</v>
      </c>
      <c r="E1259" s="128">
        <v>194</v>
      </c>
      <c r="F1259" s="128">
        <v>1334</v>
      </c>
      <c r="G1259" s="87">
        <v>7</v>
      </c>
      <c r="H1259" s="128">
        <v>179</v>
      </c>
      <c r="I1259" s="128">
        <v>34</v>
      </c>
      <c r="J1259" s="128">
        <v>603</v>
      </c>
      <c r="K1259" s="125">
        <f t="shared" si="30"/>
        <v>240</v>
      </c>
      <c r="L1259" s="125">
        <f t="shared" si="30"/>
        <v>2164</v>
      </c>
      <c r="N1259" s="68"/>
    </row>
    <row r="1260" spans="2:15" ht="24.95" customHeight="1">
      <c r="B1260" s="34" t="s">
        <v>9</v>
      </c>
      <c r="C1260" s="128">
        <v>15</v>
      </c>
      <c r="D1260" s="128">
        <v>93</v>
      </c>
      <c r="E1260" s="128">
        <v>469</v>
      </c>
      <c r="F1260" s="128">
        <v>2966</v>
      </c>
      <c r="G1260" s="128">
        <v>12</v>
      </c>
      <c r="H1260" s="128">
        <v>331</v>
      </c>
      <c r="I1260" s="128">
        <v>52</v>
      </c>
      <c r="J1260" s="128">
        <v>1009</v>
      </c>
      <c r="K1260" s="125">
        <f t="shared" si="30"/>
        <v>548</v>
      </c>
      <c r="L1260" s="125">
        <f t="shared" si="30"/>
        <v>4399</v>
      </c>
      <c r="N1260" s="68"/>
    </row>
    <row r="1261" spans="2:15" ht="24.95" customHeight="1">
      <c r="B1261" s="34" t="s">
        <v>10</v>
      </c>
      <c r="C1261" s="128">
        <v>13</v>
      </c>
      <c r="D1261" s="128">
        <v>100</v>
      </c>
      <c r="E1261" s="128">
        <v>391</v>
      </c>
      <c r="F1261" s="128">
        <v>2851</v>
      </c>
      <c r="G1261" s="128">
        <v>16</v>
      </c>
      <c r="H1261" s="128">
        <v>323</v>
      </c>
      <c r="I1261" s="128">
        <v>47</v>
      </c>
      <c r="J1261" s="128">
        <v>942</v>
      </c>
      <c r="K1261" s="125">
        <f t="shared" si="30"/>
        <v>467</v>
      </c>
      <c r="L1261" s="125">
        <f t="shared" si="30"/>
        <v>4216</v>
      </c>
      <c r="N1261" s="68"/>
    </row>
    <row r="1262" spans="2:15" ht="24.95" customHeight="1">
      <c r="B1262" s="34" t="s">
        <v>11</v>
      </c>
      <c r="C1262" s="128">
        <v>19</v>
      </c>
      <c r="D1262" s="128">
        <v>166</v>
      </c>
      <c r="E1262" s="128">
        <v>281</v>
      </c>
      <c r="F1262" s="128">
        <v>2162</v>
      </c>
      <c r="G1262" s="128">
        <v>16</v>
      </c>
      <c r="H1262" s="128">
        <v>354</v>
      </c>
      <c r="I1262" s="128">
        <v>46</v>
      </c>
      <c r="J1262" s="128">
        <v>793</v>
      </c>
      <c r="K1262" s="125">
        <f t="shared" si="30"/>
        <v>362</v>
      </c>
      <c r="L1262" s="125">
        <f t="shared" si="30"/>
        <v>3475</v>
      </c>
      <c r="N1262" s="68"/>
    </row>
    <row r="1263" spans="2:15" ht="24.95" customHeight="1">
      <c r="B1263" s="34" t="s">
        <v>12</v>
      </c>
      <c r="C1263" s="128">
        <v>2</v>
      </c>
      <c r="D1263" s="128">
        <v>17</v>
      </c>
      <c r="E1263" s="128">
        <v>152</v>
      </c>
      <c r="F1263" s="128">
        <v>1151</v>
      </c>
      <c r="G1263" s="128">
        <v>13</v>
      </c>
      <c r="H1263" s="128">
        <v>297</v>
      </c>
      <c r="I1263" s="128">
        <v>27</v>
      </c>
      <c r="J1263" s="128">
        <v>595</v>
      </c>
      <c r="K1263" s="125">
        <f t="shared" si="30"/>
        <v>194</v>
      </c>
      <c r="L1263" s="125">
        <f t="shared" si="30"/>
        <v>2060</v>
      </c>
      <c r="N1263" s="68"/>
    </row>
    <row r="1264" spans="2:15" ht="24.95" customHeight="1">
      <c r="B1264" s="34" t="s">
        <v>13</v>
      </c>
      <c r="C1264" s="128">
        <v>4</v>
      </c>
      <c r="D1264" s="128">
        <v>32</v>
      </c>
      <c r="E1264" s="128">
        <v>173</v>
      </c>
      <c r="F1264" s="128">
        <v>1141</v>
      </c>
      <c r="G1264" s="128">
        <v>17</v>
      </c>
      <c r="H1264" s="128">
        <v>361</v>
      </c>
      <c r="I1264" s="128">
        <v>53</v>
      </c>
      <c r="J1264" s="128">
        <v>972</v>
      </c>
      <c r="K1264" s="125">
        <f t="shared" si="30"/>
        <v>247</v>
      </c>
      <c r="L1264" s="125">
        <f t="shared" si="30"/>
        <v>2506</v>
      </c>
      <c r="N1264" s="68"/>
    </row>
    <row r="1265" spans="2:15" ht="24.95" customHeight="1">
      <c r="B1265" s="203" t="s">
        <v>15</v>
      </c>
      <c r="C1265" s="135">
        <f t="shared" ref="C1265:L1265" si="31">SUM(C1256:C1264)</f>
        <v>142</v>
      </c>
      <c r="D1265" s="135">
        <f t="shared" si="31"/>
        <v>1137</v>
      </c>
      <c r="E1265" s="135">
        <f t="shared" si="31"/>
        <v>3235</v>
      </c>
      <c r="F1265" s="135">
        <f t="shared" si="31"/>
        <v>21960</v>
      </c>
      <c r="G1265" s="135">
        <f t="shared" si="31"/>
        <v>133</v>
      </c>
      <c r="H1265" s="135">
        <f t="shared" si="31"/>
        <v>3155</v>
      </c>
      <c r="I1265" s="135">
        <f t="shared" si="31"/>
        <v>483</v>
      </c>
      <c r="J1265" s="135">
        <f t="shared" si="31"/>
        <v>9069</v>
      </c>
      <c r="K1265" s="130">
        <f t="shared" si="31"/>
        <v>3993</v>
      </c>
      <c r="L1265" s="130">
        <f t="shared" si="31"/>
        <v>35321</v>
      </c>
      <c r="N1265" s="68"/>
    </row>
    <row r="1266" spans="2:15" ht="24.95" customHeight="1">
      <c r="B1266" s="246" t="s">
        <v>87</v>
      </c>
      <c r="C1266" s="246"/>
      <c r="D1266" s="246"/>
      <c r="E1266" s="246"/>
      <c r="F1266" s="246"/>
      <c r="G1266" s="246"/>
      <c r="H1266" s="246"/>
      <c r="I1266" s="246"/>
      <c r="J1266" s="246"/>
      <c r="K1266" s="246"/>
      <c r="L1266" s="246"/>
      <c r="M1266" s="201"/>
      <c r="N1266" s="201"/>
      <c r="O1266" s="201"/>
    </row>
    <row r="1267" spans="2:15" ht="24.95" customHeight="1">
      <c r="B1267" s="56"/>
      <c r="C1267" s="16"/>
      <c r="D1267" s="16"/>
      <c r="E1267" s="16"/>
      <c r="F1267" s="16"/>
      <c r="G1267" s="16"/>
      <c r="H1267" s="16"/>
      <c r="I1267" s="11"/>
      <c r="J1267" s="11"/>
      <c r="K1267" s="11"/>
    </row>
    <row r="1268" spans="2:15" s="21" customFormat="1" ht="24.95" customHeight="1">
      <c r="B1268" s="57"/>
      <c r="C1268" s="18"/>
      <c r="D1268" s="18"/>
      <c r="E1268" s="18"/>
      <c r="F1268" s="18"/>
      <c r="G1268" s="18"/>
      <c r="H1268" s="18"/>
      <c r="I1268" s="18"/>
      <c r="J1268" s="18"/>
      <c r="K1268" s="18"/>
    </row>
    <row r="1269" spans="2:15" s="21" customFormat="1" ht="24.95" customHeight="1"/>
    <row r="1270" spans="2:15" s="21" customFormat="1" ht="24.95" customHeight="1"/>
    <row r="1271" spans="2:15" s="21" customFormat="1" ht="24.95" customHeight="1"/>
    <row r="1272" spans="2:15" s="21" customFormat="1" ht="24.95" customHeight="1"/>
    <row r="1273" spans="2:15" s="21" customFormat="1" ht="24.95" customHeight="1"/>
    <row r="1274" spans="2:15" s="21" customFormat="1" ht="24.95" customHeight="1"/>
    <row r="1275" spans="2:15" s="21" customFormat="1" ht="24.95" customHeight="1"/>
    <row r="1276" spans="2:15" s="21" customFormat="1" ht="24.95" customHeight="1"/>
    <row r="1277" spans="2:15" s="21" customFormat="1" ht="24.95" customHeight="1"/>
    <row r="1278" spans="2:15" s="21" customFormat="1" ht="24.95" customHeight="1"/>
    <row r="1279" spans="2:15" s="21" customFormat="1" ht="24.95" customHeight="1"/>
    <row r="1280" spans="2:15" s="21" customFormat="1" ht="24.95" customHeight="1"/>
    <row r="1281" s="21" customFormat="1" ht="24.95" customHeight="1"/>
    <row r="1282" s="21" customFormat="1" ht="24.95" customHeight="1"/>
    <row r="1283" s="21" customFormat="1" ht="24.95" customHeight="1"/>
    <row r="1284" s="21" customFormat="1" ht="24.95" customHeight="1"/>
    <row r="1285" s="21" customFormat="1" ht="24.95" customHeight="1"/>
    <row r="1286" s="21" customFormat="1" ht="24.95" customHeight="1"/>
    <row r="1287" s="21" customFormat="1" ht="24.95" customHeight="1"/>
    <row r="1288" s="21" customFormat="1" ht="24.95" customHeight="1"/>
    <row r="1289" s="21" customFormat="1" ht="24.95" customHeight="1"/>
    <row r="1290" s="21" customFormat="1" ht="24.95" customHeight="1"/>
    <row r="1291" s="21" customFormat="1" ht="24.95" customHeight="1"/>
    <row r="1292" s="21" customFormat="1" ht="24.95" customHeight="1"/>
    <row r="1293" s="21" customFormat="1" ht="24.95" customHeight="1"/>
    <row r="1294" s="21" customFormat="1" ht="24.95" customHeight="1"/>
    <row r="1295" s="21" customFormat="1" ht="24.95" customHeight="1"/>
    <row r="1296" s="21" customFormat="1" ht="24.95" customHeight="1"/>
    <row r="1297" s="21" customFormat="1" ht="24.95" customHeight="1"/>
    <row r="1298" s="21" customFormat="1" ht="24.95" customHeight="1"/>
    <row r="1299" s="21" customFormat="1" ht="24.95" customHeight="1"/>
    <row r="1300" s="21" customFormat="1" ht="24.95" customHeight="1"/>
    <row r="1301" s="21" customFormat="1" ht="24.95" customHeight="1"/>
    <row r="1302" s="21" customFormat="1" ht="24.95" customHeight="1"/>
    <row r="1303" s="21" customFormat="1" ht="24.95" customHeight="1"/>
    <row r="1304" s="21" customFormat="1" ht="24.95" customHeight="1"/>
    <row r="1305" s="21" customFormat="1" ht="24.95" customHeight="1"/>
    <row r="1306" s="21" customFormat="1" ht="24.95" customHeight="1"/>
    <row r="1307" s="21" customFormat="1" ht="24.95" customHeight="1"/>
    <row r="1308" s="21" customFormat="1" ht="24.95" customHeight="1"/>
    <row r="1309" s="21" customFormat="1" ht="24.95" customHeight="1"/>
    <row r="1310" s="21" customFormat="1" ht="24.95" customHeight="1"/>
    <row r="1311" s="21" customFormat="1" ht="24.95" customHeight="1"/>
    <row r="1312" s="21" customFormat="1" ht="24.95" customHeight="1"/>
    <row r="1313" spans="2:15" s="21" customFormat="1" ht="24.95" customHeight="1"/>
    <row r="1314" spans="2:15" s="21" customFormat="1" ht="24.95" customHeight="1"/>
    <row r="1315" spans="2:15" s="21" customFormat="1" ht="24.95" customHeight="1">
      <c r="O1315" s="48">
        <v>16</v>
      </c>
    </row>
    <row r="1316" spans="2:15" s="21" customFormat="1" ht="39.950000000000003" customHeight="1">
      <c r="B1316" s="255" t="s">
        <v>119</v>
      </c>
      <c r="C1316" s="255"/>
      <c r="D1316" s="255"/>
      <c r="E1316" s="255"/>
      <c r="F1316" s="255"/>
      <c r="G1316" s="255"/>
      <c r="H1316" s="255"/>
      <c r="I1316" s="255"/>
      <c r="J1316" s="255"/>
      <c r="K1316" s="255"/>
      <c r="L1316" s="255"/>
      <c r="M1316" s="255"/>
      <c r="N1316" s="255"/>
      <c r="O1316" s="255"/>
    </row>
    <row r="1317" spans="2:15" s="21" customFormat="1" ht="15" customHeight="1">
      <c r="B1317" s="76"/>
      <c r="C1317" s="77"/>
      <c r="D1317" s="77"/>
      <c r="E1317" s="77"/>
      <c r="F1317" s="77"/>
      <c r="G1317" s="77"/>
      <c r="H1317" s="77"/>
      <c r="I1317" s="77"/>
      <c r="J1317" s="77"/>
      <c r="K1317" s="77"/>
      <c r="L1317" s="77"/>
      <c r="M1317" s="77"/>
      <c r="N1317" s="77"/>
      <c r="O1317" s="78"/>
    </row>
    <row r="1318" spans="2:15" s="21" customFormat="1" ht="24.95" customHeight="1">
      <c r="C1318" s="242" t="s">
        <v>80</v>
      </c>
      <c r="D1318" s="242"/>
      <c r="E1318" s="242"/>
      <c r="F1318" s="242"/>
      <c r="G1318" s="242"/>
      <c r="H1318" s="242"/>
      <c r="I1318" s="242"/>
      <c r="J1318" s="242"/>
      <c r="K1318" s="242"/>
      <c r="L1318" s="242"/>
    </row>
    <row r="1319" spans="2:15" s="21" customFormat="1" ht="24.95" customHeight="1">
      <c r="B1319" s="195" t="s">
        <v>27</v>
      </c>
      <c r="C1319" s="127" t="s">
        <v>5</v>
      </c>
      <c r="D1319" s="127" t="s">
        <v>25</v>
      </c>
      <c r="E1319" s="127" t="s">
        <v>26</v>
      </c>
      <c r="F1319" s="127" t="s">
        <v>8</v>
      </c>
      <c r="G1319" s="127" t="s">
        <v>9</v>
      </c>
      <c r="H1319" s="127" t="s">
        <v>10</v>
      </c>
      <c r="I1319" s="127" t="s">
        <v>11</v>
      </c>
      <c r="J1319" s="127" t="s">
        <v>12</v>
      </c>
      <c r="K1319" s="127" t="s">
        <v>13</v>
      </c>
      <c r="L1319" s="127" t="s">
        <v>15</v>
      </c>
    </row>
    <row r="1320" spans="2:15" s="21" customFormat="1" ht="24.95" customHeight="1">
      <c r="B1320" s="34" t="s">
        <v>111</v>
      </c>
      <c r="C1320" s="99">
        <v>5</v>
      </c>
      <c r="D1320" s="99">
        <v>13</v>
      </c>
      <c r="E1320" s="99">
        <v>16</v>
      </c>
      <c r="F1320" s="99">
        <v>5</v>
      </c>
      <c r="G1320" s="99">
        <v>3</v>
      </c>
      <c r="H1320" s="99">
        <v>4</v>
      </c>
      <c r="I1320" s="99">
        <v>1</v>
      </c>
      <c r="J1320" s="99">
        <v>2</v>
      </c>
      <c r="K1320" s="99">
        <v>0</v>
      </c>
      <c r="L1320" s="125">
        <f>SUM(C1320:K1320)</f>
        <v>49</v>
      </c>
    </row>
    <row r="1321" spans="2:15" s="21" customFormat="1" ht="24.95" customHeight="1">
      <c r="B1321" s="34" t="s">
        <v>81</v>
      </c>
      <c r="C1321" s="99">
        <v>11</v>
      </c>
      <c r="D1321" s="99">
        <v>31</v>
      </c>
      <c r="E1321" s="99">
        <v>42</v>
      </c>
      <c r="F1321" s="99">
        <v>9</v>
      </c>
      <c r="G1321" s="99">
        <v>13</v>
      </c>
      <c r="H1321" s="99">
        <v>16</v>
      </c>
      <c r="I1321" s="99">
        <v>10</v>
      </c>
      <c r="J1321" s="99">
        <v>8</v>
      </c>
      <c r="K1321" s="99">
        <v>2</v>
      </c>
      <c r="L1321" s="125">
        <f>SUM(C1321:K1321)</f>
        <v>142</v>
      </c>
    </row>
    <row r="1322" spans="2:15" s="21" customFormat="1" ht="24.95" customHeight="1">
      <c r="B1322" s="79" t="s">
        <v>113</v>
      </c>
      <c r="C1322" s="88">
        <v>0</v>
      </c>
      <c r="D1322" s="88">
        <v>8</v>
      </c>
      <c r="E1322" s="88">
        <v>12</v>
      </c>
      <c r="F1322" s="88">
        <v>11</v>
      </c>
      <c r="G1322" s="88">
        <v>0</v>
      </c>
      <c r="H1322" s="88">
        <v>0</v>
      </c>
      <c r="I1322" s="88">
        <v>0</v>
      </c>
      <c r="J1322" s="88">
        <v>0</v>
      </c>
      <c r="K1322" s="88">
        <v>0</v>
      </c>
      <c r="L1322" s="125">
        <f>SUM(C1322:K1322)</f>
        <v>31</v>
      </c>
    </row>
    <row r="1323" spans="2:15" s="21" customFormat="1" ht="24.95" customHeight="1">
      <c r="B1323" s="79" t="s">
        <v>112</v>
      </c>
      <c r="C1323" s="88">
        <v>0</v>
      </c>
      <c r="D1323" s="88">
        <v>15</v>
      </c>
      <c r="E1323" s="88">
        <v>33</v>
      </c>
      <c r="F1323" s="88">
        <v>8</v>
      </c>
      <c r="G1323" s="88">
        <v>3</v>
      </c>
      <c r="H1323" s="88">
        <v>0</v>
      </c>
      <c r="I1323" s="88">
        <v>0</v>
      </c>
      <c r="J1323" s="88">
        <v>4</v>
      </c>
      <c r="K1323" s="88">
        <v>8</v>
      </c>
      <c r="L1323" s="125">
        <f>SUM(C1323:K1323)</f>
        <v>71</v>
      </c>
    </row>
    <row r="1324" spans="2:15" s="21" customFormat="1" ht="24.95" customHeight="1">
      <c r="B1324" s="204" t="s">
        <v>15</v>
      </c>
      <c r="C1324" s="162">
        <f>SUM(C1320:C1323)</f>
        <v>16</v>
      </c>
      <c r="D1324" s="162">
        <f t="shared" ref="D1324:L1324" si="32">SUM(D1320:D1323)</f>
        <v>67</v>
      </c>
      <c r="E1324" s="162">
        <f t="shared" si="32"/>
        <v>103</v>
      </c>
      <c r="F1324" s="162">
        <f t="shared" si="32"/>
        <v>33</v>
      </c>
      <c r="G1324" s="162">
        <f t="shared" si="32"/>
        <v>19</v>
      </c>
      <c r="H1324" s="162">
        <f t="shared" si="32"/>
        <v>20</v>
      </c>
      <c r="I1324" s="162">
        <f t="shared" si="32"/>
        <v>11</v>
      </c>
      <c r="J1324" s="162">
        <f t="shared" si="32"/>
        <v>14</v>
      </c>
      <c r="K1324" s="162">
        <f t="shared" si="32"/>
        <v>10</v>
      </c>
      <c r="L1324" s="142">
        <f t="shared" si="32"/>
        <v>293</v>
      </c>
    </row>
    <row r="1325" spans="2:15" s="21" customFormat="1" ht="24.95" customHeight="1"/>
    <row r="1326" spans="2:15" s="21" customFormat="1" ht="24.95" customHeight="1"/>
    <row r="1327" spans="2:15" s="21" customFormat="1" ht="24.95" customHeight="1"/>
    <row r="1328" spans="2:15" s="21" customFormat="1" ht="24.95" customHeight="1"/>
    <row r="1329" spans="2:12" s="21" customFormat="1" ht="24.95" customHeight="1"/>
    <row r="1330" spans="2:12" s="21" customFormat="1" ht="24.95" customHeight="1"/>
    <row r="1331" spans="2:12" s="21" customFormat="1" ht="24.95" customHeight="1"/>
    <row r="1332" spans="2:12" s="21" customFormat="1" ht="24.95" customHeight="1"/>
    <row r="1333" spans="2:12" s="21" customFormat="1" ht="24.95" customHeight="1"/>
    <row r="1334" spans="2:12" s="21" customFormat="1" ht="24.95" customHeight="1"/>
    <row r="1335" spans="2:12" s="21" customFormat="1" ht="24.95" customHeight="1"/>
    <row r="1336" spans="2:12" s="21" customFormat="1" ht="24.95" customHeight="1"/>
    <row r="1337" spans="2:12" s="21" customFormat="1" ht="24.95" customHeight="1">
      <c r="C1337" s="242" t="s">
        <v>82</v>
      </c>
      <c r="D1337" s="242"/>
      <c r="E1337" s="242"/>
      <c r="F1337" s="242"/>
      <c r="G1337" s="242"/>
      <c r="H1337" s="242"/>
      <c r="I1337" s="242"/>
      <c r="J1337" s="242"/>
      <c r="K1337" s="242"/>
      <c r="L1337" s="242"/>
    </row>
    <row r="1338" spans="2:12" s="21" customFormat="1" ht="24.95" customHeight="1">
      <c r="B1338" s="195" t="s">
        <v>34</v>
      </c>
      <c r="C1338" s="127" t="s">
        <v>5</v>
      </c>
      <c r="D1338" s="127" t="s">
        <v>25</v>
      </c>
      <c r="E1338" s="127" t="s">
        <v>26</v>
      </c>
      <c r="F1338" s="127" t="s">
        <v>8</v>
      </c>
      <c r="G1338" s="127" t="s">
        <v>9</v>
      </c>
      <c r="H1338" s="127" t="s">
        <v>10</v>
      </c>
      <c r="I1338" s="127" t="s">
        <v>11</v>
      </c>
      <c r="J1338" s="127" t="s">
        <v>12</v>
      </c>
      <c r="K1338" s="127" t="s">
        <v>13</v>
      </c>
      <c r="L1338" s="127" t="s">
        <v>15</v>
      </c>
    </row>
    <row r="1339" spans="2:12" s="21" customFormat="1" ht="24.95" customHeight="1">
      <c r="B1339" s="34" t="s">
        <v>111</v>
      </c>
      <c r="C1339" s="99">
        <v>453</v>
      </c>
      <c r="D1339" s="99">
        <v>830</v>
      </c>
      <c r="E1339" s="99">
        <v>845</v>
      </c>
      <c r="F1339" s="99">
        <v>250</v>
      </c>
      <c r="G1339" s="99">
        <v>131</v>
      </c>
      <c r="H1339" s="99">
        <v>356</v>
      </c>
      <c r="I1339" s="99">
        <v>60</v>
      </c>
      <c r="J1339" s="99">
        <v>147</v>
      </c>
      <c r="K1339" s="99">
        <v>0</v>
      </c>
      <c r="L1339" s="125">
        <f>SUM(C1339:K1339)</f>
        <v>3072</v>
      </c>
    </row>
    <row r="1340" spans="2:12" s="21" customFormat="1" ht="24.95" customHeight="1">
      <c r="B1340" s="34" t="s">
        <v>81</v>
      </c>
      <c r="C1340" s="99">
        <v>389</v>
      </c>
      <c r="D1340" s="99">
        <v>1258</v>
      </c>
      <c r="E1340" s="99">
        <v>1504</v>
      </c>
      <c r="F1340" s="99">
        <v>450</v>
      </c>
      <c r="G1340" s="99">
        <v>468</v>
      </c>
      <c r="H1340" s="99">
        <v>1208</v>
      </c>
      <c r="I1340" s="99">
        <v>332</v>
      </c>
      <c r="J1340" s="99">
        <v>336</v>
      </c>
      <c r="K1340" s="99">
        <v>27</v>
      </c>
      <c r="L1340" s="125">
        <f>SUM(C1340:K1340)</f>
        <v>5972</v>
      </c>
    </row>
    <row r="1341" spans="2:12" s="21" customFormat="1" ht="24.95" customHeight="1">
      <c r="B1341" s="79" t="s">
        <v>113</v>
      </c>
      <c r="C1341" s="88">
        <v>0</v>
      </c>
      <c r="D1341" s="88">
        <v>251</v>
      </c>
      <c r="E1341" s="88">
        <v>405</v>
      </c>
      <c r="F1341" s="88">
        <v>346</v>
      </c>
      <c r="G1341" s="88">
        <v>0</v>
      </c>
      <c r="H1341" s="88">
        <v>0</v>
      </c>
      <c r="I1341" s="88">
        <v>0</v>
      </c>
      <c r="J1341" s="88">
        <v>0</v>
      </c>
      <c r="K1341" s="88">
        <v>0</v>
      </c>
      <c r="L1341" s="125">
        <f>SUM(C1341:K1341)</f>
        <v>1002</v>
      </c>
    </row>
    <row r="1342" spans="2:12" s="21" customFormat="1" ht="24.95" customHeight="1">
      <c r="B1342" s="79" t="s">
        <v>112</v>
      </c>
      <c r="C1342" s="88">
        <v>0</v>
      </c>
      <c r="D1342" s="88">
        <v>475</v>
      </c>
      <c r="E1342" s="88">
        <v>1169</v>
      </c>
      <c r="F1342" s="88">
        <v>270</v>
      </c>
      <c r="G1342" s="88">
        <v>44</v>
      </c>
      <c r="H1342" s="88">
        <v>0</v>
      </c>
      <c r="I1342" s="88">
        <v>0</v>
      </c>
      <c r="J1342" s="88">
        <v>112</v>
      </c>
      <c r="K1342" s="88">
        <v>149</v>
      </c>
      <c r="L1342" s="125">
        <f>SUM(C1342:K1342)</f>
        <v>2219</v>
      </c>
    </row>
    <row r="1343" spans="2:12" s="21" customFormat="1" ht="24.95" customHeight="1">
      <c r="B1343" s="212" t="s">
        <v>15</v>
      </c>
      <c r="C1343" s="213">
        <f t="shared" ref="C1343:L1343" si="33">SUM(C1339:C1342)</f>
        <v>842</v>
      </c>
      <c r="D1343" s="213">
        <f t="shared" si="33"/>
        <v>2814</v>
      </c>
      <c r="E1343" s="213">
        <f t="shared" si="33"/>
        <v>3923</v>
      </c>
      <c r="F1343" s="213">
        <f t="shared" si="33"/>
        <v>1316</v>
      </c>
      <c r="G1343" s="213">
        <f t="shared" si="33"/>
        <v>643</v>
      </c>
      <c r="H1343" s="213">
        <f t="shared" si="33"/>
        <v>1564</v>
      </c>
      <c r="I1343" s="213">
        <f t="shared" si="33"/>
        <v>392</v>
      </c>
      <c r="J1343" s="213">
        <f t="shared" si="33"/>
        <v>595</v>
      </c>
      <c r="K1343" s="213">
        <f t="shared" si="33"/>
        <v>176</v>
      </c>
      <c r="L1343" s="214">
        <f t="shared" si="33"/>
        <v>12265</v>
      </c>
    </row>
    <row r="1344" spans="2:12" s="21" customFormat="1" ht="24.95" customHeight="1"/>
    <row r="1345" s="21" customFormat="1" ht="24.95" customHeight="1"/>
    <row r="1346" s="21" customFormat="1" ht="24.95" customHeight="1"/>
    <row r="1347" s="21" customFormat="1" ht="24.95" customHeight="1"/>
    <row r="1348" s="21" customFormat="1" ht="24.95" customHeight="1"/>
    <row r="1349" s="21" customFormat="1" ht="24.95" customHeight="1"/>
    <row r="1350" s="21" customFormat="1" ht="24.95" customHeight="1"/>
    <row r="1351" s="21" customFormat="1" ht="24.95" customHeight="1"/>
    <row r="1352" s="21" customFormat="1" ht="24.95" customHeight="1"/>
    <row r="1353" s="21" customFormat="1" ht="24.95" customHeight="1"/>
    <row r="1354" s="21" customFormat="1" ht="24.95" customHeight="1"/>
    <row r="1355" s="21" customFormat="1" ht="24.95" customHeight="1"/>
    <row r="1356" s="21" customFormat="1" ht="24.95" customHeight="1"/>
    <row r="1357" s="21" customFormat="1" ht="24.95" customHeight="1"/>
    <row r="1358" s="21" customFormat="1" ht="24.95" customHeight="1"/>
    <row r="1359" s="21" customFormat="1" ht="24.95" customHeight="1"/>
    <row r="1360" s="21" customFormat="1" ht="24.95" customHeight="1"/>
    <row r="1361" s="21" customFormat="1" ht="24.95" customHeight="1"/>
    <row r="1362" s="21" customFormat="1" ht="24.95" customHeight="1"/>
    <row r="1363" s="21" customFormat="1" ht="24.95" customHeight="1"/>
    <row r="1364" s="21" customFormat="1" ht="24.95" customHeight="1"/>
    <row r="1365" s="21" customFormat="1" ht="24.95" customHeight="1"/>
    <row r="1366" s="21" customFormat="1" ht="24.95" customHeight="1"/>
    <row r="1367" s="21" customFormat="1" ht="24.95" customHeight="1"/>
    <row r="1368" s="21" customFormat="1" ht="24.95" customHeight="1"/>
    <row r="1369" s="21" customFormat="1" ht="24.95" customHeight="1"/>
    <row r="1370" s="21" customFormat="1" ht="24.95" customHeight="1"/>
    <row r="1371" s="21" customFormat="1" ht="24.95" customHeight="1"/>
    <row r="1372" s="21" customFormat="1" ht="24.95" customHeight="1"/>
    <row r="1373" s="21" customFormat="1" ht="24.95" customHeight="1"/>
    <row r="1374" s="21" customFormat="1" ht="24.95" customHeight="1"/>
    <row r="1375" s="21" customFormat="1" ht="24.95" customHeight="1"/>
    <row r="1376" s="21" customFormat="1" ht="24.95" customHeight="1"/>
    <row r="1377" spans="2:15" s="21" customFormat="1" ht="24.95" customHeight="1"/>
    <row r="1378" spans="2:15" ht="24.95" customHeight="1"/>
    <row r="1379" spans="2:15" ht="24.95" customHeight="1">
      <c r="O1379" s="48">
        <v>17</v>
      </c>
    </row>
    <row r="1380" spans="2:15" ht="39.950000000000003" customHeight="1">
      <c r="B1380" s="255" t="s">
        <v>129</v>
      </c>
      <c r="C1380" s="255"/>
      <c r="D1380" s="255"/>
      <c r="E1380" s="255"/>
      <c r="F1380" s="255"/>
      <c r="G1380" s="255"/>
      <c r="H1380" s="255"/>
      <c r="I1380" s="255"/>
      <c r="J1380" s="255"/>
      <c r="K1380" s="255"/>
      <c r="L1380" s="255"/>
      <c r="M1380" s="255"/>
      <c r="N1380" s="255"/>
      <c r="O1380" s="255"/>
    </row>
    <row r="1381" spans="2:15" ht="15" customHeight="1"/>
    <row r="1382" spans="2:15" ht="24.95" customHeight="1">
      <c r="B1382" s="195" t="s">
        <v>67</v>
      </c>
      <c r="C1382" s="131" t="s">
        <v>5</v>
      </c>
      <c r="D1382" s="131" t="s">
        <v>25</v>
      </c>
      <c r="E1382" s="131" t="s">
        <v>26</v>
      </c>
      <c r="F1382" s="131" t="s">
        <v>8</v>
      </c>
      <c r="G1382" s="131" t="s">
        <v>9</v>
      </c>
      <c r="H1382" s="131" t="s">
        <v>10</v>
      </c>
      <c r="I1382" s="131" t="s">
        <v>11</v>
      </c>
      <c r="J1382" s="131" t="s">
        <v>12</v>
      </c>
      <c r="K1382" s="131" t="s">
        <v>13</v>
      </c>
      <c r="L1382" s="131" t="s">
        <v>15</v>
      </c>
    </row>
    <row r="1383" spans="2:15" ht="24.95" customHeight="1">
      <c r="B1383" s="34" t="s">
        <v>27</v>
      </c>
      <c r="C1383" s="99">
        <v>598</v>
      </c>
      <c r="D1383" s="99">
        <v>841</v>
      </c>
      <c r="E1383" s="99">
        <v>1230</v>
      </c>
      <c r="F1383" s="99">
        <v>353</v>
      </c>
      <c r="G1383" s="99">
        <v>689</v>
      </c>
      <c r="H1383" s="99">
        <v>522</v>
      </c>
      <c r="I1383" s="99">
        <v>321</v>
      </c>
      <c r="J1383" s="99">
        <v>851</v>
      </c>
      <c r="K1383" s="99">
        <v>421</v>
      </c>
      <c r="L1383" s="125">
        <f>SUM(C1383:K1383)</f>
        <v>5826</v>
      </c>
    </row>
    <row r="1384" spans="2:15" ht="24.95" customHeight="1">
      <c r="B1384" s="34" t="s">
        <v>34</v>
      </c>
      <c r="C1384" s="99">
        <v>57690</v>
      </c>
      <c r="D1384" s="99">
        <v>71392</v>
      </c>
      <c r="E1384" s="99">
        <v>75608</v>
      </c>
      <c r="F1384" s="99">
        <v>32197</v>
      </c>
      <c r="G1384" s="99">
        <v>52381</v>
      </c>
      <c r="H1384" s="99">
        <v>58670</v>
      </c>
      <c r="I1384" s="99">
        <v>26888</v>
      </c>
      <c r="J1384" s="99">
        <v>89590</v>
      </c>
      <c r="K1384" s="99">
        <v>36269</v>
      </c>
      <c r="L1384" s="125">
        <f>SUM(C1384:K1384)</f>
        <v>500685</v>
      </c>
    </row>
    <row r="1385" spans="2:15" ht="24.95" customHeight="1">
      <c r="B1385" s="34"/>
      <c r="C1385" s="99"/>
      <c r="D1385" s="99"/>
      <c r="E1385" s="99"/>
      <c r="F1385" s="99"/>
      <c r="G1385" s="99"/>
      <c r="H1385" s="99"/>
      <c r="I1385" s="99"/>
      <c r="J1385" s="99"/>
      <c r="K1385" s="99"/>
      <c r="L1385" s="83"/>
      <c r="N1385" s="98"/>
    </row>
    <row r="1386" spans="2:15" ht="24.95" customHeight="1">
      <c r="B1386" s="34"/>
      <c r="C1386" s="35"/>
      <c r="D1386" s="35"/>
      <c r="E1386" s="35"/>
      <c r="F1386" s="35"/>
      <c r="G1386" s="35"/>
      <c r="H1386" s="35"/>
      <c r="I1386" s="35"/>
      <c r="J1386" s="35"/>
      <c r="K1386" s="35"/>
      <c r="L1386" s="36"/>
    </row>
    <row r="1387" spans="2:15" ht="24.95" customHeight="1">
      <c r="B1387" s="34"/>
      <c r="C1387" s="35"/>
      <c r="D1387" s="35"/>
      <c r="E1387" s="35"/>
      <c r="F1387" s="35"/>
      <c r="G1387" s="35"/>
      <c r="H1387" s="35"/>
      <c r="I1387" s="35"/>
      <c r="J1387" s="35"/>
      <c r="K1387" s="35"/>
      <c r="L1387" s="36"/>
    </row>
    <row r="1388" spans="2:15" ht="24.95" customHeight="1"/>
    <row r="1389" spans="2:15" ht="24.95" customHeight="1"/>
    <row r="1390" spans="2:15" ht="24.95" customHeight="1"/>
    <row r="1391" spans="2:15" ht="24.95" customHeight="1"/>
    <row r="1392" spans="2:15" ht="24.95" customHeight="1"/>
    <row r="1393" spans="3:13" ht="24.95" customHeight="1"/>
    <row r="1394" spans="3:13" ht="24.95" customHeight="1"/>
    <row r="1395" spans="3:13" ht="24.95" customHeight="1"/>
    <row r="1396" spans="3:13" ht="24.95" customHeight="1"/>
    <row r="1397" spans="3:13" ht="24.95" customHeight="1">
      <c r="C1397" s="68"/>
      <c r="D1397" s="68"/>
      <c r="E1397" s="68"/>
      <c r="F1397" s="68"/>
      <c r="G1397" s="68"/>
      <c r="H1397" s="68"/>
      <c r="I1397" s="68"/>
      <c r="J1397" s="68"/>
      <c r="K1397" s="68"/>
      <c r="L1397" s="68"/>
      <c r="M1397" s="68"/>
    </row>
    <row r="1398" spans="3:13" ht="24.95" customHeight="1">
      <c r="C1398" s="68"/>
      <c r="D1398" s="68"/>
      <c r="E1398" s="68"/>
      <c r="F1398" s="68"/>
      <c r="G1398" s="68"/>
      <c r="H1398" s="68"/>
      <c r="I1398" s="68"/>
      <c r="J1398" s="68"/>
      <c r="K1398" s="68"/>
      <c r="L1398" s="68"/>
      <c r="M1398" s="68"/>
    </row>
    <row r="1399" spans="3:13" ht="24.95" customHeight="1">
      <c r="C1399" s="68"/>
      <c r="D1399" s="68"/>
      <c r="E1399" s="68"/>
      <c r="F1399" s="68"/>
      <c r="G1399" s="68"/>
      <c r="H1399" s="68"/>
      <c r="I1399" s="68"/>
      <c r="J1399" s="68"/>
      <c r="K1399" s="68"/>
      <c r="L1399" s="68"/>
      <c r="M1399" s="68"/>
    </row>
    <row r="1400" spans="3:13" ht="24.95" customHeight="1">
      <c r="C1400" s="68"/>
      <c r="D1400" s="68"/>
      <c r="E1400" s="68"/>
      <c r="F1400" s="68"/>
      <c r="G1400" s="68"/>
      <c r="H1400" s="68"/>
      <c r="I1400" s="68"/>
      <c r="J1400" s="68"/>
      <c r="K1400" s="68"/>
      <c r="L1400" s="68"/>
      <c r="M1400" s="68"/>
    </row>
    <row r="1401" spans="3:13" ht="24.95" customHeight="1">
      <c r="C1401" s="68"/>
      <c r="D1401" s="68"/>
      <c r="E1401" s="68"/>
      <c r="F1401" s="68"/>
      <c r="G1401" s="68"/>
      <c r="H1401" s="68"/>
      <c r="I1401" s="68"/>
      <c r="J1401" s="68"/>
      <c r="K1401" s="68"/>
      <c r="L1401" s="68"/>
      <c r="M1401" s="68"/>
    </row>
    <row r="1402" spans="3:13" ht="24.95" customHeight="1">
      <c r="C1402" s="68"/>
      <c r="D1402" s="68"/>
      <c r="E1402" s="68"/>
      <c r="F1402" s="68"/>
      <c r="G1402" s="68"/>
      <c r="H1402" s="68"/>
      <c r="I1402" s="68"/>
      <c r="J1402" s="68"/>
      <c r="K1402" s="68"/>
      <c r="L1402" s="68"/>
      <c r="M1402" s="68"/>
    </row>
    <row r="1403" spans="3:13" ht="24.95" customHeight="1">
      <c r="C1403" s="68"/>
      <c r="D1403" s="68"/>
      <c r="E1403" s="68"/>
      <c r="F1403" s="68"/>
      <c r="G1403" s="68"/>
      <c r="H1403" s="68"/>
      <c r="I1403" s="68"/>
      <c r="J1403" s="68"/>
      <c r="K1403" s="68"/>
      <c r="L1403" s="68"/>
      <c r="M1403" s="68"/>
    </row>
    <row r="1404" spans="3:13" ht="24.95" customHeight="1">
      <c r="C1404" s="68"/>
      <c r="D1404" s="68"/>
      <c r="E1404" s="68"/>
      <c r="F1404" s="68"/>
      <c r="G1404" s="68"/>
      <c r="H1404" s="68"/>
      <c r="I1404" s="68"/>
      <c r="J1404" s="68"/>
      <c r="K1404" s="68"/>
      <c r="L1404" s="68"/>
      <c r="M1404" s="68"/>
    </row>
    <row r="1405" spans="3:13" ht="24.95" customHeight="1">
      <c r="C1405" s="68"/>
      <c r="D1405" s="68"/>
      <c r="E1405" s="68"/>
      <c r="F1405" s="68"/>
      <c r="G1405" s="68"/>
      <c r="H1405" s="68"/>
      <c r="I1405" s="68"/>
      <c r="J1405" s="68"/>
      <c r="K1405" s="68"/>
      <c r="L1405" s="68"/>
      <c r="M1405" s="68"/>
    </row>
    <row r="1406" spans="3:13" ht="24.95" customHeight="1">
      <c r="C1406" s="68"/>
      <c r="D1406" s="68"/>
      <c r="E1406" s="68"/>
      <c r="F1406" s="68"/>
      <c r="G1406" s="68"/>
      <c r="H1406" s="68"/>
      <c r="I1406" s="68"/>
      <c r="J1406" s="68"/>
      <c r="K1406" s="68"/>
      <c r="L1406" s="68"/>
      <c r="M1406" s="68"/>
    </row>
    <row r="1407" spans="3:13" ht="24.95" customHeight="1">
      <c r="C1407" s="68"/>
      <c r="D1407" s="68"/>
      <c r="E1407" s="68"/>
      <c r="F1407" s="68"/>
      <c r="G1407" s="68"/>
      <c r="H1407" s="68"/>
      <c r="I1407" s="68"/>
      <c r="J1407" s="68"/>
      <c r="K1407" s="68"/>
      <c r="L1407" s="68"/>
      <c r="M1407" s="68"/>
    </row>
    <row r="1408" spans="3:13" ht="24.95" customHeight="1">
      <c r="C1408" s="68"/>
      <c r="D1408" s="68"/>
      <c r="E1408" s="68"/>
      <c r="F1408" s="68"/>
      <c r="G1408" s="68"/>
      <c r="H1408" s="68"/>
      <c r="I1408" s="68"/>
      <c r="J1408" s="68"/>
      <c r="K1408" s="68"/>
      <c r="L1408" s="68"/>
      <c r="M1408" s="68"/>
    </row>
    <row r="1409" spans="3:13" ht="24.95" customHeight="1">
      <c r="C1409" s="68"/>
      <c r="D1409" s="68"/>
      <c r="E1409" s="68"/>
      <c r="F1409" s="68"/>
      <c r="G1409" s="68"/>
      <c r="H1409" s="68"/>
      <c r="I1409" s="68"/>
      <c r="J1409" s="68"/>
      <c r="K1409" s="68"/>
      <c r="L1409" s="68"/>
      <c r="M1409" s="68"/>
    </row>
    <row r="1410" spans="3:13" ht="24.95" customHeight="1">
      <c r="C1410" s="68"/>
      <c r="D1410" s="68"/>
      <c r="E1410" s="68"/>
      <c r="F1410" s="68"/>
      <c r="G1410" s="68"/>
      <c r="H1410" s="68"/>
      <c r="I1410" s="68"/>
      <c r="J1410" s="68"/>
      <c r="K1410" s="68"/>
      <c r="L1410" s="68"/>
      <c r="M1410" s="68"/>
    </row>
    <row r="1411" spans="3:13" ht="24.95" customHeight="1">
      <c r="C1411" s="68"/>
      <c r="D1411" s="68"/>
      <c r="E1411" s="68"/>
      <c r="F1411" s="68"/>
      <c r="G1411" s="68"/>
      <c r="H1411" s="68"/>
      <c r="I1411" s="68"/>
      <c r="J1411" s="68"/>
      <c r="K1411" s="68"/>
      <c r="L1411" s="68"/>
      <c r="M1411" s="68"/>
    </row>
    <row r="1412" spans="3:13" ht="24.95" customHeight="1">
      <c r="C1412" s="68"/>
      <c r="D1412" s="68"/>
      <c r="E1412" s="68"/>
      <c r="F1412" s="68"/>
      <c r="G1412" s="68"/>
      <c r="H1412" s="68"/>
      <c r="I1412" s="68"/>
      <c r="J1412" s="68"/>
      <c r="K1412" s="68"/>
      <c r="L1412" s="68"/>
      <c r="M1412" s="68"/>
    </row>
    <row r="1413" spans="3:13" ht="24.95" customHeight="1">
      <c r="C1413" s="68"/>
      <c r="D1413" s="68"/>
      <c r="E1413" s="68"/>
      <c r="F1413" s="68"/>
      <c r="G1413" s="68"/>
      <c r="H1413" s="68"/>
      <c r="I1413" s="68"/>
      <c r="J1413" s="68"/>
      <c r="K1413" s="68"/>
      <c r="L1413" s="68"/>
      <c r="M1413" s="68"/>
    </row>
    <row r="1414" spans="3:13" ht="24.95" customHeight="1">
      <c r="C1414" s="68"/>
      <c r="D1414" s="68"/>
      <c r="E1414" s="68"/>
      <c r="F1414" s="68"/>
      <c r="G1414" s="68"/>
      <c r="H1414" s="68"/>
      <c r="I1414" s="68"/>
      <c r="J1414" s="68"/>
      <c r="K1414" s="68"/>
      <c r="L1414" s="68"/>
      <c r="M1414" s="68"/>
    </row>
    <row r="1415" spans="3:13" ht="24.95" customHeight="1">
      <c r="C1415" s="68"/>
      <c r="D1415" s="68"/>
      <c r="E1415" s="68"/>
      <c r="F1415" s="68"/>
      <c r="G1415" s="68"/>
      <c r="H1415" s="68"/>
      <c r="I1415" s="68"/>
      <c r="J1415" s="68"/>
      <c r="K1415" s="68"/>
      <c r="L1415" s="68"/>
      <c r="M1415" s="68"/>
    </row>
    <row r="1416" spans="3:13" ht="24.95" customHeight="1">
      <c r="C1416" s="68"/>
      <c r="D1416" s="68"/>
      <c r="E1416" s="68"/>
      <c r="F1416" s="68"/>
      <c r="G1416" s="68"/>
      <c r="H1416" s="68"/>
      <c r="I1416" s="68"/>
      <c r="J1416" s="68"/>
      <c r="K1416" s="68"/>
      <c r="L1416" s="68"/>
      <c r="M1416" s="68"/>
    </row>
    <row r="1417" spans="3:13" ht="24.95" customHeight="1">
      <c r="C1417" s="68"/>
      <c r="D1417" s="68"/>
      <c r="E1417" s="68"/>
      <c r="F1417" s="68"/>
      <c r="G1417" s="68"/>
      <c r="H1417" s="68"/>
      <c r="I1417" s="68"/>
      <c r="J1417" s="68"/>
      <c r="K1417" s="68"/>
      <c r="L1417" s="68"/>
      <c r="M1417" s="68"/>
    </row>
    <row r="1418" spans="3:13" ht="24.95" customHeight="1">
      <c r="C1418" s="68"/>
      <c r="D1418" s="68"/>
      <c r="E1418" s="68"/>
      <c r="F1418" s="68"/>
      <c r="G1418" s="68"/>
      <c r="H1418" s="68"/>
      <c r="I1418" s="68"/>
      <c r="J1418" s="68"/>
      <c r="K1418" s="68"/>
      <c r="L1418" s="68"/>
      <c r="M1418" s="68"/>
    </row>
    <row r="1419" spans="3:13" ht="24.95" customHeight="1">
      <c r="C1419" s="68"/>
      <c r="D1419" s="68"/>
      <c r="E1419" s="68"/>
      <c r="F1419" s="68"/>
      <c r="G1419" s="68"/>
      <c r="H1419" s="68"/>
      <c r="I1419" s="68"/>
      <c r="J1419" s="68"/>
      <c r="K1419" s="68"/>
      <c r="L1419" s="68"/>
      <c r="M1419" s="68"/>
    </row>
    <row r="1420" spans="3:13" ht="24.95" customHeight="1">
      <c r="C1420" s="68"/>
      <c r="D1420" s="68"/>
      <c r="E1420" s="68"/>
      <c r="F1420" s="68"/>
      <c r="G1420" s="68"/>
      <c r="H1420" s="68"/>
      <c r="I1420" s="68"/>
      <c r="J1420" s="68"/>
      <c r="K1420" s="68"/>
      <c r="L1420" s="68"/>
      <c r="M1420" s="68"/>
    </row>
    <row r="1421" spans="3:13" ht="24.95" customHeight="1">
      <c r="C1421" s="68"/>
      <c r="D1421" s="68"/>
      <c r="E1421" s="68"/>
      <c r="F1421" s="68"/>
      <c r="G1421" s="68"/>
      <c r="H1421" s="68"/>
      <c r="I1421" s="68"/>
      <c r="J1421" s="68"/>
      <c r="K1421" s="68"/>
      <c r="L1421" s="68"/>
      <c r="M1421" s="68"/>
    </row>
    <row r="1422" spans="3:13" ht="24.95" customHeight="1">
      <c r="C1422" s="68"/>
      <c r="D1422" s="68"/>
      <c r="E1422" s="68"/>
      <c r="F1422" s="68"/>
      <c r="G1422" s="68"/>
      <c r="H1422" s="68"/>
      <c r="I1422" s="68"/>
      <c r="J1422" s="68"/>
      <c r="K1422" s="68"/>
      <c r="L1422" s="68"/>
      <c r="M1422" s="68"/>
    </row>
    <row r="1423" spans="3:13" ht="24.95" customHeight="1">
      <c r="C1423" s="68"/>
      <c r="D1423" s="68"/>
      <c r="E1423" s="68"/>
      <c r="F1423" s="68"/>
      <c r="G1423" s="68"/>
      <c r="H1423" s="68"/>
      <c r="I1423" s="68"/>
      <c r="J1423" s="68"/>
      <c r="K1423" s="68"/>
      <c r="L1423" s="68"/>
      <c r="M1423" s="68"/>
    </row>
    <row r="1424" spans="3:13" ht="24.95" customHeight="1">
      <c r="C1424" s="68"/>
      <c r="D1424" s="68"/>
      <c r="E1424" s="68"/>
      <c r="F1424" s="68"/>
      <c r="G1424" s="68"/>
      <c r="H1424" s="68"/>
      <c r="I1424" s="68"/>
      <c r="J1424" s="68"/>
      <c r="K1424" s="68"/>
      <c r="L1424" s="68"/>
      <c r="M1424" s="68"/>
    </row>
    <row r="1425" spans="3:13" ht="24.95" customHeight="1">
      <c r="C1425" s="68"/>
      <c r="D1425" s="68"/>
      <c r="E1425" s="68"/>
      <c r="F1425" s="68"/>
      <c r="G1425" s="68"/>
      <c r="H1425" s="68"/>
      <c r="I1425" s="68"/>
      <c r="J1425" s="68"/>
      <c r="K1425" s="68"/>
      <c r="L1425" s="68"/>
      <c r="M1425" s="68"/>
    </row>
    <row r="1426" spans="3:13" ht="24.95" customHeight="1">
      <c r="C1426" s="68"/>
      <c r="D1426" s="68"/>
      <c r="E1426" s="68"/>
      <c r="F1426" s="68"/>
      <c r="G1426" s="68"/>
      <c r="H1426" s="68"/>
      <c r="I1426" s="68"/>
      <c r="J1426" s="68"/>
      <c r="K1426" s="68"/>
      <c r="L1426" s="68"/>
      <c r="M1426" s="68"/>
    </row>
    <row r="1427" spans="3:13" ht="24.95" customHeight="1">
      <c r="C1427" s="68"/>
      <c r="D1427" s="68"/>
      <c r="E1427" s="68"/>
      <c r="F1427" s="68"/>
      <c r="G1427" s="68"/>
      <c r="H1427" s="68"/>
      <c r="I1427" s="68"/>
      <c r="J1427" s="68"/>
      <c r="K1427" s="68"/>
      <c r="L1427" s="68"/>
      <c r="M1427" s="68"/>
    </row>
    <row r="1428" spans="3:13" ht="24.95" customHeight="1">
      <c r="C1428" s="68"/>
      <c r="D1428" s="68"/>
      <c r="E1428" s="68"/>
      <c r="F1428" s="68"/>
      <c r="G1428" s="68"/>
      <c r="H1428" s="68"/>
      <c r="I1428" s="68"/>
      <c r="J1428" s="68"/>
      <c r="K1428" s="68"/>
      <c r="L1428" s="68"/>
      <c r="M1428" s="68"/>
    </row>
    <row r="1429" spans="3:13" ht="24.95" customHeight="1">
      <c r="C1429" s="68"/>
      <c r="D1429" s="68"/>
      <c r="E1429" s="68"/>
      <c r="F1429" s="68"/>
      <c r="G1429" s="68"/>
      <c r="H1429" s="68"/>
      <c r="I1429" s="68"/>
      <c r="J1429" s="68"/>
      <c r="K1429" s="68"/>
      <c r="L1429" s="68"/>
      <c r="M1429" s="68"/>
    </row>
    <row r="1430" spans="3:13" ht="24.95" customHeight="1">
      <c r="C1430" s="68"/>
      <c r="D1430" s="68"/>
      <c r="E1430" s="68"/>
      <c r="F1430" s="68"/>
      <c r="G1430" s="68"/>
      <c r="H1430" s="68"/>
      <c r="I1430" s="68"/>
      <c r="J1430" s="68"/>
      <c r="K1430" s="68"/>
      <c r="L1430" s="68"/>
      <c r="M1430" s="68"/>
    </row>
    <row r="1431" spans="3:13" ht="24.95" customHeight="1">
      <c r="C1431" s="68"/>
      <c r="D1431" s="68"/>
      <c r="E1431" s="68"/>
      <c r="F1431" s="68"/>
      <c r="G1431" s="68"/>
      <c r="H1431" s="68"/>
      <c r="I1431" s="68"/>
      <c r="J1431" s="68"/>
      <c r="K1431" s="68"/>
      <c r="L1431" s="68"/>
      <c r="M1431" s="68"/>
    </row>
    <row r="1432" spans="3:13" ht="24.95" customHeight="1">
      <c r="C1432" s="68"/>
      <c r="D1432" s="68"/>
      <c r="E1432" s="68"/>
      <c r="F1432" s="68"/>
      <c r="G1432" s="68"/>
      <c r="H1432" s="68"/>
      <c r="I1432" s="68"/>
      <c r="J1432" s="68"/>
      <c r="K1432" s="68"/>
      <c r="L1432" s="68"/>
      <c r="M1432" s="68"/>
    </row>
    <row r="1433" spans="3:13" ht="24.95" customHeight="1">
      <c r="C1433" s="68"/>
      <c r="D1433" s="68"/>
      <c r="E1433" s="68"/>
      <c r="F1433" s="68"/>
      <c r="G1433" s="68"/>
      <c r="H1433" s="68"/>
      <c r="I1433" s="68"/>
      <c r="J1433" s="68"/>
      <c r="K1433" s="68"/>
      <c r="L1433" s="68"/>
      <c r="M1433" s="68"/>
    </row>
    <row r="1434" spans="3:13" ht="24.95" customHeight="1">
      <c r="C1434" s="68"/>
      <c r="D1434" s="68"/>
      <c r="E1434" s="68"/>
      <c r="F1434" s="68"/>
      <c r="G1434" s="68"/>
      <c r="H1434" s="68"/>
      <c r="I1434" s="68"/>
      <c r="J1434" s="68"/>
      <c r="K1434" s="68"/>
      <c r="L1434" s="68"/>
      <c r="M1434" s="68"/>
    </row>
    <row r="1435" spans="3:13" ht="24.95" customHeight="1">
      <c r="C1435" s="68"/>
      <c r="D1435" s="68"/>
      <c r="E1435" s="68"/>
      <c r="F1435" s="68"/>
      <c r="G1435" s="68"/>
      <c r="H1435" s="68"/>
      <c r="I1435" s="68"/>
      <c r="J1435" s="68"/>
      <c r="K1435" s="68"/>
      <c r="L1435" s="68"/>
      <c r="M1435" s="68"/>
    </row>
    <row r="1436" spans="3:13" ht="24.95" customHeight="1">
      <c r="C1436" s="68"/>
      <c r="D1436" s="68"/>
      <c r="E1436" s="68"/>
      <c r="F1436" s="68"/>
      <c r="G1436" s="68"/>
      <c r="H1436" s="68"/>
      <c r="I1436" s="68"/>
      <c r="J1436" s="68"/>
      <c r="K1436" s="68"/>
      <c r="L1436" s="68"/>
      <c r="M1436" s="68"/>
    </row>
    <row r="1437" spans="3:13" ht="24.95" customHeight="1">
      <c r="C1437" s="68"/>
      <c r="D1437" s="68"/>
      <c r="E1437" s="68"/>
      <c r="F1437" s="68"/>
      <c r="G1437" s="68"/>
      <c r="H1437" s="68"/>
      <c r="I1437" s="68"/>
      <c r="J1437" s="68"/>
      <c r="K1437" s="68"/>
      <c r="L1437" s="68"/>
      <c r="M1437" s="68"/>
    </row>
    <row r="1438" spans="3:13" ht="24.95" customHeight="1">
      <c r="C1438" s="68"/>
      <c r="D1438" s="68"/>
      <c r="E1438" s="68"/>
      <c r="F1438" s="68"/>
      <c r="G1438" s="68"/>
      <c r="H1438" s="68"/>
      <c r="I1438" s="68"/>
      <c r="J1438" s="68"/>
      <c r="K1438" s="68"/>
      <c r="L1438" s="68"/>
      <c r="M1438" s="68"/>
    </row>
    <row r="1439" spans="3:13" ht="24.95" customHeight="1"/>
    <row r="1440" spans="3:13" ht="24.95" customHeight="1"/>
    <row r="1441" spans="2:15" ht="24.95" customHeight="1"/>
    <row r="1442" spans="2:15" ht="24.95" customHeight="1"/>
    <row r="1443" spans="2:15" ht="24.95" customHeight="1">
      <c r="O1443" s="48">
        <v>18</v>
      </c>
    </row>
    <row r="1444" spans="2:15" ht="24.95" customHeight="1">
      <c r="B1444" s="243" t="s">
        <v>35</v>
      </c>
      <c r="C1444" s="243"/>
      <c r="D1444" s="243"/>
      <c r="E1444" s="243"/>
      <c r="F1444" s="243"/>
      <c r="G1444" s="243"/>
      <c r="H1444" s="243"/>
      <c r="I1444" s="243"/>
      <c r="J1444" s="243"/>
      <c r="K1444" s="243"/>
      <c r="L1444" s="243"/>
      <c r="M1444" s="243"/>
      <c r="N1444" s="243"/>
      <c r="O1444" s="243"/>
    </row>
    <row r="1445" spans="2:15" ht="24.95" customHeight="1">
      <c r="B1445" s="250" t="s">
        <v>36</v>
      </c>
      <c r="C1445" s="250"/>
      <c r="D1445" s="250"/>
      <c r="E1445" s="250"/>
      <c r="F1445" s="250"/>
      <c r="G1445" s="250"/>
      <c r="H1445" s="250"/>
      <c r="I1445" s="250"/>
      <c r="J1445" s="250"/>
      <c r="K1445" s="250"/>
      <c r="L1445" s="250"/>
      <c r="M1445" s="250"/>
      <c r="N1445" s="250"/>
      <c r="O1445" s="250"/>
    </row>
    <row r="1446" spans="2:15" ht="24.95" customHeight="1">
      <c r="B1446" s="115"/>
      <c r="C1446" s="115"/>
      <c r="D1446" s="115"/>
      <c r="E1446" s="115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</row>
    <row r="1447" spans="2:15" ht="20.100000000000001" customHeight="1">
      <c r="B1447" s="243" t="s">
        <v>137</v>
      </c>
      <c r="C1447" s="243"/>
      <c r="D1447" s="243"/>
      <c r="E1447" s="243"/>
      <c r="F1447" s="243"/>
      <c r="G1447" s="243"/>
      <c r="H1447" s="243"/>
      <c r="I1447" s="243"/>
      <c r="J1447" s="243"/>
      <c r="K1447" s="243"/>
      <c r="L1447" s="243"/>
      <c r="M1447" s="243"/>
      <c r="N1447" s="243"/>
      <c r="O1447" s="243"/>
    </row>
    <row r="1448" spans="2:15" ht="20.100000000000001" customHeight="1">
      <c r="B1448" s="250" t="s">
        <v>136</v>
      </c>
      <c r="C1448" s="250"/>
      <c r="D1448" s="250"/>
      <c r="E1448" s="250"/>
      <c r="F1448" s="250"/>
      <c r="G1448" s="250"/>
      <c r="H1448" s="250"/>
      <c r="I1448" s="250"/>
      <c r="J1448" s="250"/>
      <c r="K1448" s="250"/>
      <c r="L1448" s="250"/>
      <c r="M1448" s="250"/>
      <c r="N1448" s="250"/>
      <c r="O1448" s="250"/>
    </row>
    <row r="1449" spans="2:15" ht="20.100000000000001" customHeight="1">
      <c r="B1449" s="148"/>
      <c r="C1449" s="148"/>
      <c r="D1449" s="148"/>
      <c r="E1449" s="148"/>
      <c r="F1449" s="148"/>
      <c r="G1449" s="148"/>
      <c r="H1449" s="148"/>
      <c r="I1449" s="148"/>
      <c r="J1449" s="148"/>
      <c r="K1449" s="148"/>
      <c r="L1449" s="148"/>
      <c r="M1449" s="149"/>
      <c r="N1449" s="149"/>
      <c r="O1449" s="149"/>
    </row>
    <row r="1450" spans="2:15" ht="20.100000000000001" customHeight="1">
      <c r="B1450" s="148"/>
      <c r="C1450" s="148"/>
      <c r="D1450" s="148"/>
      <c r="E1450" s="148"/>
      <c r="F1450" s="148"/>
      <c r="G1450" s="148"/>
      <c r="H1450" s="148"/>
      <c r="I1450" s="148"/>
      <c r="J1450" s="148"/>
      <c r="K1450" s="148"/>
      <c r="L1450" s="148"/>
      <c r="M1450" s="149"/>
      <c r="N1450" s="149"/>
      <c r="O1450" s="149"/>
    </row>
    <row r="1451" spans="2:15" ht="20.100000000000001" customHeight="1">
      <c r="B1451" s="249" t="s">
        <v>37</v>
      </c>
      <c r="C1451" s="249"/>
      <c r="D1451" s="249"/>
      <c r="E1451" s="249"/>
      <c r="F1451" s="249"/>
      <c r="G1451" s="249"/>
      <c r="H1451" s="249"/>
      <c r="I1451" s="249"/>
      <c r="J1451" s="249"/>
      <c r="K1451" s="249"/>
      <c r="L1451" s="249"/>
      <c r="M1451" s="249"/>
      <c r="N1451" s="249"/>
      <c r="O1451" s="249"/>
    </row>
    <row r="1452" spans="2:15" ht="20.100000000000001" customHeight="1">
      <c r="B1452" s="243" t="s">
        <v>55</v>
      </c>
      <c r="C1452" s="243"/>
      <c r="D1452" s="243"/>
      <c r="E1452" s="243"/>
      <c r="F1452" s="243"/>
      <c r="G1452" s="243"/>
      <c r="H1452" s="243"/>
      <c r="I1452" s="243"/>
      <c r="J1452" s="243"/>
      <c r="K1452" s="243"/>
      <c r="L1452" s="243"/>
      <c r="M1452" s="243"/>
      <c r="N1452" s="243"/>
      <c r="O1452" s="243"/>
    </row>
    <row r="1453" spans="2:15" ht="20.100000000000001" customHeight="1">
      <c r="B1453" s="243" t="s">
        <v>138</v>
      </c>
      <c r="C1453" s="243"/>
      <c r="D1453" s="243"/>
      <c r="E1453" s="243"/>
      <c r="F1453" s="243"/>
      <c r="G1453" s="243"/>
      <c r="H1453" s="243"/>
      <c r="I1453" s="243"/>
      <c r="J1453" s="243"/>
      <c r="K1453" s="243"/>
      <c r="L1453" s="243"/>
      <c r="M1453" s="243"/>
      <c r="N1453" s="243"/>
      <c r="O1453" s="243"/>
    </row>
    <row r="1454" spans="2:15" ht="20.100000000000001" customHeight="1">
      <c r="B1454" s="243" t="s">
        <v>56</v>
      </c>
      <c r="C1454" s="243"/>
      <c r="D1454" s="243"/>
      <c r="E1454" s="243"/>
      <c r="F1454" s="243"/>
      <c r="G1454" s="243"/>
      <c r="H1454" s="243"/>
      <c r="I1454" s="243"/>
      <c r="J1454" s="243"/>
      <c r="K1454" s="243"/>
      <c r="L1454" s="243"/>
      <c r="M1454" s="243"/>
      <c r="N1454" s="243"/>
      <c r="O1454" s="243"/>
    </row>
    <row r="1455" spans="2:15" ht="20.100000000000001" customHeight="1">
      <c r="B1455" s="243" t="s">
        <v>57</v>
      </c>
      <c r="C1455" s="243"/>
      <c r="D1455" s="243"/>
      <c r="E1455" s="243"/>
      <c r="F1455" s="243"/>
      <c r="G1455" s="243"/>
      <c r="H1455" s="243"/>
      <c r="I1455" s="243"/>
      <c r="J1455" s="243"/>
      <c r="K1455" s="243"/>
      <c r="L1455" s="243"/>
      <c r="M1455" s="243"/>
      <c r="N1455" s="243"/>
      <c r="O1455" s="243"/>
    </row>
    <row r="1456" spans="2:15" ht="20.100000000000001" customHeight="1">
      <c r="B1456" s="150"/>
      <c r="C1456" s="148"/>
      <c r="D1456" s="248"/>
      <c r="E1456" s="248"/>
      <c r="F1456" s="248"/>
      <c r="G1456" s="248"/>
      <c r="H1456" s="248"/>
      <c r="I1456" s="248"/>
      <c r="J1456" s="248"/>
      <c r="K1456" s="148"/>
      <c r="L1456" s="148"/>
      <c r="M1456" s="149"/>
      <c r="N1456" s="149"/>
      <c r="O1456" s="149"/>
    </row>
    <row r="1457" spans="2:15" ht="20.100000000000001" customHeight="1">
      <c r="B1457" s="249" t="s">
        <v>38</v>
      </c>
      <c r="C1457" s="249"/>
      <c r="D1457" s="249"/>
      <c r="E1457" s="249"/>
      <c r="F1457" s="249"/>
      <c r="G1457" s="249"/>
      <c r="H1457" s="249"/>
      <c r="I1457" s="249"/>
      <c r="J1457" s="249"/>
      <c r="K1457" s="249"/>
      <c r="L1457" s="249"/>
      <c r="M1457" s="249"/>
      <c r="N1457" s="249"/>
      <c r="O1457" s="249"/>
    </row>
    <row r="1458" spans="2:15" ht="19.5" customHeight="1">
      <c r="B1458" s="241" t="s">
        <v>58</v>
      </c>
      <c r="C1458" s="241"/>
      <c r="D1458" s="241"/>
      <c r="E1458" s="241"/>
      <c r="F1458" s="241"/>
      <c r="G1458" s="241"/>
      <c r="H1458" s="241"/>
      <c r="I1458" s="241"/>
      <c r="J1458" s="241"/>
      <c r="K1458" s="241"/>
      <c r="L1458" s="241"/>
      <c r="M1458" s="241"/>
      <c r="N1458" s="241"/>
      <c r="O1458" s="241"/>
    </row>
    <row r="1459" spans="2:15" ht="28.5" customHeight="1">
      <c r="B1459" s="241" t="s">
        <v>133</v>
      </c>
      <c r="C1459" s="241"/>
      <c r="D1459" s="241"/>
      <c r="E1459" s="241"/>
      <c r="F1459" s="241"/>
      <c r="G1459" s="241"/>
      <c r="H1459" s="241"/>
      <c r="I1459" s="241"/>
      <c r="J1459" s="241"/>
      <c r="K1459" s="241"/>
      <c r="L1459" s="241"/>
      <c r="M1459" s="241"/>
      <c r="N1459" s="241"/>
      <c r="O1459" s="241"/>
    </row>
    <row r="1460" spans="2:15" ht="20.100000000000001" customHeight="1">
      <c r="B1460" s="241" t="s">
        <v>59</v>
      </c>
      <c r="C1460" s="241"/>
      <c r="D1460" s="241"/>
      <c r="E1460" s="241"/>
      <c r="F1460" s="241"/>
      <c r="G1460" s="241"/>
      <c r="H1460" s="241"/>
      <c r="I1460" s="241"/>
      <c r="J1460" s="241"/>
      <c r="K1460" s="241"/>
      <c r="L1460" s="241"/>
      <c r="M1460" s="241"/>
      <c r="N1460" s="241"/>
      <c r="O1460" s="241"/>
    </row>
    <row r="1461" spans="2:15" ht="20.100000000000001" customHeight="1">
      <c r="B1461" s="241" t="s">
        <v>60</v>
      </c>
      <c r="C1461" s="241"/>
      <c r="D1461" s="241"/>
      <c r="E1461" s="241"/>
      <c r="F1461" s="241"/>
      <c r="G1461" s="241"/>
      <c r="H1461" s="241"/>
      <c r="I1461" s="241"/>
      <c r="J1461" s="241"/>
      <c r="K1461" s="241"/>
      <c r="L1461" s="241"/>
      <c r="M1461" s="241"/>
      <c r="N1461" s="241"/>
      <c r="O1461" s="241"/>
    </row>
    <row r="1462" spans="2:15" ht="20.100000000000001" customHeight="1">
      <c r="B1462" s="241" t="s">
        <v>61</v>
      </c>
      <c r="C1462" s="241"/>
      <c r="D1462" s="241"/>
      <c r="E1462" s="241"/>
      <c r="F1462" s="241"/>
      <c r="G1462" s="241"/>
      <c r="H1462" s="241"/>
      <c r="I1462" s="241"/>
      <c r="J1462" s="241"/>
      <c r="K1462" s="241"/>
      <c r="L1462" s="241"/>
      <c r="M1462" s="241"/>
      <c r="N1462" s="241"/>
      <c r="O1462" s="241"/>
    </row>
    <row r="1463" spans="2:15" ht="20.100000000000001" customHeight="1">
      <c r="B1463" s="241" t="s">
        <v>62</v>
      </c>
      <c r="C1463" s="241"/>
      <c r="D1463" s="241"/>
      <c r="E1463" s="241"/>
      <c r="F1463" s="241"/>
      <c r="G1463" s="241"/>
      <c r="H1463" s="241"/>
      <c r="I1463" s="241"/>
      <c r="J1463" s="241"/>
      <c r="K1463" s="241"/>
      <c r="L1463" s="241"/>
      <c r="M1463" s="241"/>
      <c r="N1463" s="241"/>
      <c r="O1463" s="241"/>
    </row>
    <row r="1464" spans="2:15" ht="20.100000000000001" customHeight="1">
      <c r="B1464" s="247" t="s">
        <v>88</v>
      </c>
      <c r="C1464" s="247"/>
      <c r="D1464" s="247"/>
      <c r="E1464" s="247"/>
      <c r="F1464" s="247"/>
      <c r="G1464" s="247"/>
      <c r="H1464" s="247"/>
      <c r="I1464" s="247"/>
      <c r="J1464" s="247"/>
      <c r="K1464" s="247"/>
      <c r="L1464" s="247"/>
      <c r="M1464" s="247"/>
      <c r="N1464" s="247"/>
      <c r="O1464" s="247"/>
    </row>
    <row r="1465" spans="2:15" ht="34.5" customHeight="1">
      <c r="B1465" s="150"/>
      <c r="C1465" s="187"/>
      <c r="D1465" s="187"/>
      <c r="E1465" s="187"/>
      <c r="F1465" s="187"/>
      <c r="G1465" s="187"/>
      <c r="H1465" s="187"/>
      <c r="I1465" s="187"/>
      <c r="J1465" s="187"/>
      <c r="K1465" s="187"/>
      <c r="L1465" s="187"/>
      <c r="M1465" s="187"/>
      <c r="N1465" s="187"/>
      <c r="O1465" s="187"/>
    </row>
    <row r="1466" spans="2:15" ht="20.100000000000001" customHeight="1">
      <c r="B1466" s="249" t="s">
        <v>89</v>
      </c>
      <c r="C1466" s="243"/>
      <c r="D1466" s="243"/>
      <c r="E1466" s="243"/>
      <c r="F1466" s="243"/>
      <c r="G1466" s="243"/>
      <c r="H1466" s="243"/>
      <c r="I1466" s="243"/>
      <c r="J1466" s="243"/>
      <c r="K1466" s="243"/>
      <c r="L1466" s="243"/>
      <c r="M1466" s="243"/>
      <c r="N1466" s="243"/>
      <c r="O1466" s="243"/>
    </row>
    <row r="1467" spans="2:15" ht="20.100000000000001" customHeight="1">
      <c r="B1467" s="151"/>
      <c r="C1467" s="151"/>
      <c r="D1467" s="151"/>
      <c r="E1467" s="151"/>
      <c r="F1467" s="151"/>
      <c r="G1467" s="151"/>
      <c r="H1467" s="151"/>
      <c r="I1467" s="151"/>
      <c r="J1467" s="151"/>
      <c r="K1467" s="151"/>
      <c r="L1467" s="151"/>
      <c r="M1467" s="152"/>
      <c r="N1467" s="152"/>
      <c r="O1467" s="152"/>
    </row>
    <row r="1468" spans="2:15" ht="20.100000000000001" customHeight="1">
      <c r="B1468" s="151"/>
      <c r="C1468" s="151"/>
      <c r="D1468" s="151"/>
      <c r="E1468" s="151"/>
      <c r="F1468" s="151"/>
      <c r="G1468" s="151"/>
      <c r="H1468" s="151"/>
      <c r="I1468" s="151"/>
      <c r="J1468" s="151"/>
      <c r="K1468" s="151"/>
      <c r="L1468" s="151"/>
      <c r="M1468" s="152"/>
      <c r="N1468" s="152"/>
      <c r="O1468" s="152"/>
    </row>
    <row r="1469" spans="2:15" ht="20.100000000000001" customHeight="1">
      <c r="B1469" s="151"/>
      <c r="C1469" s="151"/>
      <c r="D1469" s="151"/>
      <c r="E1469" s="151"/>
      <c r="F1469" s="151"/>
      <c r="G1469" s="151"/>
      <c r="H1469" s="151"/>
      <c r="I1469" s="151"/>
      <c r="J1469" s="151"/>
      <c r="K1469" s="151"/>
      <c r="L1469" s="151"/>
      <c r="M1469" s="152"/>
      <c r="N1469" s="115"/>
      <c r="O1469" s="115"/>
    </row>
    <row r="1470" spans="2:15" ht="20.100000000000001" customHeight="1">
      <c r="B1470" s="151"/>
      <c r="C1470" s="151"/>
      <c r="D1470" s="151"/>
      <c r="E1470" s="151"/>
      <c r="F1470" s="151"/>
      <c r="G1470" s="151"/>
      <c r="H1470" s="151"/>
      <c r="I1470" s="151"/>
      <c r="J1470" s="151"/>
      <c r="K1470" s="151"/>
      <c r="L1470" s="151"/>
      <c r="M1470" s="152"/>
      <c r="N1470" s="115"/>
      <c r="O1470" s="115"/>
    </row>
    <row r="1471" spans="2:15" ht="20.100000000000001" customHeight="1">
      <c r="B1471" s="151"/>
      <c r="C1471" s="151"/>
      <c r="D1471" s="151"/>
      <c r="E1471" s="151"/>
      <c r="F1471" s="151"/>
      <c r="G1471" s="151"/>
      <c r="H1471" s="151"/>
      <c r="I1471" s="151"/>
      <c r="J1471" s="151"/>
      <c r="K1471" s="151"/>
      <c r="L1471" s="151"/>
      <c r="M1471" s="152"/>
      <c r="N1471" s="115"/>
      <c r="O1471" s="115"/>
    </row>
    <row r="1472" spans="2:15" ht="20.100000000000001" customHeight="1">
      <c r="B1472" s="151"/>
      <c r="C1472" s="151"/>
      <c r="D1472" s="151"/>
      <c r="E1472" s="151"/>
      <c r="F1472" s="151"/>
      <c r="G1472" s="151"/>
      <c r="H1472" s="151"/>
      <c r="I1472" s="151"/>
      <c r="J1472" s="151"/>
      <c r="K1472" s="151"/>
      <c r="L1472" s="151"/>
      <c r="M1472" s="152"/>
      <c r="N1472" s="115"/>
      <c r="O1472" s="115"/>
    </row>
    <row r="1473" spans="2:15" ht="20.100000000000001" customHeight="1">
      <c r="B1473" s="151"/>
      <c r="C1473" s="151"/>
      <c r="D1473" s="151"/>
      <c r="E1473" s="151"/>
      <c r="F1473" s="151"/>
      <c r="G1473" s="151"/>
      <c r="H1473" s="151"/>
      <c r="I1473" s="151"/>
      <c r="J1473" s="151"/>
      <c r="K1473" s="151"/>
      <c r="L1473" s="151"/>
      <c r="M1473" s="152"/>
      <c r="N1473" s="115"/>
      <c r="O1473" s="115"/>
    </row>
    <row r="1474" spans="2:15" ht="20.100000000000001" customHeight="1">
      <c r="B1474" s="151"/>
      <c r="C1474" s="151"/>
      <c r="D1474" s="151"/>
      <c r="E1474" s="151"/>
      <c r="F1474" s="151"/>
      <c r="G1474" s="151"/>
      <c r="H1474" s="151"/>
      <c r="I1474" s="151"/>
      <c r="J1474" s="151"/>
      <c r="K1474" s="151"/>
      <c r="L1474" s="151"/>
      <c r="M1474" s="152"/>
      <c r="N1474" s="115"/>
      <c r="O1474" s="115"/>
    </row>
    <row r="1475" spans="2:15" ht="20.100000000000001" customHeight="1">
      <c r="B1475" s="151"/>
      <c r="C1475" s="151"/>
      <c r="D1475" s="151"/>
      <c r="E1475" s="151"/>
      <c r="F1475" s="151"/>
      <c r="G1475" s="151"/>
      <c r="H1475" s="151"/>
      <c r="I1475" s="151"/>
      <c r="J1475" s="151"/>
      <c r="K1475" s="151"/>
      <c r="L1475" s="151"/>
      <c r="M1475" s="152"/>
      <c r="N1475" s="115"/>
      <c r="O1475" s="115"/>
    </row>
    <row r="1476" spans="2:15" ht="20.100000000000001" customHeight="1">
      <c r="B1476" s="151"/>
      <c r="C1476" s="151"/>
      <c r="D1476" s="151"/>
      <c r="E1476" s="151"/>
      <c r="F1476" s="151"/>
      <c r="G1476" s="151"/>
      <c r="H1476" s="151"/>
      <c r="I1476" s="151"/>
      <c r="J1476" s="151"/>
      <c r="K1476" s="151"/>
      <c r="L1476" s="151"/>
      <c r="M1476" s="152"/>
      <c r="N1476" s="115"/>
      <c r="O1476" s="115"/>
    </row>
    <row r="1477" spans="2:15" ht="20.100000000000001" customHeight="1">
      <c r="B1477" s="151"/>
      <c r="C1477" s="151"/>
      <c r="D1477" s="151"/>
      <c r="E1477" s="151"/>
      <c r="F1477" s="151"/>
      <c r="G1477" s="151"/>
      <c r="H1477" s="151"/>
      <c r="I1477" s="151"/>
      <c r="J1477" s="151"/>
      <c r="K1477" s="151"/>
      <c r="L1477" s="151"/>
      <c r="M1477" s="152"/>
      <c r="N1477" s="115"/>
      <c r="O1477" s="115"/>
    </row>
    <row r="1478" spans="2:15" ht="20.100000000000001" customHeight="1">
      <c r="B1478" s="151"/>
      <c r="C1478" s="151"/>
      <c r="D1478" s="151"/>
      <c r="E1478" s="151"/>
      <c r="F1478" s="151"/>
      <c r="G1478" s="151"/>
      <c r="H1478" s="151"/>
      <c r="I1478" s="151"/>
      <c r="J1478" s="151"/>
      <c r="K1478" s="151"/>
      <c r="L1478" s="151"/>
      <c r="M1478" s="152"/>
      <c r="N1478" s="115"/>
      <c r="O1478" s="115"/>
    </row>
    <row r="1479" spans="2:15" ht="20.100000000000001" customHeight="1">
      <c r="B1479" s="151"/>
      <c r="C1479" s="151"/>
      <c r="D1479" s="151"/>
      <c r="E1479" s="151"/>
      <c r="F1479" s="151"/>
      <c r="G1479" s="151"/>
      <c r="H1479" s="151"/>
      <c r="I1479" s="151"/>
      <c r="J1479" s="151"/>
      <c r="K1479" s="151"/>
      <c r="L1479" s="151"/>
      <c r="M1479" s="152"/>
      <c r="N1479" s="115"/>
      <c r="O1479" s="115"/>
    </row>
    <row r="1480" spans="2:15" ht="20.100000000000001" customHeight="1">
      <c r="B1480" s="151"/>
      <c r="C1480" s="151"/>
      <c r="D1480" s="151"/>
      <c r="E1480" s="151"/>
      <c r="F1480" s="151"/>
      <c r="G1480" s="151"/>
      <c r="H1480" s="151"/>
      <c r="I1480" s="151"/>
      <c r="J1480" s="151"/>
      <c r="K1480" s="151"/>
      <c r="L1480" s="151"/>
      <c r="M1480" s="152"/>
      <c r="N1480" s="115"/>
      <c r="O1480" s="115"/>
    </row>
    <row r="1481" spans="2:15" ht="20.100000000000001" customHeight="1">
      <c r="B1481" s="151"/>
      <c r="C1481" s="151"/>
      <c r="D1481" s="151"/>
      <c r="E1481" s="151"/>
      <c r="F1481" s="151"/>
      <c r="G1481" s="151"/>
      <c r="H1481" s="151"/>
      <c r="I1481" s="151"/>
      <c r="J1481" s="151"/>
      <c r="K1481" s="151"/>
      <c r="L1481" s="151"/>
      <c r="M1481" s="152"/>
      <c r="N1481" s="115"/>
      <c r="O1481" s="115"/>
    </row>
    <row r="1482" spans="2:15" ht="20.100000000000001" customHeight="1">
      <c r="B1482" s="151"/>
      <c r="C1482" s="151"/>
      <c r="D1482" s="151"/>
      <c r="E1482" s="151"/>
      <c r="F1482" s="151"/>
      <c r="G1482" s="151"/>
      <c r="H1482" s="151"/>
      <c r="I1482" s="151"/>
      <c r="J1482" s="151"/>
      <c r="K1482" s="151"/>
      <c r="L1482" s="151"/>
      <c r="M1482" s="152"/>
      <c r="N1482" s="115"/>
      <c r="O1482" s="115"/>
    </row>
    <row r="1483" spans="2:15" ht="20.100000000000001" customHeight="1">
      <c r="B1483" s="151"/>
      <c r="C1483" s="151"/>
      <c r="D1483" s="151"/>
      <c r="E1483" s="151"/>
      <c r="F1483" s="151"/>
      <c r="G1483" s="151"/>
      <c r="H1483" s="151"/>
      <c r="I1483" s="151"/>
      <c r="J1483" s="151"/>
      <c r="K1483" s="151"/>
      <c r="L1483" s="151"/>
      <c r="M1483" s="152"/>
      <c r="N1483" s="115"/>
      <c r="O1483" s="115"/>
    </row>
    <row r="1484" spans="2:15" ht="20.100000000000001" customHeight="1">
      <c r="B1484" s="151"/>
      <c r="C1484" s="151"/>
      <c r="D1484" s="151"/>
      <c r="E1484" s="151"/>
      <c r="F1484" s="151"/>
      <c r="G1484" s="151"/>
      <c r="H1484" s="151"/>
      <c r="I1484" s="151"/>
      <c r="J1484" s="151"/>
      <c r="K1484" s="151"/>
      <c r="L1484" s="151"/>
      <c r="M1484" s="152"/>
      <c r="N1484" s="115"/>
      <c r="O1484" s="115"/>
    </row>
    <row r="1485" spans="2:15" ht="20.100000000000001" customHeight="1">
      <c r="B1485" s="151"/>
      <c r="C1485" s="151"/>
      <c r="D1485" s="151"/>
      <c r="E1485" s="151"/>
      <c r="F1485" s="151"/>
      <c r="G1485" s="151"/>
      <c r="H1485" s="151"/>
      <c r="I1485" s="151"/>
      <c r="J1485" s="151"/>
      <c r="K1485" s="151"/>
      <c r="L1485" s="151"/>
      <c r="M1485" s="152"/>
      <c r="N1485" s="115"/>
      <c r="O1485" s="115"/>
    </row>
    <row r="1486" spans="2:15" ht="20.100000000000001" customHeight="1">
      <c r="B1486" s="151"/>
      <c r="C1486" s="151"/>
      <c r="D1486" s="151"/>
      <c r="E1486" s="151"/>
      <c r="F1486" s="151"/>
      <c r="G1486" s="151"/>
      <c r="H1486" s="151"/>
      <c r="I1486" s="151"/>
      <c r="J1486" s="151"/>
      <c r="K1486" s="151"/>
      <c r="L1486" s="151"/>
      <c r="M1486" s="152"/>
      <c r="N1486" s="115"/>
      <c r="O1486" s="115"/>
    </row>
    <row r="1487" spans="2:15" ht="20.100000000000001" customHeight="1">
      <c r="B1487" s="151"/>
      <c r="C1487" s="151"/>
      <c r="D1487" s="151"/>
      <c r="E1487" s="151"/>
      <c r="F1487" s="151"/>
      <c r="G1487" s="151"/>
      <c r="H1487" s="151"/>
      <c r="I1487" s="151"/>
      <c r="J1487" s="151"/>
      <c r="K1487" s="151"/>
      <c r="L1487" s="151"/>
      <c r="M1487" s="152"/>
      <c r="N1487" s="115"/>
      <c r="O1487" s="115"/>
    </row>
    <row r="1488" spans="2:15" ht="20.100000000000001" customHeight="1">
      <c r="B1488" s="151"/>
      <c r="C1488" s="151"/>
      <c r="D1488" s="151"/>
      <c r="E1488" s="151"/>
      <c r="F1488" s="151"/>
      <c r="G1488" s="151"/>
      <c r="H1488" s="151"/>
      <c r="I1488" s="151"/>
      <c r="J1488" s="151"/>
      <c r="K1488" s="151"/>
      <c r="L1488" s="151"/>
      <c r="M1488" s="152"/>
      <c r="N1488" s="115"/>
      <c r="O1488" s="115"/>
    </row>
    <row r="1489" spans="2:15" ht="20.100000000000001" customHeight="1">
      <c r="B1489" s="151"/>
      <c r="C1489" s="151"/>
      <c r="D1489" s="151"/>
      <c r="E1489" s="151"/>
      <c r="F1489" s="151"/>
      <c r="G1489" s="151"/>
      <c r="H1489" s="151"/>
      <c r="I1489" s="151"/>
      <c r="J1489" s="151"/>
      <c r="K1489" s="151"/>
      <c r="L1489" s="151"/>
      <c r="M1489" s="152"/>
      <c r="N1489" s="115"/>
      <c r="O1489" s="115"/>
    </row>
    <row r="1490" spans="2:15" ht="20.100000000000001" customHeight="1">
      <c r="B1490" s="151"/>
      <c r="C1490" s="151"/>
      <c r="D1490" s="151"/>
      <c r="E1490" s="151"/>
      <c r="F1490" s="151"/>
      <c r="G1490" s="151"/>
      <c r="H1490" s="151"/>
      <c r="I1490" s="151"/>
      <c r="J1490" s="151"/>
      <c r="K1490" s="151"/>
      <c r="L1490" s="151"/>
      <c r="M1490" s="152"/>
      <c r="N1490" s="115"/>
      <c r="O1490" s="115"/>
    </row>
    <row r="1491" spans="2:15" ht="20.100000000000001" customHeight="1">
      <c r="B1491" s="151"/>
      <c r="C1491" s="151"/>
      <c r="D1491" s="151"/>
      <c r="E1491" s="151"/>
      <c r="F1491" s="151"/>
      <c r="G1491" s="151"/>
      <c r="H1491" s="151"/>
      <c r="I1491" s="151"/>
      <c r="J1491" s="151"/>
      <c r="K1491" s="151"/>
      <c r="L1491" s="151"/>
      <c r="M1491" s="152"/>
      <c r="N1491" s="115"/>
      <c r="O1491" s="115"/>
    </row>
    <row r="1492" spans="2:15" ht="20.100000000000001" customHeight="1">
      <c r="B1492" s="151"/>
      <c r="C1492" s="151"/>
      <c r="D1492" s="151"/>
      <c r="E1492" s="151"/>
      <c r="F1492" s="151"/>
      <c r="G1492" s="151"/>
      <c r="H1492" s="151"/>
      <c r="I1492" s="151"/>
      <c r="J1492" s="151"/>
      <c r="K1492" s="151"/>
      <c r="L1492" s="151"/>
      <c r="M1492" s="152"/>
      <c r="N1492" s="115"/>
      <c r="O1492" s="115"/>
    </row>
    <row r="1493" spans="2:15" ht="20.100000000000001" customHeight="1">
      <c r="B1493" s="151"/>
      <c r="C1493" s="151"/>
      <c r="D1493" s="151"/>
      <c r="E1493" s="151"/>
      <c r="F1493" s="151"/>
      <c r="G1493" s="151"/>
      <c r="H1493" s="151"/>
      <c r="I1493" s="151"/>
      <c r="J1493" s="151"/>
      <c r="K1493" s="151"/>
      <c r="L1493" s="151"/>
      <c r="M1493" s="152"/>
      <c r="N1493" s="115"/>
      <c r="O1493" s="115"/>
    </row>
    <row r="1494" spans="2:15" ht="20.100000000000001" customHeight="1">
      <c r="B1494" s="151"/>
      <c r="C1494" s="151"/>
      <c r="D1494" s="151"/>
      <c r="E1494" s="151"/>
      <c r="F1494" s="151"/>
      <c r="G1494" s="151"/>
      <c r="H1494" s="151"/>
      <c r="I1494" s="151"/>
      <c r="J1494" s="151"/>
      <c r="K1494" s="151"/>
      <c r="L1494" s="151"/>
      <c r="M1494" s="152"/>
      <c r="N1494" s="115"/>
      <c r="O1494" s="115"/>
    </row>
    <row r="1495" spans="2:15" ht="20.100000000000001" customHeight="1">
      <c r="B1495" s="151"/>
      <c r="C1495" s="151"/>
      <c r="D1495" s="151"/>
      <c r="E1495" s="151"/>
      <c r="F1495" s="151"/>
      <c r="G1495" s="151"/>
      <c r="H1495" s="151"/>
      <c r="I1495" s="151"/>
      <c r="J1495" s="151"/>
      <c r="K1495" s="151"/>
      <c r="L1495" s="151"/>
      <c r="M1495" s="152"/>
      <c r="N1495" s="115"/>
      <c r="O1495" s="115"/>
    </row>
    <row r="1496" spans="2:15" ht="20.100000000000001" customHeight="1">
      <c r="B1496" s="151"/>
      <c r="C1496" s="151"/>
      <c r="D1496" s="151"/>
      <c r="E1496" s="151"/>
      <c r="F1496" s="151"/>
      <c r="G1496" s="151"/>
      <c r="H1496" s="151"/>
      <c r="I1496" s="151"/>
      <c r="J1496" s="151"/>
      <c r="K1496" s="151"/>
      <c r="L1496" s="151"/>
      <c r="M1496" s="152"/>
      <c r="N1496" s="115"/>
      <c r="O1496" s="115"/>
    </row>
    <row r="1497" spans="2:15" ht="20.100000000000001" customHeight="1">
      <c r="B1497" s="151"/>
      <c r="C1497" s="151"/>
      <c r="D1497" s="151"/>
      <c r="E1497" s="151"/>
      <c r="F1497" s="151"/>
      <c r="G1497" s="151"/>
      <c r="H1497" s="151"/>
      <c r="I1497" s="151"/>
      <c r="J1497" s="151"/>
      <c r="K1497" s="151"/>
      <c r="L1497" s="151"/>
      <c r="M1497" s="152"/>
      <c r="N1497" s="115"/>
      <c r="O1497" s="115"/>
    </row>
    <row r="1498" spans="2:15" ht="20.100000000000001" customHeight="1">
      <c r="B1498" s="151"/>
      <c r="C1498" s="151"/>
      <c r="D1498" s="151"/>
      <c r="E1498" s="151"/>
      <c r="F1498" s="151"/>
      <c r="G1498" s="151"/>
      <c r="H1498" s="151"/>
      <c r="I1498" s="151"/>
      <c r="J1498" s="151"/>
      <c r="K1498" s="151"/>
      <c r="L1498" s="151"/>
      <c r="M1498" s="152"/>
      <c r="N1498" s="115"/>
      <c r="O1498" s="115"/>
    </row>
    <row r="1499" spans="2:15" ht="20.100000000000001" customHeight="1">
      <c r="B1499" s="151"/>
      <c r="C1499" s="151"/>
      <c r="D1499" s="151"/>
      <c r="E1499" s="151"/>
      <c r="F1499" s="151"/>
      <c r="G1499" s="151"/>
      <c r="H1499" s="151"/>
      <c r="I1499" s="151"/>
      <c r="J1499" s="151"/>
      <c r="K1499" s="151"/>
      <c r="L1499" s="151"/>
      <c r="M1499" s="152"/>
      <c r="N1499" s="115"/>
      <c r="O1499" s="115"/>
    </row>
    <row r="1500" spans="2:15" ht="20.100000000000001" customHeight="1">
      <c r="B1500" s="151"/>
      <c r="C1500" s="151"/>
      <c r="D1500" s="151"/>
      <c r="E1500" s="151"/>
      <c r="F1500" s="151"/>
      <c r="G1500" s="151"/>
      <c r="H1500" s="151"/>
      <c r="I1500" s="151"/>
      <c r="J1500" s="151"/>
      <c r="K1500" s="151"/>
      <c r="L1500" s="151"/>
      <c r="M1500" s="152"/>
      <c r="N1500" s="115"/>
      <c r="O1500" s="115"/>
    </row>
    <row r="1501" spans="2:15" ht="20.100000000000001" customHeight="1">
      <c r="B1501" s="151"/>
      <c r="C1501" s="151"/>
      <c r="D1501" s="151"/>
      <c r="E1501" s="151"/>
      <c r="F1501" s="151"/>
      <c r="G1501" s="151"/>
      <c r="H1501" s="151"/>
      <c r="I1501" s="151"/>
      <c r="J1501" s="151"/>
      <c r="K1501" s="151"/>
      <c r="L1501" s="151"/>
      <c r="M1501" s="152"/>
      <c r="N1501" s="115"/>
      <c r="O1501" s="115"/>
    </row>
    <row r="1502" spans="2:15" ht="20.100000000000001" customHeight="1">
      <c r="B1502" s="151"/>
      <c r="C1502" s="151"/>
      <c r="D1502" s="151"/>
      <c r="E1502" s="151"/>
      <c r="F1502" s="151"/>
      <c r="G1502" s="151"/>
      <c r="H1502" s="151"/>
      <c r="I1502" s="151"/>
      <c r="J1502" s="151"/>
      <c r="K1502" s="151"/>
      <c r="L1502" s="151"/>
      <c r="M1502" s="152"/>
      <c r="N1502" s="115"/>
      <c r="O1502" s="115"/>
    </row>
    <row r="1503" spans="2:15" ht="20.100000000000001" customHeight="1">
      <c r="B1503" s="151"/>
      <c r="C1503" s="151"/>
      <c r="D1503" s="151"/>
      <c r="E1503" s="151"/>
      <c r="F1503" s="151"/>
      <c r="G1503" s="151"/>
      <c r="H1503" s="151"/>
      <c r="I1503" s="151"/>
      <c r="J1503" s="151"/>
      <c r="K1503" s="151"/>
      <c r="L1503" s="151"/>
      <c r="M1503" s="152"/>
      <c r="N1503" s="115"/>
      <c r="O1503" s="115"/>
    </row>
    <row r="1504" spans="2:15" ht="20.100000000000001" customHeight="1">
      <c r="B1504" s="151"/>
      <c r="C1504" s="151"/>
      <c r="D1504" s="151"/>
      <c r="E1504" s="151"/>
      <c r="F1504" s="151"/>
      <c r="G1504" s="151"/>
      <c r="H1504" s="151"/>
      <c r="I1504" s="151"/>
      <c r="J1504" s="151"/>
      <c r="K1504" s="151"/>
      <c r="L1504" s="151"/>
      <c r="M1504" s="152"/>
      <c r="N1504" s="115"/>
      <c r="O1504" s="115"/>
    </row>
    <row r="1505" spans="2:15" ht="20.100000000000001" customHeight="1">
      <c r="B1505" s="151"/>
      <c r="C1505" s="151"/>
      <c r="D1505" s="151"/>
      <c r="E1505" s="151"/>
      <c r="F1505" s="151"/>
      <c r="G1505" s="151"/>
      <c r="H1505" s="151"/>
      <c r="I1505" s="151"/>
      <c r="J1505" s="151"/>
      <c r="K1505" s="151"/>
      <c r="L1505" s="151"/>
      <c r="M1505" s="152"/>
      <c r="N1505" s="115"/>
      <c r="O1505" s="115"/>
    </row>
    <row r="1506" spans="2:15" ht="20.100000000000001" customHeight="1">
      <c r="B1506" s="151"/>
      <c r="C1506" s="151"/>
      <c r="D1506" s="151"/>
      <c r="E1506" s="151"/>
      <c r="F1506" s="151"/>
      <c r="G1506" s="151"/>
      <c r="H1506" s="151"/>
      <c r="I1506" s="151"/>
      <c r="J1506" s="151"/>
      <c r="K1506" s="151"/>
      <c r="L1506" s="151"/>
      <c r="M1506" s="152"/>
      <c r="N1506" s="115"/>
      <c r="O1506" s="115"/>
    </row>
    <row r="1507" spans="2:15" ht="20.100000000000001" customHeight="1">
      <c r="B1507" s="151"/>
      <c r="C1507" s="151"/>
      <c r="D1507" s="151"/>
      <c r="E1507" s="151"/>
      <c r="F1507" s="151"/>
      <c r="G1507" s="151"/>
      <c r="H1507" s="151"/>
      <c r="I1507" s="151"/>
      <c r="J1507" s="151"/>
      <c r="K1507" s="151"/>
      <c r="L1507" s="151"/>
      <c r="M1507" s="152"/>
      <c r="N1507" s="115"/>
      <c r="O1507" s="115"/>
    </row>
    <row r="1508" spans="2:15" ht="20.100000000000001" customHeight="1">
      <c r="B1508" s="151"/>
      <c r="C1508" s="151"/>
      <c r="D1508" s="151"/>
      <c r="E1508" s="151"/>
      <c r="F1508" s="151"/>
      <c r="G1508" s="151"/>
      <c r="H1508" s="151"/>
      <c r="I1508" s="151"/>
      <c r="J1508" s="151"/>
      <c r="K1508" s="151"/>
      <c r="L1508" s="151"/>
      <c r="M1508" s="152"/>
      <c r="N1508" s="115"/>
      <c r="O1508" s="115"/>
    </row>
    <row r="1509" spans="2:15" ht="20.100000000000001" customHeight="1">
      <c r="B1509" s="151"/>
      <c r="C1509" s="151"/>
      <c r="D1509" s="151"/>
      <c r="E1509" s="151"/>
      <c r="F1509" s="151"/>
      <c r="G1509" s="151"/>
      <c r="H1509" s="151"/>
      <c r="I1509" s="151"/>
      <c r="J1509" s="151"/>
      <c r="K1509" s="151"/>
      <c r="L1509" s="151"/>
      <c r="M1509" s="152"/>
      <c r="N1509" s="115"/>
      <c r="O1509" s="115"/>
    </row>
    <row r="1510" spans="2:15" ht="20.100000000000001" customHeight="1">
      <c r="B1510" s="151"/>
      <c r="C1510" s="151"/>
      <c r="D1510" s="151"/>
      <c r="E1510" s="151"/>
      <c r="F1510" s="151"/>
      <c r="G1510" s="151"/>
      <c r="H1510" s="151"/>
      <c r="I1510" s="151"/>
      <c r="J1510" s="151"/>
      <c r="K1510" s="151"/>
      <c r="L1510" s="151"/>
      <c r="M1510" s="152"/>
      <c r="N1510" s="115"/>
      <c r="O1510" s="115"/>
    </row>
    <row r="1511" spans="2:15" ht="20.100000000000001" customHeight="1">
      <c r="B1511" s="151"/>
      <c r="C1511" s="151"/>
      <c r="D1511" s="151"/>
      <c r="E1511" s="151"/>
      <c r="F1511" s="151"/>
      <c r="G1511" s="151"/>
      <c r="H1511" s="151"/>
      <c r="I1511" s="151"/>
      <c r="J1511" s="151"/>
      <c r="K1511" s="151"/>
      <c r="L1511" s="151"/>
      <c r="M1511" s="152"/>
      <c r="N1511" s="115"/>
      <c r="O1511" s="115"/>
    </row>
    <row r="1512" spans="2:15" ht="20.100000000000001" customHeight="1">
      <c r="B1512" s="151"/>
      <c r="C1512" s="151"/>
      <c r="D1512" s="151"/>
      <c r="E1512" s="151"/>
      <c r="F1512" s="151"/>
      <c r="G1512" s="151"/>
      <c r="H1512" s="151"/>
      <c r="I1512" s="151"/>
      <c r="J1512" s="151"/>
      <c r="K1512" s="151"/>
      <c r="L1512" s="151"/>
      <c r="M1512" s="152"/>
      <c r="N1512" s="115"/>
      <c r="O1512" s="115"/>
    </row>
    <row r="1513" spans="2:15" ht="20.100000000000001" customHeight="1">
      <c r="B1513" s="151"/>
      <c r="C1513" s="151"/>
      <c r="D1513" s="151"/>
      <c r="E1513" s="151"/>
      <c r="F1513" s="151"/>
      <c r="G1513" s="151"/>
      <c r="H1513" s="151"/>
      <c r="I1513" s="151"/>
      <c r="J1513" s="151"/>
      <c r="K1513" s="151"/>
      <c r="L1513" s="151"/>
      <c r="M1513" s="152"/>
      <c r="N1513" s="115"/>
      <c r="O1513" s="115"/>
    </row>
    <row r="1514" spans="2:15" ht="20.100000000000001" customHeight="1">
      <c r="B1514" s="302"/>
      <c r="C1514" s="302"/>
      <c r="D1514" s="302"/>
      <c r="E1514" s="302"/>
      <c r="F1514" s="302"/>
      <c r="G1514" s="302"/>
      <c r="H1514" s="302"/>
      <c r="I1514" s="302"/>
      <c r="J1514" s="302"/>
      <c r="K1514" s="302"/>
      <c r="L1514" s="302"/>
      <c r="M1514" s="302"/>
      <c r="N1514" s="302"/>
      <c r="O1514" s="115"/>
    </row>
    <row r="1515" spans="2:15" ht="20.100000000000001" customHeight="1">
      <c r="B1515" s="302"/>
      <c r="C1515" s="302"/>
      <c r="D1515" s="302"/>
      <c r="E1515" s="302"/>
      <c r="F1515" s="302"/>
      <c r="G1515" s="302"/>
      <c r="H1515" s="302"/>
      <c r="I1515" s="302"/>
      <c r="J1515" s="302"/>
      <c r="K1515" s="302"/>
      <c r="L1515" s="302"/>
      <c r="M1515" s="302"/>
      <c r="N1515" s="302"/>
      <c r="O1515" s="115"/>
    </row>
    <row r="1516" spans="2:15" ht="20.100000000000001" customHeight="1">
      <c r="B1516" s="224"/>
      <c r="C1516" s="224"/>
      <c r="D1516" s="224"/>
      <c r="E1516" s="224"/>
      <c r="F1516" s="224"/>
      <c r="G1516" s="224"/>
      <c r="H1516" s="224"/>
      <c r="I1516" s="224"/>
      <c r="J1516" s="224"/>
      <c r="K1516" s="224"/>
      <c r="L1516" s="224"/>
      <c r="M1516" s="224"/>
      <c r="N1516" s="224"/>
      <c r="O1516" s="115"/>
    </row>
    <row r="1517" spans="2:15" ht="20.100000000000001" customHeight="1">
      <c r="B1517" s="224"/>
      <c r="C1517" s="224"/>
      <c r="D1517" s="224"/>
      <c r="E1517" s="224"/>
      <c r="F1517" s="224"/>
      <c r="G1517" s="224"/>
      <c r="H1517" s="224"/>
      <c r="I1517" s="224"/>
      <c r="J1517" s="224"/>
      <c r="K1517" s="224"/>
      <c r="L1517" s="224"/>
      <c r="M1517" s="224"/>
      <c r="N1517" s="224"/>
      <c r="O1517" s="115"/>
    </row>
    <row r="1518" spans="2:15" ht="20.100000000000001" customHeight="1">
      <c r="B1518" s="151"/>
      <c r="C1518" s="151"/>
      <c r="D1518" s="151"/>
      <c r="E1518" s="151"/>
      <c r="F1518" s="151"/>
      <c r="G1518" s="151"/>
      <c r="H1518" s="151"/>
      <c r="I1518" s="151"/>
      <c r="J1518" s="151"/>
      <c r="K1518" s="151"/>
      <c r="L1518" s="151"/>
      <c r="M1518" s="152"/>
      <c r="N1518" s="115"/>
      <c r="O1518" s="115"/>
    </row>
    <row r="1519" spans="2:15" ht="20.100000000000001" customHeight="1">
      <c r="B1519" s="151"/>
      <c r="C1519" s="151"/>
      <c r="D1519" s="151"/>
      <c r="E1519" s="151"/>
      <c r="F1519" s="151"/>
      <c r="G1519" s="151"/>
      <c r="H1519" s="151"/>
      <c r="I1519" s="151"/>
      <c r="J1519" s="151"/>
      <c r="K1519" s="151"/>
      <c r="L1519" s="151"/>
      <c r="M1519" s="152"/>
      <c r="N1519" s="115"/>
      <c r="O1519" s="115"/>
    </row>
    <row r="1520" spans="2:15" ht="20.100000000000001" customHeight="1">
      <c r="B1520" s="151"/>
      <c r="C1520" s="151"/>
      <c r="D1520" s="151"/>
      <c r="E1520" s="151"/>
      <c r="F1520" s="151"/>
      <c r="G1520" s="151"/>
      <c r="H1520" s="151"/>
      <c r="I1520" s="151"/>
      <c r="J1520" s="151"/>
      <c r="K1520" s="151"/>
      <c r="L1520" s="151"/>
      <c r="M1520" s="152"/>
      <c r="N1520" s="115"/>
      <c r="O1520" s="115"/>
    </row>
    <row r="1521" spans="2:15" ht="20.100000000000001" customHeight="1">
      <c r="B1521" s="151"/>
      <c r="C1521" s="151"/>
      <c r="D1521" s="151"/>
      <c r="E1521" s="151"/>
      <c r="F1521" s="151"/>
      <c r="G1521" s="151"/>
      <c r="H1521" s="151"/>
      <c r="I1521" s="151"/>
      <c r="J1521" s="151"/>
      <c r="K1521" s="151"/>
      <c r="L1521" s="151"/>
      <c r="M1521" s="152"/>
      <c r="N1521" s="115"/>
      <c r="O1521" s="115"/>
    </row>
    <row r="1522" spans="2:15" ht="20.100000000000001" customHeight="1">
      <c r="B1522" s="151"/>
      <c r="C1522" s="151"/>
      <c r="D1522" s="151"/>
      <c r="E1522" s="151"/>
      <c r="F1522" s="151"/>
      <c r="G1522" s="151"/>
      <c r="H1522" s="151"/>
      <c r="I1522" s="151"/>
      <c r="J1522" s="151"/>
      <c r="K1522" s="151"/>
      <c r="L1522" s="151"/>
      <c r="M1522" s="152"/>
      <c r="N1522" s="115"/>
      <c r="O1522" s="115"/>
    </row>
    <row r="1523" spans="2:15" ht="20.100000000000001" customHeight="1">
      <c r="B1523" s="151"/>
      <c r="C1523" s="151"/>
      <c r="D1523" s="151"/>
      <c r="E1523" s="151"/>
      <c r="F1523" s="151"/>
      <c r="G1523" s="151"/>
      <c r="H1523" s="151"/>
      <c r="I1523" s="151"/>
      <c r="J1523" s="151"/>
      <c r="K1523" s="151"/>
      <c r="L1523" s="151"/>
      <c r="M1523" s="152"/>
      <c r="N1523" s="115"/>
      <c r="O1523" s="115"/>
    </row>
    <row r="1524" spans="2:15" ht="20.100000000000001" customHeight="1">
      <c r="B1524" s="151"/>
      <c r="C1524" s="151"/>
      <c r="D1524" s="151"/>
      <c r="E1524" s="151"/>
      <c r="F1524" s="151"/>
      <c r="G1524" s="151"/>
      <c r="H1524" s="151"/>
      <c r="I1524" s="151"/>
      <c r="J1524" s="151"/>
      <c r="K1524" s="151"/>
      <c r="L1524" s="151"/>
      <c r="M1524" s="152"/>
      <c r="N1524" s="115"/>
      <c r="O1524" s="115"/>
    </row>
    <row r="1525" spans="2:15" ht="20.100000000000001" customHeight="1">
      <c r="B1525" s="151"/>
      <c r="C1525" s="151"/>
      <c r="D1525" s="151"/>
      <c r="E1525" s="151"/>
      <c r="F1525" s="151"/>
      <c r="G1525" s="151"/>
      <c r="H1525" s="151"/>
      <c r="I1525" s="151"/>
      <c r="J1525" s="151"/>
      <c r="K1525" s="151"/>
      <c r="L1525" s="151"/>
      <c r="M1525" s="152"/>
      <c r="N1525" s="115"/>
      <c r="O1525" s="115"/>
    </row>
    <row r="1526" spans="2:15" ht="20.100000000000001" customHeight="1">
      <c r="B1526" s="151"/>
      <c r="C1526" s="151"/>
      <c r="D1526" s="151"/>
      <c r="E1526" s="151"/>
      <c r="F1526" s="151"/>
      <c r="G1526" s="151"/>
      <c r="H1526" s="151"/>
      <c r="I1526" s="151"/>
      <c r="J1526" s="151"/>
      <c r="K1526" s="151"/>
      <c r="L1526" s="151"/>
      <c r="M1526" s="152"/>
      <c r="N1526" s="115"/>
      <c r="O1526" s="115"/>
    </row>
    <row r="1527" spans="2:15" ht="20.100000000000001" customHeight="1">
      <c r="B1527" s="151"/>
      <c r="C1527" s="151"/>
      <c r="D1527" s="151"/>
      <c r="E1527" s="151"/>
      <c r="F1527" s="151"/>
      <c r="G1527" s="151"/>
      <c r="H1527" s="151"/>
      <c r="I1527" s="151"/>
      <c r="J1527" s="151"/>
      <c r="K1527" s="151"/>
      <c r="L1527" s="151"/>
      <c r="M1527" s="152"/>
      <c r="N1527" s="115"/>
      <c r="O1527" s="115"/>
    </row>
    <row r="1528" spans="2:15" ht="20.100000000000001" customHeight="1">
      <c r="B1528" s="151"/>
      <c r="C1528" s="151"/>
      <c r="D1528" s="151"/>
      <c r="E1528" s="151"/>
      <c r="F1528" s="151"/>
      <c r="G1528" s="151"/>
      <c r="H1528" s="151"/>
      <c r="I1528" s="151"/>
      <c r="J1528" s="151"/>
      <c r="K1528" s="151"/>
      <c r="L1528" s="151"/>
      <c r="M1528" s="152"/>
      <c r="N1528" s="115"/>
      <c r="O1528" s="115"/>
    </row>
    <row r="1529" spans="2:15" ht="20.100000000000001" customHeight="1">
      <c r="B1529" s="151"/>
      <c r="C1529" s="151"/>
      <c r="D1529" s="151"/>
      <c r="E1529" s="151"/>
      <c r="F1529" s="151"/>
      <c r="G1529" s="151"/>
      <c r="H1529" s="151"/>
      <c r="I1529" s="151"/>
      <c r="J1529" s="151"/>
      <c r="K1529" s="151"/>
      <c r="L1529" s="151"/>
      <c r="M1529" s="152"/>
      <c r="N1529" s="115"/>
      <c r="O1529" s="115"/>
    </row>
    <row r="1530" spans="2:15" ht="20.100000000000001" customHeight="1">
      <c r="B1530" s="151"/>
      <c r="C1530" s="151"/>
      <c r="D1530" s="151"/>
      <c r="E1530" s="151"/>
      <c r="F1530" s="151"/>
      <c r="G1530" s="151"/>
      <c r="H1530" s="151"/>
      <c r="I1530" s="151"/>
      <c r="J1530" s="151"/>
      <c r="K1530" s="151"/>
      <c r="L1530" s="151"/>
      <c r="M1530" s="152"/>
      <c r="N1530" s="115"/>
      <c r="O1530" s="115"/>
    </row>
    <row r="1531" spans="2:15" ht="20.100000000000001" customHeight="1">
      <c r="B1531" s="151"/>
      <c r="C1531" s="151"/>
      <c r="D1531" s="151"/>
      <c r="E1531" s="151"/>
      <c r="F1531" s="151"/>
      <c r="G1531" s="151"/>
      <c r="H1531" s="151"/>
      <c r="I1531" s="151"/>
      <c r="J1531" s="151"/>
      <c r="K1531" s="151"/>
      <c r="L1531" s="151"/>
      <c r="M1531" s="152"/>
      <c r="N1531" s="115"/>
      <c r="O1531" s="115"/>
    </row>
    <row r="1532" spans="2:15" ht="20.100000000000001" customHeight="1">
      <c r="B1532" s="151"/>
      <c r="C1532" s="151"/>
      <c r="D1532" s="151"/>
      <c r="E1532" s="151"/>
      <c r="F1532" s="151"/>
      <c r="G1532" s="151"/>
      <c r="H1532" s="151"/>
      <c r="I1532" s="151"/>
      <c r="J1532" s="151"/>
      <c r="K1532" s="151"/>
      <c r="L1532" s="151"/>
      <c r="M1532" s="152"/>
      <c r="N1532" s="115"/>
      <c r="O1532" s="115"/>
    </row>
    <row r="1533" spans="2:15" ht="20.100000000000001" customHeight="1">
      <c r="B1533" s="151"/>
      <c r="C1533" s="151"/>
      <c r="D1533" s="151"/>
      <c r="E1533" s="151"/>
      <c r="F1533" s="151"/>
      <c r="G1533" s="151"/>
      <c r="H1533" s="151"/>
      <c r="I1533" s="151"/>
      <c r="J1533" s="151"/>
      <c r="K1533" s="151"/>
      <c r="L1533" s="151"/>
      <c r="M1533" s="152"/>
      <c r="N1533" s="115"/>
      <c r="O1533" s="115"/>
    </row>
    <row r="1534" spans="2:15" ht="20.100000000000001" customHeight="1">
      <c r="B1534" s="151"/>
      <c r="C1534" s="151"/>
      <c r="D1534" s="151"/>
      <c r="E1534" s="151"/>
      <c r="F1534" s="151"/>
      <c r="G1534" s="151"/>
      <c r="H1534" s="151"/>
      <c r="I1534" s="151"/>
      <c r="J1534" s="151"/>
      <c r="K1534" s="151"/>
      <c r="L1534" s="151"/>
      <c r="M1534" s="152"/>
      <c r="N1534" s="115"/>
      <c r="O1534" s="115"/>
    </row>
    <row r="1535" spans="2:15" ht="20.100000000000001" customHeight="1">
      <c r="B1535" s="151"/>
      <c r="C1535" s="151"/>
      <c r="D1535" s="151"/>
      <c r="E1535" s="151"/>
      <c r="F1535" s="151"/>
      <c r="G1535" s="151"/>
      <c r="H1535" s="151"/>
      <c r="I1535" s="151"/>
      <c r="J1535" s="151"/>
      <c r="K1535" s="151"/>
      <c r="L1535" s="151"/>
      <c r="M1535" s="152"/>
      <c r="N1535" s="115"/>
      <c r="O1535" s="115"/>
    </row>
    <row r="1536" spans="2:15" ht="20.100000000000001" customHeight="1">
      <c r="B1536" s="151"/>
      <c r="C1536" s="151"/>
      <c r="D1536" s="151"/>
      <c r="E1536" s="151"/>
      <c r="F1536" s="151"/>
      <c r="G1536" s="151"/>
      <c r="H1536" s="151"/>
      <c r="I1536" s="151"/>
      <c r="J1536" s="151"/>
      <c r="K1536" s="151"/>
      <c r="L1536" s="151"/>
      <c r="M1536" s="152"/>
      <c r="N1536" s="115"/>
      <c r="O1536" s="115"/>
    </row>
    <row r="1537" spans="2:15" ht="20.100000000000001" customHeight="1">
      <c r="B1537" s="151"/>
      <c r="C1537" s="151"/>
      <c r="D1537" s="151"/>
      <c r="E1537" s="151"/>
      <c r="F1537" s="151"/>
      <c r="G1537" s="151"/>
      <c r="H1537" s="151"/>
      <c r="I1537" s="151"/>
      <c r="J1537" s="151"/>
      <c r="K1537" s="151"/>
      <c r="L1537" s="151"/>
      <c r="M1537" s="152"/>
      <c r="N1537" s="115"/>
      <c r="O1537" s="115"/>
    </row>
    <row r="1538" spans="2:15" ht="20.100000000000001" customHeight="1">
      <c r="B1538" s="151"/>
      <c r="C1538" s="151"/>
      <c r="D1538" s="151"/>
      <c r="E1538" s="151"/>
      <c r="F1538" s="151"/>
      <c r="G1538" s="151"/>
      <c r="H1538" s="151"/>
      <c r="I1538" s="151"/>
      <c r="J1538" s="151"/>
      <c r="K1538" s="151"/>
      <c r="L1538" s="151"/>
      <c r="M1538" s="152"/>
      <c r="N1538" s="115"/>
      <c r="O1538" s="115"/>
    </row>
    <row r="1539" spans="2:15" ht="20.100000000000001" customHeight="1">
      <c r="B1539" s="151"/>
      <c r="C1539" s="151"/>
      <c r="D1539" s="151"/>
      <c r="E1539" s="151"/>
      <c r="F1539" s="151"/>
      <c r="G1539" s="151"/>
      <c r="H1539" s="151"/>
      <c r="I1539" s="151"/>
      <c r="J1539" s="151"/>
      <c r="K1539" s="151"/>
      <c r="L1539" s="151"/>
      <c r="M1539" s="152"/>
      <c r="N1539" s="115"/>
      <c r="O1539" s="115"/>
    </row>
    <row r="1540" spans="2:15" ht="20.100000000000001" customHeight="1">
      <c r="B1540" s="151"/>
      <c r="C1540" s="151"/>
      <c r="D1540" s="151"/>
      <c r="E1540" s="151"/>
      <c r="F1540" s="151"/>
      <c r="G1540" s="151"/>
      <c r="H1540" s="151"/>
      <c r="I1540" s="151"/>
      <c r="J1540" s="151"/>
      <c r="K1540" s="151"/>
      <c r="L1540" s="151"/>
      <c r="M1540" s="152"/>
      <c r="N1540" s="115"/>
      <c r="O1540" s="115"/>
    </row>
    <row r="1541" spans="2:15" ht="20.100000000000001" customHeight="1">
      <c r="B1541" s="151"/>
      <c r="C1541" s="151"/>
      <c r="D1541" s="151"/>
      <c r="E1541" s="151"/>
      <c r="F1541" s="151"/>
      <c r="G1541" s="151"/>
      <c r="H1541" s="151"/>
      <c r="I1541" s="151"/>
      <c r="J1541" s="151"/>
      <c r="K1541" s="151"/>
      <c r="L1541" s="151"/>
      <c r="M1541" s="152"/>
      <c r="N1541" s="115"/>
      <c r="O1541" s="115"/>
    </row>
    <row r="1542" spans="2:15" ht="20.100000000000001" customHeight="1">
      <c r="B1542" s="151"/>
      <c r="C1542" s="151"/>
      <c r="D1542" s="151"/>
      <c r="E1542" s="151"/>
      <c r="F1542" s="151"/>
      <c r="G1542" s="151"/>
      <c r="H1542" s="151"/>
      <c r="I1542" s="151"/>
      <c r="J1542" s="151"/>
      <c r="K1542" s="151"/>
      <c r="L1542" s="151"/>
      <c r="M1542" s="152"/>
      <c r="N1542" s="115"/>
      <c r="O1542" s="115"/>
    </row>
    <row r="1543" spans="2:15" ht="20.100000000000001" customHeight="1">
      <c r="B1543" s="151"/>
      <c r="C1543" s="151"/>
      <c r="D1543" s="151"/>
      <c r="E1543" s="151"/>
      <c r="F1543" s="151"/>
      <c r="G1543" s="151"/>
      <c r="H1543" s="151"/>
      <c r="I1543" s="151"/>
      <c r="J1543" s="151"/>
      <c r="K1543" s="151"/>
      <c r="L1543" s="151"/>
      <c r="M1543" s="152"/>
      <c r="N1543" s="115"/>
      <c r="O1543" s="115"/>
    </row>
    <row r="1544" spans="2:15" ht="20.100000000000001" customHeight="1">
      <c r="B1544" s="151"/>
      <c r="C1544" s="151"/>
      <c r="D1544" s="151"/>
      <c r="E1544" s="151"/>
      <c r="F1544" s="151"/>
      <c r="G1544" s="151"/>
      <c r="H1544" s="151"/>
      <c r="I1544" s="151"/>
      <c r="J1544" s="151"/>
      <c r="K1544" s="151"/>
      <c r="L1544" s="151"/>
      <c r="M1544" s="152"/>
      <c r="N1544" s="115"/>
      <c r="O1544" s="115"/>
    </row>
    <row r="1545" spans="2:15" ht="20.100000000000001" customHeight="1">
      <c r="B1545" s="151"/>
      <c r="C1545" s="151"/>
      <c r="D1545" s="151"/>
      <c r="E1545" s="151"/>
      <c r="F1545" s="151"/>
      <c r="G1545" s="151"/>
      <c r="H1545" s="151"/>
      <c r="I1545" s="151"/>
      <c r="J1545" s="151"/>
      <c r="K1545" s="151"/>
      <c r="L1545" s="151"/>
      <c r="M1545" s="152"/>
      <c r="N1545" s="115"/>
      <c r="O1545" s="115"/>
    </row>
    <row r="1546" spans="2:15" ht="20.100000000000001" customHeight="1">
      <c r="B1546" s="151"/>
      <c r="C1546" s="151"/>
      <c r="D1546" s="151"/>
      <c r="E1546" s="151"/>
      <c r="F1546" s="151"/>
      <c r="G1546" s="151"/>
      <c r="H1546" s="151"/>
      <c r="I1546" s="151"/>
      <c r="J1546" s="151"/>
      <c r="K1546" s="151"/>
      <c r="L1546" s="151"/>
      <c r="M1546" s="152"/>
      <c r="N1546" s="115"/>
      <c r="O1546" s="115"/>
    </row>
    <row r="1547" spans="2:15" ht="20.100000000000001" customHeight="1">
      <c r="B1547" s="151"/>
      <c r="C1547" s="151"/>
      <c r="D1547" s="151"/>
      <c r="E1547" s="151"/>
      <c r="F1547" s="151"/>
      <c r="G1547" s="151"/>
      <c r="H1547" s="151"/>
      <c r="I1547" s="151"/>
      <c r="J1547" s="151"/>
      <c r="K1547" s="151"/>
      <c r="L1547" s="151"/>
      <c r="M1547" s="152"/>
      <c r="N1547" s="115"/>
      <c r="O1547" s="115"/>
    </row>
    <row r="1548" spans="2:15" ht="20.100000000000001" customHeight="1">
      <c r="B1548" s="151"/>
      <c r="C1548" s="151"/>
      <c r="D1548" s="151"/>
      <c r="E1548" s="151"/>
      <c r="F1548" s="151"/>
      <c r="G1548" s="151"/>
      <c r="H1548" s="151"/>
      <c r="I1548" s="151"/>
      <c r="J1548" s="151"/>
      <c r="K1548" s="151"/>
      <c r="L1548" s="151"/>
      <c r="M1548" s="152"/>
      <c r="N1548" s="115"/>
      <c r="O1548" s="115"/>
    </row>
    <row r="1549" spans="2:15" ht="20.100000000000001" customHeight="1">
      <c r="B1549" s="151"/>
      <c r="C1549" s="151"/>
      <c r="D1549" s="151"/>
      <c r="E1549" s="151"/>
      <c r="F1549" s="151"/>
      <c r="G1549" s="151"/>
      <c r="H1549" s="151"/>
      <c r="I1549" s="151"/>
      <c r="J1549" s="151"/>
      <c r="K1549" s="151"/>
      <c r="L1549" s="151"/>
      <c r="M1549" s="152"/>
      <c r="N1549" s="115"/>
      <c r="O1549" s="115"/>
    </row>
    <row r="1550" spans="2:15" ht="20.100000000000001" customHeight="1">
      <c r="B1550" s="151"/>
      <c r="C1550" s="151"/>
      <c r="D1550" s="151"/>
      <c r="E1550" s="151"/>
      <c r="F1550" s="151"/>
      <c r="G1550" s="151"/>
      <c r="H1550" s="151"/>
      <c r="I1550" s="151"/>
      <c r="J1550" s="151"/>
      <c r="K1550" s="151"/>
      <c r="L1550" s="151"/>
      <c r="M1550" s="152"/>
      <c r="N1550" s="115"/>
      <c r="O1550" s="115"/>
    </row>
    <row r="1551" spans="2:15" ht="20.100000000000001" customHeight="1">
      <c r="B1551" s="151"/>
      <c r="C1551" s="151"/>
      <c r="D1551" s="151"/>
      <c r="E1551" s="151"/>
      <c r="F1551" s="151"/>
      <c r="G1551" s="151"/>
      <c r="H1551" s="151"/>
      <c r="I1551" s="151"/>
      <c r="J1551" s="151"/>
      <c r="K1551" s="151"/>
      <c r="L1551" s="151"/>
      <c r="M1551" s="152"/>
      <c r="N1551" s="115"/>
      <c r="O1551" s="115"/>
    </row>
    <row r="1552" spans="2:15" ht="20.100000000000001" customHeight="1">
      <c r="B1552" s="151"/>
      <c r="C1552" s="151"/>
      <c r="D1552" s="151"/>
      <c r="E1552" s="151"/>
      <c r="F1552" s="151"/>
      <c r="G1552" s="151"/>
      <c r="H1552" s="151"/>
      <c r="I1552" s="151"/>
      <c r="J1552" s="151"/>
      <c r="K1552" s="151"/>
      <c r="L1552" s="151"/>
      <c r="M1552" s="152"/>
      <c r="N1552" s="115"/>
      <c r="O1552" s="115"/>
    </row>
    <row r="1553" spans="2:15" ht="20.100000000000001" customHeight="1">
      <c r="B1553" s="115"/>
      <c r="C1553" s="115"/>
      <c r="D1553" s="115"/>
      <c r="E1553" s="115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</row>
    <row r="1554" spans="2:15" ht="20.100000000000001" customHeight="1">
      <c r="B1554" s="115"/>
      <c r="C1554" s="115"/>
      <c r="D1554" s="115"/>
      <c r="E1554" s="115"/>
      <c r="F1554" s="115"/>
      <c r="G1554" s="115"/>
      <c r="H1554" s="115"/>
      <c r="I1554" s="115"/>
      <c r="J1554" s="115"/>
      <c r="K1554" s="115"/>
      <c r="L1554" s="115"/>
      <c r="M1554" s="115"/>
      <c r="N1554" s="115"/>
      <c r="O1554" s="115"/>
    </row>
    <row r="1555" spans="2:15" ht="20.100000000000001" customHeight="1">
      <c r="B1555" s="115"/>
      <c r="C1555" s="115"/>
      <c r="D1555" s="115"/>
      <c r="E1555" s="115"/>
      <c r="F1555" s="115"/>
      <c r="G1555" s="115"/>
      <c r="H1555" s="115"/>
      <c r="I1555" s="115"/>
      <c r="J1555" s="115"/>
      <c r="K1555" s="115"/>
      <c r="L1555" s="115"/>
      <c r="M1555" s="115"/>
      <c r="N1555" s="115"/>
      <c r="O1555" s="115"/>
    </row>
    <row r="1556" spans="2:15" ht="20.100000000000001" customHeight="1">
      <c r="B1556" s="115"/>
      <c r="C1556" s="115"/>
      <c r="D1556" s="115"/>
      <c r="E1556" s="115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</row>
    <row r="1557" spans="2:15" ht="20.100000000000001" customHeight="1">
      <c r="B1557" s="115"/>
      <c r="C1557" s="115"/>
      <c r="D1557" s="115"/>
      <c r="E1557" s="115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</row>
    <row r="1558" spans="2:15" ht="20.100000000000001" customHeight="1">
      <c r="B1558" s="115"/>
      <c r="C1558" s="115"/>
      <c r="D1558" s="115"/>
      <c r="E1558" s="115"/>
      <c r="F1558" s="115"/>
      <c r="G1558" s="115"/>
      <c r="H1558" s="115"/>
      <c r="I1558" s="115"/>
      <c r="J1558" s="115"/>
      <c r="K1558" s="115"/>
      <c r="L1558" s="115"/>
      <c r="M1558" s="115"/>
      <c r="N1558" s="115"/>
      <c r="O1558" s="115"/>
    </row>
    <row r="1559" spans="2:15" ht="20.100000000000001" customHeight="1">
      <c r="B1559" s="115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</row>
    <row r="1560" spans="2:15" ht="20.100000000000001" customHeight="1">
      <c r="B1560" s="115"/>
      <c r="C1560" s="115"/>
      <c r="D1560" s="115"/>
      <c r="E1560" s="115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</row>
    <row r="1561" spans="2:15" ht="20.100000000000001" customHeight="1">
      <c r="B1561" s="115"/>
      <c r="C1561" s="115"/>
      <c r="D1561" s="115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</row>
    <row r="1562" spans="2:15" ht="20.100000000000001" customHeight="1">
      <c r="B1562" s="115"/>
      <c r="C1562" s="115"/>
      <c r="D1562" s="115"/>
      <c r="E1562" s="115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</row>
    <row r="1563" spans="2:15" ht="20.100000000000001" customHeight="1">
      <c r="B1563" s="115"/>
      <c r="C1563" s="115"/>
      <c r="D1563" s="115"/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</row>
    <row r="1564" spans="2:15" ht="20.100000000000001" customHeight="1">
      <c r="B1564" s="115"/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</row>
    <row r="1565" spans="2:15" ht="20.100000000000001" customHeight="1">
      <c r="B1565" s="115"/>
      <c r="C1565" s="115"/>
      <c r="D1565" s="115"/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</row>
    <row r="1566" spans="2:15" ht="20.100000000000001" customHeight="1">
      <c r="B1566" s="115"/>
      <c r="C1566" s="115"/>
      <c r="D1566" s="115"/>
      <c r="E1566" s="115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</row>
    <row r="1567" spans="2:15" ht="20.100000000000001" customHeight="1">
      <c r="B1567" s="115"/>
      <c r="C1567" s="115"/>
      <c r="D1567" s="115"/>
      <c r="E1567" s="115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</row>
    <row r="1568" spans="2:15" ht="20.100000000000001" customHeight="1">
      <c r="B1568" s="115"/>
      <c r="C1568" s="115"/>
      <c r="D1568" s="115"/>
      <c r="E1568" s="115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</row>
    <row r="1569" spans="2:15" ht="20.100000000000001" customHeight="1">
      <c r="B1569" s="115"/>
      <c r="C1569" s="115"/>
      <c r="D1569" s="115"/>
      <c r="E1569" s="115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</row>
    <row r="1570" spans="2:15" ht="20.100000000000001" customHeight="1">
      <c r="B1570" s="115"/>
      <c r="C1570" s="115"/>
      <c r="D1570" s="115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</row>
    <row r="1571" spans="2:15" ht="20.100000000000001" customHeight="1">
      <c r="B1571" s="115"/>
      <c r="C1571" s="115"/>
      <c r="D1571" s="115"/>
      <c r="E1571" s="115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</row>
    <row r="1572" spans="2:15" ht="20.100000000000001" customHeight="1">
      <c r="B1572" s="115"/>
      <c r="C1572" s="115"/>
      <c r="D1572" s="115"/>
      <c r="E1572" s="115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</row>
    <row r="1573" spans="2:15" ht="20.100000000000001" customHeight="1">
      <c r="B1573" s="115"/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</row>
    <row r="1574" spans="2:15" ht="20.100000000000001" customHeight="1">
      <c r="B1574" s="115"/>
      <c r="C1574" s="115"/>
      <c r="D1574" s="115"/>
      <c r="E1574" s="115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</row>
    <row r="1575" spans="2:15" ht="20.100000000000001" customHeight="1">
      <c r="B1575" s="115"/>
      <c r="C1575" s="115"/>
      <c r="D1575" s="115"/>
      <c r="E1575" s="115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</row>
    <row r="1576" spans="2:15" ht="20.100000000000001" customHeight="1">
      <c r="B1576" s="115"/>
      <c r="C1576" s="115"/>
      <c r="D1576" s="115"/>
      <c r="E1576" s="115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</row>
    <row r="1577" spans="2:15" ht="20.100000000000001" customHeight="1">
      <c r="B1577" s="115"/>
      <c r="C1577" s="115"/>
      <c r="D1577" s="115"/>
      <c r="E1577" s="115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</row>
    <row r="1578" spans="2:15" ht="20.100000000000001" customHeight="1">
      <c r="B1578" s="115"/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</row>
    <row r="1579" spans="2:15" ht="20.100000000000001" customHeight="1">
      <c r="B1579" s="115"/>
      <c r="C1579" s="115"/>
      <c r="D1579" s="115"/>
      <c r="E1579" s="115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</row>
    <row r="1580" spans="2:15" ht="20.100000000000001" customHeight="1">
      <c r="B1580" s="115"/>
      <c r="C1580" s="115"/>
      <c r="D1580" s="115"/>
      <c r="E1580" s="115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</row>
    <row r="1581" spans="2:15" ht="20.100000000000001" customHeight="1">
      <c r="B1581" s="115"/>
      <c r="C1581" s="115"/>
      <c r="D1581" s="115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</row>
    <row r="1582" spans="2:15" ht="20.100000000000001" customHeight="1">
      <c r="B1582" s="240"/>
      <c r="C1582" s="240"/>
      <c r="D1582" s="240"/>
      <c r="E1582" s="240"/>
      <c r="F1582" s="240"/>
      <c r="G1582" s="240"/>
      <c r="H1582" s="240"/>
      <c r="I1582" s="240"/>
      <c r="J1582" s="240"/>
      <c r="K1582" s="240"/>
      <c r="L1582" s="240"/>
      <c r="M1582" s="240"/>
      <c r="N1582" s="240"/>
      <c r="O1582" s="115"/>
    </row>
    <row r="1583" spans="2:15" ht="20.100000000000001" customHeight="1">
      <c r="B1583" s="153"/>
      <c r="C1583" s="153"/>
      <c r="D1583" s="153"/>
      <c r="E1583" s="153"/>
      <c r="F1583" s="153"/>
      <c r="G1583" s="153"/>
      <c r="H1583" s="153"/>
      <c r="I1583" s="153"/>
      <c r="J1583" s="153"/>
      <c r="K1583" s="153"/>
      <c r="L1583" s="153"/>
      <c r="M1583" s="153"/>
      <c r="N1583" s="153"/>
      <c r="O1583" s="115"/>
    </row>
    <row r="1584" spans="2:15" ht="20.100000000000001" customHeight="1">
      <c r="B1584" s="153"/>
      <c r="C1584" s="153"/>
      <c r="D1584" s="153"/>
      <c r="E1584" s="153"/>
      <c r="F1584" s="153"/>
      <c r="G1584" s="153"/>
      <c r="H1584" s="153"/>
      <c r="I1584" s="153"/>
      <c r="J1584" s="153"/>
      <c r="K1584" s="153"/>
      <c r="L1584" s="153"/>
      <c r="M1584" s="153"/>
      <c r="N1584" s="153"/>
      <c r="O1584" s="115"/>
    </row>
    <row r="1585" spans="2:15" ht="20.100000000000001" customHeight="1">
      <c r="B1585" s="153"/>
      <c r="C1585" s="153"/>
      <c r="D1585" s="153"/>
      <c r="E1585" s="153"/>
      <c r="F1585" s="153"/>
      <c r="G1585" s="153"/>
      <c r="H1585" s="153"/>
      <c r="I1585" s="153"/>
      <c r="J1585" s="153"/>
      <c r="K1585" s="153"/>
      <c r="L1585" s="153"/>
      <c r="M1585" s="153"/>
      <c r="N1585" s="153"/>
      <c r="O1585" s="115"/>
    </row>
    <row r="1586" spans="2:15" ht="20.100000000000001" customHeight="1">
      <c r="B1586" s="115"/>
      <c r="C1586" s="115"/>
      <c r="D1586" s="115"/>
      <c r="E1586" s="115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</row>
    <row r="1587" spans="2:15" ht="20.100000000000001" customHeight="1">
      <c r="B1587" s="115"/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</row>
    <row r="1588" spans="2:15" ht="20.100000000000001" customHeight="1">
      <c r="B1588" s="115"/>
      <c r="C1588" s="115"/>
      <c r="D1588" s="115"/>
      <c r="E1588" s="115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</row>
    <row r="1589" spans="2:15" ht="30" customHeight="1">
      <c r="B1589" s="115"/>
      <c r="C1589" s="115"/>
      <c r="D1589" s="115"/>
      <c r="E1589" s="115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</row>
    <row r="1590" spans="2:15" ht="30" customHeight="1">
      <c r="B1590" s="240" t="s">
        <v>48</v>
      </c>
      <c r="C1590" s="240"/>
      <c r="D1590" s="240"/>
      <c r="E1590" s="240"/>
      <c r="F1590" s="240"/>
      <c r="G1590" s="240"/>
      <c r="H1590" s="240"/>
      <c r="I1590" s="240"/>
      <c r="J1590" s="240"/>
      <c r="K1590" s="240"/>
      <c r="L1590" s="240"/>
      <c r="M1590" s="240"/>
      <c r="N1590" s="240"/>
      <c r="O1590" s="115"/>
    </row>
    <row r="1591" spans="2:15" ht="30" customHeight="1">
      <c r="B1591" s="240"/>
      <c r="C1591" s="240"/>
      <c r="D1591" s="240"/>
      <c r="E1591" s="240"/>
      <c r="F1591" s="240"/>
      <c r="G1591" s="240"/>
      <c r="H1591" s="240"/>
      <c r="I1591" s="240"/>
      <c r="J1591" s="240"/>
      <c r="K1591" s="240"/>
      <c r="L1591" s="240"/>
      <c r="M1591" s="240"/>
      <c r="N1591" s="240"/>
      <c r="O1591" s="115"/>
    </row>
    <row r="1592" spans="2:15" ht="30" customHeight="1">
      <c r="B1592" s="239" t="s">
        <v>70</v>
      </c>
      <c r="C1592" s="239"/>
      <c r="D1592" s="239"/>
      <c r="E1592" s="239"/>
      <c r="F1592" s="239"/>
      <c r="G1592" s="239"/>
      <c r="H1592" s="239"/>
      <c r="I1592" s="239"/>
      <c r="J1592" s="239"/>
      <c r="K1592" s="239"/>
      <c r="L1592" s="239"/>
      <c r="M1592" s="239"/>
      <c r="N1592" s="239"/>
      <c r="O1592" s="115"/>
    </row>
    <row r="1593" spans="2:15" ht="30" customHeight="1">
      <c r="B1593" s="223"/>
      <c r="C1593" s="223"/>
      <c r="D1593" s="223"/>
      <c r="E1593" s="223"/>
      <c r="F1593" s="223"/>
      <c r="G1593" s="223"/>
      <c r="H1593" s="223"/>
      <c r="I1593" s="223"/>
      <c r="J1593" s="223"/>
      <c r="K1593" s="223"/>
      <c r="L1593" s="223"/>
      <c r="M1593" s="223"/>
      <c r="N1593" s="223"/>
      <c r="O1593" s="115"/>
    </row>
    <row r="1594" spans="2:15" ht="30" customHeight="1">
      <c r="B1594" s="115"/>
      <c r="C1594" s="115"/>
      <c r="D1594" s="115"/>
      <c r="E1594" s="115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</row>
    <row r="1595" spans="2:15" ht="30" customHeight="1">
      <c r="B1595" s="115"/>
      <c r="C1595" s="115"/>
      <c r="D1595" s="115"/>
      <c r="E1595" s="115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</row>
    <row r="1596" spans="2:15" ht="30" customHeight="1">
      <c r="B1596" s="115"/>
      <c r="C1596" s="115"/>
      <c r="D1596" s="115"/>
      <c r="E1596" s="115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</row>
    <row r="1597" spans="2:15" ht="20.100000000000001" customHeight="1">
      <c r="B1597" s="115"/>
      <c r="C1597" s="115"/>
      <c r="D1597" s="115"/>
      <c r="E1597" s="115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</row>
    <row r="1598" spans="2:15" ht="20.100000000000001" customHeight="1"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</row>
    <row r="1599" spans="2:15" ht="20.100000000000001" customHeight="1"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</row>
    <row r="1600" spans="2:15" ht="20.100000000000001" customHeight="1"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</row>
    <row r="1601" spans="2:14" ht="20.100000000000001" customHeight="1"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</row>
    <row r="1602" spans="2:14" ht="20.100000000000001" customHeight="1"/>
    <row r="1603" spans="2:14" ht="20.100000000000001" customHeight="1"/>
    <row r="1604" spans="2:14" ht="20.100000000000001" customHeight="1"/>
    <row r="1605" spans="2:14" ht="20.100000000000001" customHeight="1"/>
    <row r="1606" spans="2:14" ht="20.100000000000001" customHeight="1"/>
    <row r="1607" spans="2:14" ht="20.100000000000001" customHeight="1"/>
    <row r="1608" spans="2:14" ht="20.100000000000001" customHeight="1"/>
    <row r="1609" spans="2:14" ht="20.100000000000001" customHeight="1"/>
    <row r="1610" spans="2:14" ht="20.100000000000001" customHeight="1"/>
    <row r="1611" spans="2:14" ht="20.100000000000001" customHeight="1"/>
    <row r="1612" spans="2:14" ht="20.100000000000001" customHeight="1"/>
    <row r="1613" spans="2:14" ht="20.100000000000001" customHeight="1"/>
    <row r="1614" spans="2:14" ht="20.100000000000001" customHeight="1"/>
    <row r="1615" spans="2:14" ht="20.100000000000001" customHeight="1"/>
    <row r="1616" spans="2:14" ht="20.100000000000001" customHeight="1"/>
  </sheetData>
  <mergeCells count="440">
    <mergeCell ref="B1466:O1466"/>
    <mergeCell ref="B1514:N1515"/>
    <mergeCell ref="B869:O869"/>
    <mergeCell ref="B871:O871"/>
    <mergeCell ref="B898:O898"/>
    <mergeCell ref="B1316:O1316"/>
    <mergeCell ref="B1252:O1252"/>
    <mergeCell ref="B1188:O1188"/>
    <mergeCell ref="B1380:O1380"/>
    <mergeCell ref="B900:H900"/>
    <mergeCell ref="C901:D901"/>
    <mergeCell ref="E901:F901"/>
    <mergeCell ref="G901:H901"/>
    <mergeCell ref="B873:J873"/>
    <mergeCell ref="B874:B875"/>
    <mergeCell ref="C874:E874"/>
    <mergeCell ref="F874:H874"/>
    <mergeCell ref="C904:D904"/>
    <mergeCell ref="E904:F904"/>
    <mergeCell ref="G904:H904"/>
    <mergeCell ref="B917:J917"/>
    <mergeCell ref="C918:D918"/>
    <mergeCell ref="E918:F918"/>
    <mergeCell ref="G918:H918"/>
    <mergeCell ref="E237:F237"/>
    <mergeCell ref="B238:C238"/>
    <mergeCell ref="E238:F238"/>
    <mergeCell ref="B249:C249"/>
    <mergeCell ref="B250:C250"/>
    <mergeCell ref="B272:C272"/>
    <mergeCell ref="B273:C273"/>
    <mergeCell ref="B359:H359"/>
    <mergeCell ref="B312:C312"/>
    <mergeCell ref="B313:C313"/>
    <mergeCell ref="B333:O333"/>
    <mergeCell ref="B357:O357"/>
    <mergeCell ref="I359:N359"/>
    <mergeCell ref="C360:D360"/>
    <mergeCell ref="E360:F360"/>
    <mergeCell ref="G360:H360"/>
    <mergeCell ref="C361:D361"/>
    <mergeCell ref="E361:F361"/>
    <mergeCell ref="G361:H361"/>
    <mergeCell ref="B48:N48"/>
    <mergeCell ref="B49:N49"/>
    <mergeCell ref="F58:J58"/>
    <mergeCell ref="F75:N78"/>
    <mergeCell ref="B109:N117"/>
    <mergeCell ref="B118:N122"/>
    <mergeCell ref="B231:O231"/>
    <mergeCell ref="B233:O233"/>
    <mergeCell ref="B244:C244"/>
    <mergeCell ref="D239:E239"/>
    <mergeCell ref="E240:F240"/>
    <mergeCell ref="E241:F241"/>
    <mergeCell ref="B242:C242"/>
    <mergeCell ref="E242:F242"/>
    <mergeCell ref="D243:E243"/>
    <mergeCell ref="B293:C293"/>
    <mergeCell ref="B294:C294"/>
    <mergeCell ref="E236:F236"/>
    <mergeCell ref="B374:L374"/>
    <mergeCell ref="B390:J390"/>
    <mergeCell ref="C391:D391"/>
    <mergeCell ref="E391:F391"/>
    <mergeCell ref="G391:H391"/>
    <mergeCell ref="I391:J391"/>
    <mergeCell ref="C362:D362"/>
    <mergeCell ref="E362:F362"/>
    <mergeCell ref="G362:H362"/>
    <mergeCell ref="C363:D363"/>
    <mergeCell ref="E363:F363"/>
    <mergeCell ref="G363:H363"/>
    <mergeCell ref="I394:J394"/>
    <mergeCell ref="B405:L405"/>
    <mergeCell ref="B421:O421"/>
    <mergeCell ref="C392:D392"/>
    <mergeCell ref="E392:F392"/>
    <mergeCell ref="G392:H392"/>
    <mergeCell ref="I392:J392"/>
    <mergeCell ref="C393:D393"/>
    <mergeCell ref="E393:F393"/>
    <mergeCell ref="G393:H393"/>
    <mergeCell ref="I393:J393"/>
    <mergeCell ref="B423:H423"/>
    <mergeCell ref="C424:D424"/>
    <mergeCell ref="E424:F424"/>
    <mergeCell ref="G424:H424"/>
    <mergeCell ref="C425:D425"/>
    <mergeCell ref="E425:F425"/>
    <mergeCell ref="G425:H425"/>
    <mergeCell ref="C394:D394"/>
    <mergeCell ref="E394:F394"/>
    <mergeCell ref="G394:H394"/>
    <mergeCell ref="B447:L447"/>
    <mergeCell ref="B462:J462"/>
    <mergeCell ref="C463:D463"/>
    <mergeCell ref="E463:F463"/>
    <mergeCell ref="G463:H463"/>
    <mergeCell ref="I463:J463"/>
    <mergeCell ref="C426:D426"/>
    <mergeCell ref="E426:F426"/>
    <mergeCell ref="G426:H426"/>
    <mergeCell ref="C427:D427"/>
    <mergeCell ref="E427:F427"/>
    <mergeCell ref="G427:H427"/>
    <mergeCell ref="C466:D466"/>
    <mergeCell ref="E466:F466"/>
    <mergeCell ref="G466:H466"/>
    <mergeCell ref="I466:J466"/>
    <mergeCell ref="B485:L485"/>
    <mergeCell ref="B549:O549"/>
    <mergeCell ref="C464:D464"/>
    <mergeCell ref="E464:F464"/>
    <mergeCell ref="G464:H464"/>
    <mergeCell ref="I464:J464"/>
    <mergeCell ref="C465:D465"/>
    <mergeCell ref="E465:F465"/>
    <mergeCell ref="G465:H465"/>
    <mergeCell ref="I465:J465"/>
    <mergeCell ref="B578:J578"/>
    <mergeCell ref="B579:B580"/>
    <mergeCell ref="C579:E579"/>
    <mergeCell ref="F579:H579"/>
    <mergeCell ref="B613:O613"/>
    <mergeCell ref="B551:O551"/>
    <mergeCell ref="B552:G552"/>
    <mergeCell ref="B553:J553"/>
    <mergeCell ref="B554:B555"/>
    <mergeCell ref="C554:E554"/>
    <mergeCell ref="F554:H554"/>
    <mergeCell ref="B633:N633"/>
    <mergeCell ref="B634:B635"/>
    <mergeCell ref="B677:O677"/>
    <mergeCell ref="C634:F634"/>
    <mergeCell ref="G634:J634"/>
    <mergeCell ref="K634:N634"/>
    <mergeCell ref="B615:K615"/>
    <mergeCell ref="B616:B617"/>
    <mergeCell ref="C616:E616"/>
    <mergeCell ref="F616:H616"/>
    <mergeCell ref="I616:K616"/>
    <mergeCell ref="B696:N696"/>
    <mergeCell ref="B697:B698"/>
    <mergeCell ref="B741:P741"/>
    <mergeCell ref="B743:O743"/>
    <mergeCell ref="C697:F697"/>
    <mergeCell ref="G697:J697"/>
    <mergeCell ref="K697:N697"/>
    <mergeCell ref="B679:K679"/>
    <mergeCell ref="B680:B681"/>
    <mergeCell ref="C680:E680"/>
    <mergeCell ref="F680:H680"/>
    <mergeCell ref="I680:K680"/>
    <mergeCell ref="B745:J745"/>
    <mergeCell ref="B746:B747"/>
    <mergeCell ref="C746:E746"/>
    <mergeCell ref="F746:H746"/>
    <mergeCell ref="C775:D775"/>
    <mergeCell ref="E775:F775"/>
    <mergeCell ref="G775:H775"/>
    <mergeCell ref="C776:D776"/>
    <mergeCell ref="E776:F776"/>
    <mergeCell ref="G776:H776"/>
    <mergeCell ref="B770:O770"/>
    <mergeCell ref="B772:H772"/>
    <mergeCell ref="C773:D773"/>
    <mergeCell ref="E773:F773"/>
    <mergeCell ref="G773:H773"/>
    <mergeCell ref="C774:D774"/>
    <mergeCell ref="E774:F774"/>
    <mergeCell ref="G774:H774"/>
    <mergeCell ref="I790:J790"/>
    <mergeCell ref="G791:H791"/>
    <mergeCell ref="I791:J791"/>
    <mergeCell ref="C792:D792"/>
    <mergeCell ref="E792:F792"/>
    <mergeCell ref="G792:H792"/>
    <mergeCell ref="I792:J792"/>
    <mergeCell ref="B788:J788"/>
    <mergeCell ref="C789:D789"/>
    <mergeCell ref="E789:F789"/>
    <mergeCell ref="G789:H789"/>
    <mergeCell ref="I789:J789"/>
    <mergeCell ref="C790:D790"/>
    <mergeCell ref="E790:F790"/>
    <mergeCell ref="G790:H790"/>
    <mergeCell ref="B807:H807"/>
    <mergeCell ref="B805:O805"/>
    <mergeCell ref="C791:D791"/>
    <mergeCell ref="E791:F791"/>
    <mergeCell ref="G825:H825"/>
    <mergeCell ref="I825:J825"/>
    <mergeCell ref="C811:D811"/>
    <mergeCell ref="B824:J824"/>
    <mergeCell ref="C825:D825"/>
    <mergeCell ref="E825:F825"/>
    <mergeCell ref="C808:D808"/>
    <mergeCell ref="E808:F808"/>
    <mergeCell ref="G808:H808"/>
    <mergeCell ref="C809:D809"/>
    <mergeCell ref="E809:F809"/>
    <mergeCell ref="G809:H809"/>
    <mergeCell ref="C810:D810"/>
    <mergeCell ref="E810:F810"/>
    <mergeCell ref="E811:F811"/>
    <mergeCell ref="G811:H811"/>
    <mergeCell ref="C827:D827"/>
    <mergeCell ref="E827:F827"/>
    <mergeCell ref="G827:H827"/>
    <mergeCell ref="I827:J827"/>
    <mergeCell ref="C828:D828"/>
    <mergeCell ref="E828:F828"/>
    <mergeCell ref="G828:H828"/>
    <mergeCell ref="I828:J828"/>
    <mergeCell ref="C826:D826"/>
    <mergeCell ref="E826:F826"/>
    <mergeCell ref="G826:H826"/>
    <mergeCell ref="I826:J826"/>
    <mergeCell ref="I918:J918"/>
    <mergeCell ref="C902:D902"/>
    <mergeCell ref="E902:F902"/>
    <mergeCell ref="G902:H902"/>
    <mergeCell ref="C903:D903"/>
    <mergeCell ref="E903:F903"/>
    <mergeCell ref="G903:H903"/>
    <mergeCell ref="G954:H954"/>
    <mergeCell ref="I954:J954"/>
    <mergeCell ref="C955:D955"/>
    <mergeCell ref="E955:F955"/>
    <mergeCell ref="I919:J919"/>
    <mergeCell ref="C920:D920"/>
    <mergeCell ref="E920:F920"/>
    <mergeCell ref="G920:H920"/>
    <mergeCell ref="I920:J920"/>
    <mergeCell ref="G955:H955"/>
    <mergeCell ref="I955:J955"/>
    <mergeCell ref="E939:F939"/>
    <mergeCell ref="G939:H939"/>
    <mergeCell ref="B951:J951"/>
    <mergeCell ref="C952:D952"/>
    <mergeCell ref="E952:F952"/>
    <mergeCell ref="G952:H952"/>
    <mergeCell ref="I952:J952"/>
    <mergeCell ref="C953:D953"/>
    <mergeCell ref="E953:F953"/>
    <mergeCell ref="G953:H953"/>
    <mergeCell ref="I953:J953"/>
    <mergeCell ref="C919:D919"/>
    <mergeCell ref="E919:F919"/>
    <mergeCell ref="G919:H919"/>
    <mergeCell ref="B1001:J1001"/>
    <mergeCell ref="B1002:B1003"/>
    <mergeCell ref="C1002:E1002"/>
    <mergeCell ref="F1002:H1002"/>
    <mergeCell ref="B997:O997"/>
    <mergeCell ref="B999:O999"/>
    <mergeCell ref="C921:D921"/>
    <mergeCell ref="E921:F921"/>
    <mergeCell ref="G921:H921"/>
    <mergeCell ref="I921:J921"/>
    <mergeCell ref="B933:O933"/>
    <mergeCell ref="B935:H935"/>
    <mergeCell ref="C936:D936"/>
    <mergeCell ref="E936:F936"/>
    <mergeCell ref="G936:H936"/>
    <mergeCell ref="C937:D937"/>
    <mergeCell ref="E937:F937"/>
    <mergeCell ref="G937:H937"/>
    <mergeCell ref="C938:D938"/>
    <mergeCell ref="E938:F938"/>
    <mergeCell ref="G938:H938"/>
    <mergeCell ref="C939:D939"/>
    <mergeCell ref="C954:D954"/>
    <mergeCell ref="E954:F954"/>
    <mergeCell ref="B1125:O1125"/>
    <mergeCell ref="B1127:O1127"/>
    <mergeCell ref="B1129:B1130"/>
    <mergeCell ref="C1129:D1129"/>
    <mergeCell ref="E1129:F1129"/>
    <mergeCell ref="G1129:H1129"/>
    <mergeCell ref="I1129:J1129"/>
    <mergeCell ref="K1129:L1129"/>
    <mergeCell ref="B1146:O1146"/>
    <mergeCell ref="B1148:B1149"/>
    <mergeCell ref="C1148:E1148"/>
    <mergeCell ref="F1148:H1148"/>
    <mergeCell ref="I1148:K1148"/>
    <mergeCell ref="L1148:N1148"/>
    <mergeCell ref="C1149:D1149"/>
    <mergeCell ref="F1149:G1149"/>
    <mergeCell ref="I1149:J1149"/>
    <mergeCell ref="L1149:M1149"/>
    <mergeCell ref="I1150:J1150"/>
    <mergeCell ref="L1150:M1150"/>
    <mergeCell ref="C1151:D1151"/>
    <mergeCell ref="F1151:G1151"/>
    <mergeCell ref="I1151:J1151"/>
    <mergeCell ref="L1151:M1151"/>
    <mergeCell ref="C1156:D1156"/>
    <mergeCell ref="F1156:G1156"/>
    <mergeCell ref="I1156:J1156"/>
    <mergeCell ref="L1156:M1156"/>
    <mergeCell ref="C1154:D1154"/>
    <mergeCell ref="F1154:G1154"/>
    <mergeCell ref="I1154:J1154"/>
    <mergeCell ref="L1154:M1154"/>
    <mergeCell ref="C1152:D1152"/>
    <mergeCell ref="F1152:G1152"/>
    <mergeCell ref="I1152:J1152"/>
    <mergeCell ref="L1152:M1152"/>
    <mergeCell ref="C1153:D1153"/>
    <mergeCell ref="F1153:G1153"/>
    <mergeCell ref="I1153:J1153"/>
    <mergeCell ref="L1153:M1153"/>
    <mergeCell ref="C1150:D1150"/>
    <mergeCell ref="F1150:G1150"/>
    <mergeCell ref="C1157:D1157"/>
    <mergeCell ref="F1157:G1157"/>
    <mergeCell ref="I1157:J1157"/>
    <mergeCell ref="L1157:M1157"/>
    <mergeCell ref="C1155:D1155"/>
    <mergeCell ref="F1155:G1155"/>
    <mergeCell ref="I1155:J1155"/>
    <mergeCell ref="L1155:M1155"/>
    <mergeCell ref="I1254:J1254"/>
    <mergeCell ref="K1254:L1254"/>
    <mergeCell ref="C1158:D1158"/>
    <mergeCell ref="F1158:G1158"/>
    <mergeCell ref="I1158:J1158"/>
    <mergeCell ref="L1158:M1158"/>
    <mergeCell ref="C1159:D1159"/>
    <mergeCell ref="F1159:G1159"/>
    <mergeCell ref="I1159:J1159"/>
    <mergeCell ref="L1159:M1159"/>
    <mergeCell ref="B1464:O1464"/>
    <mergeCell ref="B1453:O1453"/>
    <mergeCell ref="B1454:O1454"/>
    <mergeCell ref="B1455:O1455"/>
    <mergeCell ref="D1456:J1456"/>
    <mergeCell ref="B1457:O1457"/>
    <mergeCell ref="B1458:O1458"/>
    <mergeCell ref="B1445:O1445"/>
    <mergeCell ref="B1447:O1447"/>
    <mergeCell ref="B1448:O1448"/>
    <mergeCell ref="B1451:O1451"/>
    <mergeCell ref="B1452:O1452"/>
    <mergeCell ref="C1318:L1318"/>
    <mergeCell ref="C1337:L1337"/>
    <mergeCell ref="B1444:O1444"/>
    <mergeCell ref="B1190:L1190"/>
    <mergeCell ref="B1208:L1208"/>
    <mergeCell ref="B1254:B1255"/>
    <mergeCell ref="C1254:D1254"/>
    <mergeCell ref="E1254:F1254"/>
    <mergeCell ref="G1254:H1254"/>
    <mergeCell ref="B1266:L1266"/>
    <mergeCell ref="B784:L784"/>
    <mergeCell ref="B795:L795"/>
    <mergeCell ref="B1592:N1592"/>
    <mergeCell ref="B382:L382"/>
    <mergeCell ref="B412:L412"/>
    <mergeCell ref="B460:L460"/>
    <mergeCell ref="B492:L492"/>
    <mergeCell ref="B593:L593"/>
    <mergeCell ref="M593:O593"/>
    <mergeCell ref="B629:L629"/>
    <mergeCell ref="B644:L644"/>
    <mergeCell ref="B1582:N1582"/>
    <mergeCell ref="B1590:N1590"/>
    <mergeCell ref="B1591:N1591"/>
    <mergeCell ref="B1459:O1459"/>
    <mergeCell ref="B1460:O1460"/>
    <mergeCell ref="B1461:O1461"/>
    <mergeCell ref="B1462:O1462"/>
    <mergeCell ref="B1463:O1463"/>
    <mergeCell ref="G810:H810"/>
    <mergeCell ref="B1025:O1025"/>
    <mergeCell ref="B1027:H1027"/>
    <mergeCell ref="C1028:D1028"/>
    <mergeCell ref="E1028:F1028"/>
    <mergeCell ref="G1028:H1028"/>
    <mergeCell ref="C1029:D1029"/>
    <mergeCell ref="E1029:F1029"/>
    <mergeCell ref="G1029:H1029"/>
    <mergeCell ref="C1030:D1030"/>
    <mergeCell ref="E1030:F1030"/>
    <mergeCell ref="G1030:H1030"/>
    <mergeCell ref="C1031:D1031"/>
    <mergeCell ref="E1031:F1031"/>
    <mergeCell ref="G1031:H1031"/>
    <mergeCell ref="I1047:J1047"/>
    <mergeCell ref="C1048:D1048"/>
    <mergeCell ref="E1048:F1048"/>
    <mergeCell ref="G1048:H1048"/>
    <mergeCell ref="I1048:J1048"/>
    <mergeCell ref="B1061:O1061"/>
    <mergeCell ref="B1044:J1044"/>
    <mergeCell ref="C1045:D1045"/>
    <mergeCell ref="E1045:F1045"/>
    <mergeCell ref="G1045:H1045"/>
    <mergeCell ref="I1045:J1045"/>
    <mergeCell ref="C1046:D1046"/>
    <mergeCell ref="E1046:F1046"/>
    <mergeCell ref="G1046:H1046"/>
    <mergeCell ref="I1046:J1046"/>
    <mergeCell ref="G1064:H1064"/>
    <mergeCell ref="C1065:D1065"/>
    <mergeCell ref="E1065:F1065"/>
    <mergeCell ref="G1065:H1065"/>
    <mergeCell ref="C1066:D1066"/>
    <mergeCell ref="E1066:F1066"/>
    <mergeCell ref="G1066:H1066"/>
    <mergeCell ref="C1047:D1047"/>
    <mergeCell ref="E1047:F1047"/>
    <mergeCell ref="G1047:H1047"/>
    <mergeCell ref="C1083:D1083"/>
    <mergeCell ref="E1083:F1083"/>
    <mergeCell ref="G1083:H1083"/>
    <mergeCell ref="I1083:J1083"/>
    <mergeCell ref="C1084:D1084"/>
    <mergeCell ref="E1084:F1084"/>
    <mergeCell ref="G1084:H1084"/>
    <mergeCell ref="I1084:J1084"/>
    <mergeCell ref="B886:J886"/>
    <mergeCell ref="C1067:D1067"/>
    <mergeCell ref="E1067:F1067"/>
    <mergeCell ref="G1067:H1067"/>
    <mergeCell ref="B1080:J1080"/>
    <mergeCell ref="C1081:D1081"/>
    <mergeCell ref="E1081:F1081"/>
    <mergeCell ref="G1081:H1081"/>
    <mergeCell ref="I1081:J1081"/>
    <mergeCell ref="C1082:D1082"/>
    <mergeCell ref="E1082:F1082"/>
    <mergeCell ref="G1082:H1082"/>
    <mergeCell ref="I1082:J1082"/>
    <mergeCell ref="B1063:H1063"/>
    <mergeCell ref="C1064:D1064"/>
    <mergeCell ref="E1064:F1064"/>
  </mergeCells>
  <conditionalFormatting sqref="N1133:N1134 C921 E921 G921 I921 C904 E904 G904 C792 E792 G792 C776:C783 E776:E783 D777:D783 G776 I772:L783 C702:N705 C684:L685 C489:L491 C451:L459 C409:L411 C394:J395 C378:L381 E363:H372 D364:D372 C363:C372 C414:L420 C461:L461 C383:L389 C427:H446 C545:L548 C620:L628 C632:L632 C639:N642 C638:E638 C466:J484 C1133:L1134 I792">
    <cfRule type="cellIs" dxfId="41" priority="43" stopIfTrue="1" operator="lessThanOrEqual">
      <formula>0</formula>
    </cfRule>
    <cfRule type="cellIs" dxfId="40" priority="44" stopIfTrue="1" operator="greaterThanOrEqual">
      <formula>0</formula>
    </cfRule>
  </conditionalFormatting>
  <conditionalFormatting sqref="C939 E939 G939">
    <cfRule type="cellIs" dxfId="39" priority="35" stopIfTrue="1" operator="lessThanOrEqual">
      <formula>0</formula>
    </cfRule>
    <cfRule type="cellIs" dxfId="38" priority="36" stopIfTrue="1" operator="greaterThanOrEqual">
      <formula>0</formula>
    </cfRule>
  </conditionalFormatting>
  <conditionalFormatting sqref="C811 E811 G811">
    <cfRule type="cellIs" dxfId="37" priority="39" stopIfTrue="1" operator="lessThanOrEqual">
      <formula>0</formula>
    </cfRule>
    <cfRule type="cellIs" dxfId="36" priority="40" stopIfTrue="1" operator="greaterThanOrEqual">
      <formula>0</formula>
    </cfRule>
  </conditionalFormatting>
  <conditionalFormatting sqref="C828 E828 G828 I828">
    <cfRule type="cellIs" dxfId="35" priority="37" stopIfTrue="1" operator="lessThanOrEqual">
      <formula>0</formula>
    </cfRule>
    <cfRule type="cellIs" dxfId="34" priority="38" stopIfTrue="1" operator="greaterThanOrEqual">
      <formula>0</formula>
    </cfRule>
  </conditionalFormatting>
  <conditionalFormatting sqref="C955 E955 G955 I95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F638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G638:I638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J638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K638:M638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N638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701:E70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F701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G701:I701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J7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K701:M701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N701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E1133">
    <cfRule type="cellIs" dxfId="9" priority="10" operator="greaterThanOrEqual">
      <formula>0</formula>
    </cfRule>
  </conditionalFormatting>
  <conditionalFormatting sqref="C1133:L1133">
    <cfRule type="cellIs" dxfId="8" priority="9" operator="greaterThanOrEqual">
      <formula>0</formula>
    </cfRule>
  </conditionalFormatting>
  <conditionalFormatting sqref="C1031 E1031 G1031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048 E1048 G1048 I1048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C1067 E1067 G106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084 E1084 G1084 I1084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1" orientation="portrait" r:id="rId1"/>
  <headerFooter alignWithMargins="0"/>
  <rowBreaks count="13" manualBreakCount="13">
    <brk id="105" min="1" max="14" man="1"/>
    <brk id="230" min="1" max="14" man="1"/>
    <brk id="292" min="1" max="14" man="1"/>
    <brk id="356" min="1" max="14" man="1"/>
    <brk id="420" min="1" max="14" man="1"/>
    <brk id="548" min="1" max="14" man="1"/>
    <brk id="612" min="1" max="14" man="1"/>
    <brk id="740" min="1" max="14" man="1"/>
    <brk id="868" min="1" max="14" man="1"/>
    <brk id="1124" min="1" max="14" man="1"/>
    <brk id="1187" min="1" max="14" man="1"/>
    <brk id="1251" min="1" max="14" man="1"/>
    <brk id="1443" min="1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</vt:lpstr>
      <vt:lpstr>JULIO!Área_de_impresión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2018-07-25T07:57:03Z</cp:lastPrinted>
  <dcterms:created xsi:type="dcterms:W3CDTF">2011-10-19T11:12:35Z</dcterms:created>
  <dcterms:modified xsi:type="dcterms:W3CDTF">2018-08-17T09:01:23Z</dcterms:modified>
</cp:coreProperties>
</file>