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theme/themeOverride1.xml" ContentType="application/vnd.openxmlformats-officedocument.themeOverride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5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3.xml" ContentType="application/vnd.openxmlformats-officedocument.themeOverride+xml"/>
  <Override PartName="/xl/charts/chart5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4.xml" ContentType="application/vnd.openxmlformats-officedocument.themeOverride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8\BOLETINES\12.- DICIEMBRE\"/>
    </mc:Choice>
  </mc:AlternateContent>
  <bookViews>
    <workbookView xWindow="360" yWindow="45" windowWidth="9345" windowHeight="5025"/>
  </bookViews>
  <sheets>
    <sheet name="DICIEMBRE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DICIEMBRE!$B$313:$C$313</definedName>
    <definedName name="_xlnm.Print_Area" localSheetId="0">DICIEMBRE!$B$1:$O$1792</definedName>
  </definedNames>
  <calcPr calcId="152511"/>
</workbook>
</file>

<file path=xl/calcChain.xml><?xml version="1.0" encoding="utf-8"?>
<calcChain xmlns="http://schemas.openxmlformats.org/spreadsheetml/2006/main">
  <c r="J1266" i="4" l="1"/>
  <c r="I1266" i="4"/>
  <c r="E1268" i="4"/>
  <c r="F1268" i="4"/>
  <c r="G1268" i="4"/>
  <c r="H1268" i="4"/>
  <c r="E1133" i="4" l="1"/>
  <c r="E1134" i="4"/>
  <c r="E1135" i="4"/>
  <c r="E1136" i="4"/>
  <c r="E1137" i="4"/>
  <c r="E1138" i="4"/>
  <c r="E1139" i="4"/>
  <c r="E1140" i="4"/>
  <c r="E1132" i="4"/>
  <c r="H1136" i="4"/>
  <c r="E1141" i="4" l="1"/>
  <c r="E1004" i="4"/>
  <c r="E1005" i="4"/>
  <c r="E1006" i="4"/>
  <c r="E1007" i="4"/>
  <c r="E1008" i="4"/>
  <c r="E1009" i="4"/>
  <c r="E1010" i="4"/>
  <c r="E1011" i="4"/>
  <c r="E1012" i="4"/>
  <c r="G904" i="4" l="1"/>
  <c r="G1083" i="4" l="1"/>
  <c r="J1021" i="4"/>
  <c r="J1020" i="4"/>
  <c r="J1019" i="4"/>
  <c r="J1018" i="4"/>
  <c r="J1017" i="4"/>
  <c r="J1016" i="4"/>
  <c r="J1015" i="4"/>
  <c r="J1267" i="4" l="1"/>
  <c r="I1267" i="4"/>
  <c r="D1268" i="4"/>
  <c r="C1268" i="4"/>
  <c r="J1268" i="4" l="1"/>
  <c r="I1268" i="4"/>
  <c r="C343" i="4"/>
  <c r="C344" i="4"/>
  <c r="I489" i="4" l="1"/>
  <c r="G465" i="4" l="1"/>
  <c r="G464" i="4"/>
  <c r="G393" i="4"/>
  <c r="G392" i="4"/>
  <c r="D343" i="4"/>
  <c r="E343" i="4"/>
  <c r="F343" i="4"/>
  <c r="G343" i="4"/>
  <c r="H343" i="4"/>
  <c r="I343" i="4"/>
  <c r="J343" i="4"/>
  <c r="K343" i="4"/>
  <c r="D344" i="4"/>
  <c r="E344" i="4"/>
  <c r="F344" i="4"/>
  <c r="G344" i="4"/>
  <c r="H344" i="4"/>
  <c r="I344" i="4"/>
  <c r="J344" i="4"/>
  <c r="K344" i="4"/>
  <c r="C1540" i="4" l="1"/>
  <c r="K1605" i="4" l="1"/>
  <c r="J1605" i="4"/>
  <c r="I1605" i="4"/>
  <c r="H1605" i="4"/>
  <c r="G1605" i="4"/>
  <c r="F1605" i="4"/>
  <c r="E1605" i="4"/>
  <c r="D1605" i="4"/>
  <c r="C1605" i="4"/>
  <c r="L1604" i="4"/>
  <c r="L1603" i="4"/>
  <c r="L1602" i="4"/>
  <c r="L1601" i="4"/>
  <c r="L1600" i="4"/>
  <c r="K1584" i="4"/>
  <c r="J1584" i="4"/>
  <c r="I1584" i="4"/>
  <c r="H1584" i="4"/>
  <c r="G1584" i="4"/>
  <c r="F1584" i="4"/>
  <c r="E1584" i="4"/>
  <c r="D1584" i="4"/>
  <c r="C1584" i="4"/>
  <c r="L1581" i="4" s="1"/>
  <c r="L1580" i="4"/>
  <c r="L1579" i="4"/>
  <c r="K1540" i="4"/>
  <c r="J1540" i="4"/>
  <c r="I1540" i="4"/>
  <c r="H1540" i="4"/>
  <c r="G1540" i="4"/>
  <c r="F1540" i="4"/>
  <c r="E1540" i="4"/>
  <c r="D1540" i="4"/>
  <c r="L1539" i="4"/>
  <c r="L1538" i="4"/>
  <c r="L1537" i="4"/>
  <c r="L1536" i="4"/>
  <c r="L1535" i="4"/>
  <c r="K1519" i="4"/>
  <c r="J1519" i="4"/>
  <c r="I1519" i="4"/>
  <c r="H1519" i="4"/>
  <c r="G1519" i="4"/>
  <c r="F1519" i="4"/>
  <c r="E1519" i="4"/>
  <c r="D1519" i="4"/>
  <c r="C1519" i="4"/>
  <c r="L1516" i="4" s="1"/>
  <c r="L1517" i="4"/>
  <c r="L1515" i="4"/>
  <c r="L1514" i="4"/>
  <c r="L1583" i="4" l="1"/>
  <c r="L1518" i="4"/>
  <c r="L1582" i="4"/>
  <c r="L1605" i="4"/>
  <c r="L1540" i="4"/>
  <c r="L1519" i="4"/>
  <c r="H1197" i="4"/>
  <c r="H1140" i="4"/>
  <c r="H1139" i="4"/>
  <c r="H1138" i="4"/>
  <c r="H1137" i="4"/>
  <c r="H1135" i="4"/>
  <c r="H1134" i="4"/>
  <c r="J1134" i="4" s="1"/>
  <c r="H1133" i="4"/>
  <c r="F1141" i="4"/>
  <c r="H1132" i="4"/>
  <c r="C1141" i="4"/>
  <c r="G1206" i="4"/>
  <c r="F1206" i="4"/>
  <c r="D1206" i="4"/>
  <c r="C1206" i="4"/>
  <c r="E1203" i="4" s="1"/>
  <c r="H1205" i="4"/>
  <c r="E1205" i="4"/>
  <c r="H1204" i="4"/>
  <c r="E1204" i="4"/>
  <c r="H1203" i="4"/>
  <c r="H1202" i="4"/>
  <c r="E1202" i="4"/>
  <c r="H1201" i="4"/>
  <c r="E1201" i="4"/>
  <c r="H1200" i="4"/>
  <c r="E1200" i="4"/>
  <c r="H1199" i="4"/>
  <c r="E1199" i="4"/>
  <c r="H1198" i="4"/>
  <c r="E1198" i="4"/>
  <c r="E1197" i="4"/>
  <c r="G1141" i="4"/>
  <c r="D1141" i="4"/>
  <c r="J1198" i="4" l="1"/>
  <c r="J1199" i="4"/>
  <c r="J1200" i="4"/>
  <c r="J1201" i="4"/>
  <c r="J1202" i="4"/>
  <c r="J1132" i="4"/>
  <c r="J1136" i="4"/>
  <c r="J1140" i="4"/>
  <c r="J1203" i="4"/>
  <c r="J1204" i="4"/>
  <c r="J1205" i="4"/>
  <c r="J1133" i="4"/>
  <c r="J1135" i="4"/>
  <c r="J1137" i="4"/>
  <c r="J1139" i="4"/>
  <c r="J1197" i="4"/>
  <c r="L1584" i="4"/>
  <c r="J1138" i="4"/>
  <c r="H1141" i="4"/>
  <c r="H1206" i="4"/>
  <c r="E1206" i="4"/>
  <c r="J1206" i="4" l="1"/>
  <c r="J1141" i="4"/>
  <c r="M759" i="4"/>
  <c r="I792" i="4" l="1"/>
  <c r="K700" i="4" l="1"/>
  <c r="D620" i="4" l="1"/>
  <c r="C1049" i="4" l="1"/>
  <c r="E1049" i="4"/>
  <c r="E1067" i="4"/>
  <c r="C1067" i="4"/>
  <c r="G1066" i="4"/>
  <c r="G1065" i="4"/>
  <c r="G1067" i="4" l="1"/>
  <c r="I1084" i="4" l="1"/>
  <c r="E1084" i="4"/>
  <c r="C1084" i="4"/>
  <c r="G1082" i="4"/>
  <c r="I1049" i="4"/>
  <c r="G1048" i="4"/>
  <c r="G1047" i="4"/>
  <c r="E1032" i="4"/>
  <c r="C1032" i="4"/>
  <c r="G1031" i="4"/>
  <c r="G1030" i="4"/>
  <c r="H1004" i="4"/>
  <c r="H1005" i="4"/>
  <c r="K637" i="4"/>
  <c r="J1005" i="4" l="1"/>
  <c r="J1004" i="4"/>
  <c r="G1084" i="4"/>
  <c r="G1032" i="4"/>
  <c r="G1049" i="4"/>
  <c r="L700" i="4" l="1"/>
  <c r="L699" i="4"/>
  <c r="K699" i="4"/>
  <c r="L637" i="4"/>
  <c r="L636" i="4"/>
  <c r="K636" i="4"/>
  <c r="M636" i="4" l="1"/>
  <c r="M700" i="4"/>
  <c r="M699" i="4"/>
  <c r="M637" i="4"/>
  <c r="N701" i="4"/>
  <c r="K701" i="4"/>
  <c r="L701" i="4"/>
  <c r="J701" i="4"/>
  <c r="H701" i="4"/>
  <c r="G701" i="4"/>
  <c r="I700" i="4"/>
  <c r="I699" i="4"/>
  <c r="F701" i="4"/>
  <c r="D701" i="4"/>
  <c r="C701" i="4"/>
  <c r="E699" i="4" s="1"/>
  <c r="N638" i="4"/>
  <c r="J638" i="4"/>
  <c r="H638" i="4"/>
  <c r="G638" i="4"/>
  <c r="I637" i="4"/>
  <c r="I636" i="4"/>
  <c r="F638" i="4"/>
  <c r="E700" i="4" l="1"/>
  <c r="M701" i="4"/>
  <c r="I638" i="4"/>
  <c r="I701" i="4"/>
  <c r="E701" i="4"/>
  <c r="K638" i="4"/>
  <c r="M638" i="4"/>
  <c r="L638" i="4"/>
  <c r="I955" i="4"/>
  <c r="E955" i="4"/>
  <c r="C955" i="4"/>
  <c r="G954" i="4"/>
  <c r="G953" i="4"/>
  <c r="E939" i="4"/>
  <c r="C939" i="4"/>
  <c r="G938" i="4"/>
  <c r="G937" i="4"/>
  <c r="I828" i="4"/>
  <c r="E828" i="4"/>
  <c r="C828" i="4"/>
  <c r="G827" i="4"/>
  <c r="G826" i="4"/>
  <c r="E811" i="4"/>
  <c r="C811" i="4"/>
  <c r="G810" i="4"/>
  <c r="G809" i="4"/>
  <c r="G939" i="4" l="1"/>
  <c r="G828" i="4"/>
  <c r="G811" i="4"/>
  <c r="G955" i="4"/>
  <c r="L1625" i="4"/>
  <c r="L1624" i="4"/>
  <c r="K1473" i="4"/>
  <c r="J1473" i="4"/>
  <c r="I1473" i="4"/>
  <c r="H1473" i="4"/>
  <c r="G1473" i="4"/>
  <c r="F1473" i="4"/>
  <c r="E1473" i="4"/>
  <c r="D1473" i="4"/>
  <c r="C1473" i="4"/>
  <c r="L1470" i="4" s="1"/>
  <c r="L1469" i="4"/>
  <c r="K1454" i="4"/>
  <c r="J1454" i="4"/>
  <c r="I1454" i="4"/>
  <c r="H1454" i="4"/>
  <c r="G1454" i="4"/>
  <c r="F1454" i="4"/>
  <c r="E1454" i="4"/>
  <c r="D1454" i="4"/>
  <c r="C1454" i="4"/>
  <c r="L1452" i="4" s="1"/>
  <c r="L1453" i="4"/>
  <c r="L1450" i="4"/>
  <c r="J1395" i="4"/>
  <c r="I1395" i="4"/>
  <c r="H1395" i="4"/>
  <c r="G1395" i="4"/>
  <c r="F1395" i="4"/>
  <c r="E1395" i="4"/>
  <c r="D1395" i="4"/>
  <c r="C1395" i="4"/>
  <c r="L1394" i="4"/>
  <c r="K1394" i="4"/>
  <c r="L1393" i="4"/>
  <c r="K1393" i="4"/>
  <c r="L1392" i="4"/>
  <c r="K1392" i="4"/>
  <c r="L1391" i="4"/>
  <c r="K1391" i="4"/>
  <c r="L1390" i="4"/>
  <c r="K1390" i="4"/>
  <c r="L1389" i="4"/>
  <c r="K1389" i="4"/>
  <c r="L1388" i="4"/>
  <c r="K1388" i="4"/>
  <c r="L1387" i="4"/>
  <c r="K1387" i="4"/>
  <c r="L1386" i="4"/>
  <c r="K1386" i="4"/>
  <c r="K1370" i="4"/>
  <c r="J1370" i="4"/>
  <c r="I1370" i="4"/>
  <c r="H1370" i="4"/>
  <c r="G1370" i="4"/>
  <c r="F1370" i="4"/>
  <c r="E1370" i="4"/>
  <c r="D1370" i="4"/>
  <c r="C1370" i="4"/>
  <c r="L1367" i="4" s="1"/>
  <c r="K1352" i="4"/>
  <c r="J1352" i="4"/>
  <c r="I1352" i="4"/>
  <c r="H1352" i="4"/>
  <c r="G1352" i="4"/>
  <c r="F1352" i="4"/>
  <c r="E1352" i="4"/>
  <c r="D1352" i="4"/>
  <c r="C1352" i="4"/>
  <c r="L1349" i="4" s="1"/>
  <c r="L1351" i="4"/>
  <c r="K1331" i="4"/>
  <c r="I1331" i="4"/>
  <c r="H1331" i="4"/>
  <c r="F1331" i="4"/>
  <c r="E1331" i="4"/>
  <c r="C1331" i="4"/>
  <c r="N1330" i="4"/>
  <c r="L1330" i="4"/>
  <c r="N1329" i="4"/>
  <c r="L1329" i="4"/>
  <c r="N1328" i="4"/>
  <c r="L1328" i="4"/>
  <c r="N1327" i="4"/>
  <c r="L1327" i="4"/>
  <c r="N1326" i="4"/>
  <c r="L1326" i="4"/>
  <c r="N1325" i="4"/>
  <c r="L1325" i="4"/>
  <c r="N1324" i="4"/>
  <c r="L1324" i="4"/>
  <c r="N1323" i="4"/>
  <c r="L1323" i="4"/>
  <c r="N1322" i="4"/>
  <c r="L1322" i="4"/>
  <c r="H1263" i="4"/>
  <c r="G1263" i="4"/>
  <c r="F1263" i="4"/>
  <c r="E1263" i="4"/>
  <c r="D1263" i="4"/>
  <c r="C1263" i="4"/>
  <c r="G1013" i="4"/>
  <c r="F1013" i="4"/>
  <c r="D1013" i="4"/>
  <c r="C1013" i="4"/>
  <c r="H1012" i="4"/>
  <c r="H1011" i="4"/>
  <c r="H1010" i="4"/>
  <c r="H1009" i="4"/>
  <c r="H1008" i="4"/>
  <c r="H1007" i="4"/>
  <c r="H1006" i="4"/>
  <c r="I922" i="4"/>
  <c r="E922" i="4"/>
  <c r="C922" i="4"/>
  <c r="G921" i="4"/>
  <c r="G920" i="4"/>
  <c r="E905" i="4"/>
  <c r="C905" i="4"/>
  <c r="G903" i="4"/>
  <c r="G885" i="4"/>
  <c r="F885" i="4"/>
  <c r="D885" i="4"/>
  <c r="C885" i="4"/>
  <c r="E882" i="4" s="1"/>
  <c r="H884" i="4"/>
  <c r="E884" i="4"/>
  <c r="H883" i="4"/>
  <c r="E883" i="4"/>
  <c r="H882" i="4"/>
  <c r="H881" i="4"/>
  <c r="E881" i="4"/>
  <c r="H880" i="4"/>
  <c r="E880" i="4"/>
  <c r="H879" i="4"/>
  <c r="E879" i="4"/>
  <c r="H878" i="4"/>
  <c r="E878" i="4"/>
  <c r="H877" i="4"/>
  <c r="E877" i="4"/>
  <c r="H876" i="4"/>
  <c r="E876" i="4"/>
  <c r="E792" i="4"/>
  <c r="C792" i="4"/>
  <c r="G791" i="4"/>
  <c r="G790" i="4"/>
  <c r="E776" i="4"/>
  <c r="C776" i="4"/>
  <c r="G775" i="4"/>
  <c r="G774" i="4"/>
  <c r="G757" i="4"/>
  <c r="F757" i="4"/>
  <c r="D757" i="4"/>
  <c r="C757" i="4"/>
  <c r="H756" i="4"/>
  <c r="E756" i="4"/>
  <c r="H755" i="4"/>
  <c r="E755" i="4"/>
  <c r="H754" i="4"/>
  <c r="E754" i="4"/>
  <c r="H753" i="4"/>
  <c r="E753" i="4"/>
  <c r="H752" i="4"/>
  <c r="E752" i="4"/>
  <c r="H751" i="4"/>
  <c r="E751" i="4"/>
  <c r="H750" i="4"/>
  <c r="E750" i="4"/>
  <c r="H749" i="4"/>
  <c r="E749" i="4"/>
  <c r="H748" i="4"/>
  <c r="E748" i="4"/>
  <c r="G684" i="4"/>
  <c r="F684" i="4"/>
  <c r="D684" i="4"/>
  <c r="C684" i="4"/>
  <c r="J683" i="4"/>
  <c r="I683" i="4"/>
  <c r="H683" i="4"/>
  <c r="E683" i="4"/>
  <c r="J682" i="4"/>
  <c r="I682" i="4"/>
  <c r="H682" i="4"/>
  <c r="E682" i="4"/>
  <c r="D638" i="4"/>
  <c r="C638" i="4"/>
  <c r="E636" i="4" s="1"/>
  <c r="E637" i="4"/>
  <c r="G620" i="4"/>
  <c r="F620" i="4"/>
  <c r="C620" i="4"/>
  <c r="E619" i="4" s="1"/>
  <c r="J619" i="4"/>
  <c r="I619" i="4"/>
  <c r="H619" i="4"/>
  <c r="J618" i="4"/>
  <c r="I618" i="4"/>
  <c r="H618" i="4"/>
  <c r="E618" i="4"/>
  <c r="G590" i="4"/>
  <c r="F590" i="4"/>
  <c r="D590" i="4"/>
  <c r="C590" i="4"/>
  <c r="H589" i="4"/>
  <c r="E589" i="4"/>
  <c r="H588" i="4"/>
  <c r="E588" i="4"/>
  <c r="H587" i="4"/>
  <c r="E587" i="4"/>
  <c r="H586" i="4"/>
  <c r="E586" i="4"/>
  <c r="H585" i="4"/>
  <c r="E585" i="4"/>
  <c r="H584" i="4"/>
  <c r="E584" i="4"/>
  <c r="H583" i="4"/>
  <c r="E583" i="4"/>
  <c r="H582" i="4"/>
  <c r="E582" i="4"/>
  <c r="H581" i="4"/>
  <c r="E581" i="4"/>
  <c r="G565" i="4"/>
  <c r="F565" i="4"/>
  <c r="D565" i="4"/>
  <c r="C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H558" i="4"/>
  <c r="E558" i="4"/>
  <c r="H557" i="4"/>
  <c r="E557" i="4"/>
  <c r="H556" i="4"/>
  <c r="E556" i="4"/>
  <c r="K489" i="4"/>
  <c r="J489" i="4"/>
  <c r="H489" i="4"/>
  <c r="G489" i="4"/>
  <c r="F489" i="4"/>
  <c r="E489" i="4"/>
  <c r="D489" i="4"/>
  <c r="C489" i="4"/>
  <c r="L487" i="4" s="1"/>
  <c r="L488" i="4"/>
  <c r="I466" i="4"/>
  <c r="E466" i="4"/>
  <c r="C466" i="4"/>
  <c r="K451" i="4"/>
  <c r="J451" i="4"/>
  <c r="I451" i="4"/>
  <c r="H451" i="4"/>
  <c r="G451" i="4"/>
  <c r="F451" i="4"/>
  <c r="E451" i="4"/>
  <c r="D451" i="4"/>
  <c r="C451" i="4"/>
  <c r="L450" i="4"/>
  <c r="L449" i="4"/>
  <c r="E427" i="4"/>
  <c r="C427" i="4"/>
  <c r="G426" i="4"/>
  <c r="G425" i="4"/>
  <c r="K410" i="4"/>
  <c r="J410" i="4"/>
  <c r="I410" i="4"/>
  <c r="H410" i="4"/>
  <c r="G410" i="4"/>
  <c r="F410" i="4"/>
  <c r="E410" i="4"/>
  <c r="D410" i="4"/>
  <c r="C410" i="4"/>
  <c r="L408" i="4" s="1"/>
  <c r="L409" i="4"/>
  <c r="I394" i="4"/>
  <c r="E394" i="4"/>
  <c r="C394" i="4"/>
  <c r="K378" i="4"/>
  <c r="J378" i="4"/>
  <c r="I378" i="4"/>
  <c r="H378" i="4"/>
  <c r="G378" i="4"/>
  <c r="F378" i="4"/>
  <c r="E378" i="4"/>
  <c r="D378" i="4"/>
  <c r="C378" i="4"/>
  <c r="L377" i="4"/>
  <c r="L376" i="4"/>
  <c r="E363" i="4"/>
  <c r="C363" i="4"/>
  <c r="G362" i="4"/>
  <c r="G361" i="4"/>
  <c r="K338" i="4"/>
  <c r="J338" i="4"/>
  <c r="I338" i="4"/>
  <c r="H338" i="4"/>
  <c r="G338" i="4"/>
  <c r="F338" i="4"/>
  <c r="E338" i="4"/>
  <c r="D338" i="4"/>
  <c r="C338" i="4"/>
  <c r="L336" i="4" s="1"/>
  <c r="L337" i="4"/>
  <c r="K335" i="4"/>
  <c r="J335" i="4"/>
  <c r="I335" i="4"/>
  <c r="H335" i="4"/>
  <c r="G335" i="4"/>
  <c r="F335" i="4"/>
  <c r="E335" i="4"/>
  <c r="D335" i="4"/>
  <c r="C335" i="4"/>
  <c r="E242" i="4"/>
  <c r="E238" i="4"/>
  <c r="L1369" i="4" l="1"/>
  <c r="L1472" i="4"/>
  <c r="L1350" i="4"/>
  <c r="L1368" i="4"/>
  <c r="L1451" i="4"/>
  <c r="L1454" i="4" s="1"/>
  <c r="L1471" i="4"/>
  <c r="L1473" i="4" s="1"/>
  <c r="J556" i="4"/>
  <c r="J558" i="4"/>
  <c r="J560" i="4"/>
  <c r="J562" i="4"/>
  <c r="J564" i="4"/>
  <c r="J582" i="4"/>
  <c r="J584" i="4"/>
  <c r="J586" i="4"/>
  <c r="J588" i="4"/>
  <c r="J1007" i="4"/>
  <c r="J1009" i="4"/>
  <c r="J1011" i="4"/>
  <c r="J749" i="4"/>
  <c r="J751" i="4"/>
  <c r="J753" i="4"/>
  <c r="J755" i="4"/>
  <c r="J876" i="4"/>
  <c r="J878" i="4"/>
  <c r="J880" i="4"/>
  <c r="J882" i="4"/>
  <c r="D342" i="4"/>
  <c r="H342" i="4"/>
  <c r="J557" i="4"/>
  <c r="J559" i="4"/>
  <c r="J561" i="4"/>
  <c r="J563" i="4"/>
  <c r="J581" i="4"/>
  <c r="J583" i="4"/>
  <c r="J585" i="4"/>
  <c r="J587" i="4"/>
  <c r="J1006" i="4"/>
  <c r="J1008" i="4"/>
  <c r="J1010" i="4"/>
  <c r="J1012" i="4"/>
  <c r="J748" i="4"/>
  <c r="J750" i="4"/>
  <c r="J752" i="4"/>
  <c r="J754" i="4"/>
  <c r="J756" i="4"/>
  <c r="J877" i="4"/>
  <c r="J879" i="4"/>
  <c r="J881" i="4"/>
  <c r="J883" i="4"/>
  <c r="J589" i="4"/>
  <c r="F245" i="4"/>
  <c r="E342" i="4"/>
  <c r="C342" i="4"/>
  <c r="G342" i="4"/>
  <c r="K342" i="4"/>
  <c r="I342" i="4"/>
  <c r="F342" i="4"/>
  <c r="J342" i="4"/>
  <c r="E757" i="4"/>
  <c r="H684" i="4"/>
  <c r="E620" i="4"/>
  <c r="L1331" i="4"/>
  <c r="N1331" i="4"/>
  <c r="J684" i="4"/>
  <c r="E565" i="4"/>
  <c r="H565" i="4"/>
  <c r="H757" i="4"/>
  <c r="K1395" i="4"/>
  <c r="L1395" i="4"/>
  <c r="I620" i="4"/>
  <c r="H590" i="4"/>
  <c r="E590" i="4"/>
  <c r="L338" i="4"/>
  <c r="G363" i="4"/>
  <c r="G394" i="4"/>
  <c r="L451" i="4"/>
  <c r="G466" i="4"/>
  <c r="L489" i="4"/>
  <c r="K619" i="4"/>
  <c r="G776" i="4"/>
  <c r="E885" i="4"/>
  <c r="H885" i="4"/>
  <c r="G905" i="4"/>
  <c r="E1013" i="4"/>
  <c r="H1013" i="4"/>
  <c r="L1352" i="4"/>
  <c r="G427" i="4"/>
  <c r="E638" i="4"/>
  <c r="L335" i="4"/>
  <c r="L378" i="4"/>
  <c r="L410" i="4"/>
  <c r="H620" i="4"/>
  <c r="J620" i="4"/>
  <c r="K682" i="4"/>
  <c r="E684" i="4"/>
  <c r="I684" i="4"/>
  <c r="G792" i="4"/>
  <c r="G922" i="4"/>
  <c r="L1370" i="4"/>
  <c r="K618" i="4"/>
  <c r="K683" i="4"/>
  <c r="L339" i="4" l="1"/>
  <c r="L343" i="4" s="1"/>
  <c r="L340" i="4"/>
  <c r="L344" i="4" s="1"/>
  <c r="J757" i="4"/>
  <c r="J885" i="4"/>
  <c r="J565" i="4"/>
  <c r="J590" i="4"/>
  <c r="J1013" i="4"/>
  <c r="L342" i="4"/>
  <c r="K620" i="4"/>
  <c r="K684" i="4"/>
</calcChain>
</file>

<file path=xl/sharedStrings.xml><?xml version="1.0" encoding="utf-8"?>
<sst xmlns="http://schemas.openxmlformats.org/spreadsheetml/2006/main" count="839" uniqueCount="219">
  <si>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</si>
  <si>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</si>
  <si>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</si>
  <si>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</si>
  <si>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</si>
  <si>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</si>
  <si>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</si>
  <si>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</si>
  <si>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</si>
  <si>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</si>
  <si>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</si>
  <si>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</si>
  <si>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</si>
  <si>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</si>
  <si>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</si>
  <si>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</si>
  <si>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</si>
  <si>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</si>
  <si>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</si>
  <si>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</si>
  <si>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</si>
  <si>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</si>
  <si>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</si>
  <si>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</si>
  <si>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</si>
  <si>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</si>
  <si>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</si>
  <si>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</si>
  <si>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</si>
  <si>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</si>
  <si>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</si>
  <si>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</si>
  <si>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</si>
  <si>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</si>
  <si>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</si>
  <si>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</si>
  <si>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</si>
  <si>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</si>
  <si>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</si>
  <si>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</si>
  <si>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</si>
  <si>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</si>
  <si>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</si>
  <si>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</si>
  <si>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</si>
  <si>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</si>
  <si>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</si>
  <si>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</si>
  <si>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</si>
  <si>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</si>
  <si>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</si>
  <si>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</si>
  <si>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</si>
  <si>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</si>
  <si>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</si>
  <si>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</si>
  <si>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</si>
  <si>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</si>
  <si>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</si>
  <si>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</si>
  <si>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</si>
  <si>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</si>
  <si>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</si>
  <si>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</si>
  <si>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</si>
  <si>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</si>
  <si>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</si>
  <si>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</si>
  <si>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</si>
  <si>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</si>
  <si>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</si>
  <si>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</si>
  <si>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</si>
  <si>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</si>
  <si>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</si>
  <si>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</si>
  <si>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</si>
  <si>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</si>
  <si>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</si>
  <si>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</si>
  <si>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</si>
  <si>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</si>
  <si>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</si>
  <si>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</si>
  <si>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</si>
  <si>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</si>
  <si>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</si>
  <si>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</si>
  <si>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</si>
  <si>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</si>
  <si>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</si>
  <si>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</si>
  <si>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</si>
  <si>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</si>
  <si>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</si>
  <si>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</si>
  <si>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</si>
  <si>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</si>
  <si>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</si>
  <si>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</si>
  <si>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</si>
  <si>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</si>
  <si>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</si>
  <si>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</si>
  <si>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</si>
  <si>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</si>
  <si>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</si>
  <si>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</si>
  <si>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</si>
  <si>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</si>
  <si>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</si>
  <si>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</si>
  <si>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</si>
  <si>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</si>
  <si>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</si>
  <si>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</si>
  <si>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</si>
  <si>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</si>
  <si>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</si>
  <si>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</si>
  <si>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</si>
  <si>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</si>
  <si>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</si>
  <si>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</si>
  <si>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</si>
  <si>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</si>
  <si>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</si>
  <si>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</si>
  <si>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</si>
  <si>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</si>
  <si>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</si>
  <si>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</si>
  <si>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</si>
  <si>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</si>
  <si>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</si>
  <si>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</si>
  <si>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</si>
  <si>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</si>
  <si>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</si>
  <si>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</si>
  <si>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</si>
  <si>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</si>
  <si>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</si>
  <si>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</si>
  <si>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</si>
  <si>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</si>
  <si>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</si>
  <si>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</si>
  <si>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</si>
  <si>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</si>
  <si>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7.- APARTAMENTOS</t>
  </si>
  <si>
    <t>8.- RESTAURANTES</t>
  </si>
  <si>
    <t>ÁVILA</t>
  </si>
  <si>
    <t xml:space="preserve"> NOTA (*): En Julio de 2018 se modifica el universo del estudio al incorporar al análisis las viviendas de uso turístico y apartamentos.</t>
  </si>
  <si>
    <t>FICHA TÉCNICA GENERAL *</t>
  </si>
  <si>
    <r>
      <t xml:space="preserve">Ámbito de la Investigación: </t>
    </r>
    <r>
      <rPr>
        <sz val="12"/>
        <rFont val="Verdana"/>
        <family val="2"/>
      </rPr>
      <t>Comunidad  de Castilla y León</t>
    </r>
  </si>
  <si>
    <r>
      <t xml:space="preserve">Universo: </t>
    </r>
    <r>
      <rPr>
        <sz val="12"/>
        <rFont val="Verdana"/>
        <family val="2"/>
      </rPr>
      <t>Alojamientos Turísticos Reglados (Alojamientos Hoteleros, Alojamientos de Turismo Rural, Campamentos y Albergues).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</si>
  <si>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(p=q=0,5, sigma=1,64).</t>
    </r>
  </si>
  <si>
    <t>* (Excepto viviendas de uso turístico y apartamentos)</t>
  </si>
  <si>
    <t>FICHA TÉCNICA DE VIVIENDAS DE USO TURISTICO Y APARTAMENTOS</t>
  </si>
  <si>
    <r>
      <t xml:space="preserve">Universo: </t>
    </r>
    <r>
      <rPr>
        <sz val="12"/>
        <rFont val="Verdana"/>
        <family val="2"/>
      </rPr>
      <t xml:space="preserve"> Viviendas de uso turístico y Apartamentos turísticos. </t>
    </r>
  </si>
  <si>
    <r>
      <t xml:space="preserve">Tamaño y Error muestral del Estudio de viviendas de uso turístico y apartamentos: </t>
    </r>
    <r>
      <rPr>
        <sz val="12"/>
        <rFont val="Verdana"/>
        <family val="2"/>
      </rPr>
      <t>200 encuestas, fijando un nivel de error máximo para datos globales del 5,35%, en condiciones normales de muestreo (p=q=0,5, sigma=1,64).</t>
    </r>
  </si>
  <si>
    <t>Plan Estadístico de Castilla y León 2018-2021: Operación Estadística nº 07012</t>
  </si>
  <si>
    <t>Castilla y León</t>
  </si>
  <si>
    <t>Cataluña</t>
  </si>
  <si>
    <t>Andalucía</t>
  </si>
  <si>
    <t>Galicia</t>
  </si>
  <si>
    <t>País Vasco</t>
  </si>
  <si>
    <t>Cantabria</t>
  </si>
  <si>
    <t>Aragón</t>
  </si>
  <si>
    <t>Extremadura</t>
  </si>
  <si>
    <t>Canarias</t>
  </si>
  <si>
    <t>Ceuta</t>
  </si>
  <si>
    <t>Melilla</t>
  </si>
  <si>
    <t>Francia</t>
  </si>
  <si>
    <t>Portugal</t>
  </si>
  <si>
    <t>Italia</t>
  </si>
  <si>
    <t>Alemania</t>
  </si>
  <si>
    <t>Japón</t>
  </si>
  <si>
    <t>Brasil</t>
  </si>
  <si>
    <t>China</t>
  </si>
  <si>
    <t>Canadá</t>
  </si>
  <si>
    <t>Méjico</t>
  </si>
  <si>
    <t>Resto de Europa</t>
  </si>
  <si>
    <t>Resto de América</t>
  </si>
  <si>
    <t>4.- CAMPING</t>
  </si>
  <si>
    <t>CAMPING</t>
  </si>
  <si>
    <t xml:space="preserve">3.- CAMPING </t>
  </si>
  <si>
    <t>DICIEMBRE 2018</t>
  </si>
  <si>
    <t>ENERO  - DICIEMBRE 2018</t>
  </si>
  <si>
    <t>ENERO - DICIEMBRE 2018</t>
  </si>
  <si>
    <t>DICIEMBRE 2017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</si>
  <si>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DICIEMBRE 2017 Y DICIEMBRE 2018</t>
    </r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</si>
  <si>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DICIEMBRE DE 2017-2018</t>
    </r>
  </si>
  <si>
    <t>ENERO-DICIEMBRE 2017</t>
  </si>
  <si>
    <t>ENERO-DICIEMBRE 2018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</si>
  <si>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DICIEMBRE 2017 Y DICIEMBRE 2018</t>
    </r>
  </si>
  <si>
    <t>2c.- COMPARACION DE DATOS ACUMULADOS DE ENERO - DICIEMBRE 2017-2018</t>
  </si>
  <si>
    <t>3b.- COMPARACIONES DICIEMBRE 2017 Y DICIEMBRE 2018</t>
  </si>
  <si>
    <t>3c.- COMPARACION DE DATOS ACUMULADOS DE ENERO - DICIEMBRE 2017-2018</t>
  </si>
  <si>
    <t>4b.- COMPARACIONES DICIEMBRE 2017 Y DICIEMBRE 2018</t>
  </si>
  <si>
    <t>4c.- COMPARACION DE DATOS ACUMULADOS DE ENERO - DICIEMBRE 2017-2018</t>
  </si>
  <si>
    <t>5b.- COMPARACIONES DICIEMBRE 2017 Y DICIEMBRE 2018</t>
  </si>
  <si>
    <t>5c.- COMPARACION DE DATOS ACUMULADOS DE ENERO - DICIEMBRE 2017-2018</t>
  </si>
  <si>
    <t>Los Campamentos de Zamora durante el mes de diciembre de 2018 han estado cerrados.</t>
  </si>
  <si>
    <t>Madrid Comunidad</t>
  </si>
  <si>
    <t>Asturias Principado</t>
  </si>
  <si>
    <t>Valencia Comunidad</t>
  </si>
  <si>
    <t>Castilla La Mancha</t>
  </si>
  <si>
    <t>Navarra</t>
  </si>
  <si>
    <t>Murcia</t>
  </si>
  <si>
    <t>La Rioja</t>
  </si>
  <si>
    <t>Baleares</t>
  </si>
  <si>
    <t>R. Unido</t>
  </si>
  <si>
    <t>Benelux</t>
  </si>
  <si>
    <t>EE. UU.</t>
  </si>
  <si>
    <t>Resto del Mundo</t>
  </si>
  <si>
    <t>R.Unido</t>
  </si>
  <si>
    <t>EE.UU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</si>
</sst>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"/>
    <numFmt numFmtId="165" formatCode="0.0"/>
  </numFmts>
  <fonts count="7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9" fillId="0" borderId="0" xfId="0" applyFont="1"/>
    <xf numFmtId="3" fontId="29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3" fontId="36" fillId="9" borderId="0" xfId="0" applyNumberFormat="1" applyFont="1" applyFill="1" applyAlignment="1">
      <alignment horizontal="center"/>
    </xf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50" fillId="9" borderId="0" xfId="0" applyFont="1" applyFill="1" applyBorder="1" applyAlignment="1">
      <alignment horizontal="center"/>
    </xf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3" fillId="0" borderId="0" xfId="0" applyFont="1" applyFill="1" applyBorder="1" applyAlignment="1">
      <alignment horizontal="center"/>
    </xf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3" fontId="30" fillId="13" borderId="0" xfId="0" applyNumberFormat="1" applyFont="1" applyFill="1" applyBorder="1" applyAlignment="1">
      <alignment horizontal="center"/>
    </xf>
    <xf numFmtId="10" fontId="5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0" fontId="66" fillId="9" borderId="0" xfId="0" applyFont="1" applyFill="1" applyBorder="1" applyAlignment="1"/>
    <xf numFmtId="10" fontId="58" fillId="13" borderId="0" xfId="2" applyNumberFormat="1" applyFont="1" applyFill="1" applyBorder="1" applyAlignment="1">
      <alignment horizontal="center"/>
    </xf>
    <xf numFmtId="0" fontId="72" fillId="13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left"/>
    </xf>
    <xf numFmtId="9" fontId="50" fillId="9" borderId="0" xfId="2" applyFont="1" applyFill="1" applyBorder="1" applyAlignment="1">
      <alignment horizontal="left"/>
    </xf>
    <xf numFmtId="0" fontId="58" fillId="13" borderId="0" xfId="0" applyFont="1" applyFill="1" applyBorder="1"/>
    <xf numFmtId="0" fontId="62" fillId="13" borderId="0" xfId="0" applyFont="1" applyFill="1" applyBorder="1"/>
    <xf numFmtId="0" fontId="36" fillId="5" borderId="0" xfId="0" applyFont="1" applyFill="1" applyBorder="1" applyAlignment="1">
      <alignment wrapText="1"/>
    </xf>
    <xf numFmtId="0" fontId="4" fillId="0" borderId="0" xfId="0" applyFont="1" applyAlignment="1"/>
    <xf numFmtId="0" fontId="19" fillId="0" borderId="0" xfId="0" applyFont="1" applyFill="1" applyBorder="1"/>
    <xf numFmtId="0" fontId="52" fillId="9" borderId="0" xfId="0" applyFont="1" applyFill="1" applyBorder="1"/>
    <xf numFmtId="0" fontId="20" fillId="9" borderId="0" xfId="0" applyFont="1" applyFill="1"/>
    <xf numFmtId="0" fontId="35" fillId="5" borderId="0" xfId="0" applyFont="1" applyFill="1" applyAlignment="1">
      <alignment horizontal="center"/>
    </xf>
    <xf numFmtId="0" fontId="38" fillId="5" borderId="0" xfId="0" applyFont="1" applyFill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0" fontId="20" fillId="13" borderId="0" xfId="0" applyFont="1" applyFill="1"/>
    <xf numFmtId="3" fontId="30" fillId="13" borderId="0" xfId="0" applyNumberFormat="1" applyFont="1" applyFill="1" applyAlignment="1">
      <alignment horizontal="center"/>
    </xf>
    <xf numFmtId="3" fontId="36" fillId="13" borderId="0" xfId="0" applyNumberFormat="1" applyFont="1" applyFill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>
      <alignment horizontal="center"/>
    </xf>
    <xf numFmtId="4" fontId="66" fillId="9" borderId="0" xfId="0" applyNumberFormat="1" applyFont="1" applyFill="1" applyBorder="1" applyAlignment="1">
      <alignment horizontal="center"/>
    </xf>
    <xf numFmtId="165" fontId="0" fillId="0" borderId="0" xfId="0" applyNumberFormat="1"/>
    <xf numFmtId="0" fontId="34" fillId="7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1" fontId="0" fillId="0" borderId="0" xfId="0" applyNumberForma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50" fillId="9" borderId="0" xfId="0" applyFont="1" applyFill="1" applyBorder="1" applyAlignment="1"/>
    <xf numFmtId="0" fontId="30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10" fontId="0" fillId="0" borderId="0" xfId="0" applyNumberFormat="1" applyFill="1"/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9" fontId="0" fillId="0" borderId="0" xfId="0" applyNumberFormat="1"/>
    <xf numFmtId="2" fontId="62" fillId="9" borderId="0" xfId="0" applyNumberFormat="1" applyFont="1" applyFill="1" applyBorder="1" applyAlignment="1">
      <alignment horizontal="center"/>
    </xf>
    <xf numFmtId="0" fontId="29" fillId="13" borderId="0" xfId="0" applyFont="1" applyFill="1"/>
    <xf numFmtId="0" fontId="36" fillId="13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5" fillId="7" borderId="0" xfId="0" applyFont="1" applyFill="1" applyBorder="1" applyAlignment="1">
      <alignment wrapText="1"/>
    </xf>
    <xf numFmtId="0" fontId="41" fillId="0" borderId="0" xfId="0" applyFont="1" applyAlignment="1">
      <alignment horizontal="left"/>
    </xf>
    <xf numFmtId="0" fontId="29" fillId="5" borderId="0" xfId="0" applyFont="1" applyFill="1" applyBorder="1" applyAlignment="1">
      <alignment horizontal="left" vertical="center" wrapText="1"/>
    </xf>
    <xf numFmtId="10" fontId="29" fillId="5" borderId="0" xfId="0" applyNumberFormat="1" applyFont="1" applyFill="1" applyBorder="1" applyAlignment="1">
      <alignment horizontal="center" vertical="center"/>
    </xf>
    <xf numFmtId="0" fontId="36" fillId="9" borderId="0" xfId="0" applyFont="1" applyFill="1"/>
    <xf numFmtId="0" fontId="36" fillId="13" borderId="0" xfId="0" applyFont="1" applyFill="1"/>
    <xf numFmtId="0" fontId="15" fillId="0" borderId="7" xfId="0" applyFont="1" applyBorder="1"/>
    <xf numFmtId="0" fontId="15" fillId="0" borderId="3" xfId="0" applyFont="1" applyBorder="1"/>
    <xf numFmtId="0" fontId="15" fillId="0" borderId="3" xfId="0" applyFont="1" applyBorder="1" applyAlignment="1">
      <alignment horizontal="left"/>
    </xf>
    <xf numFmtId="0" fontId="15" fillId="0" borderId="4" xfId="0" applyFont="1" applyBorder="1"/>
    <xf numFmtId="0" fontId="15" fillId="0" borderId="10" xfId="0" applyFont="1" applyFill="1" applyBorder="1"/>
    <xf numFmtId="0" fontId="15" fillId="0" borderId="11" xfId="0" applyFont="1" applyBorder="1"/>
    <xf numFmtId="0" fontId="15" fillId="0" borderId="10" xfId="0" applyFont="1" applyBorder="1"/>
    <xf numFmtId="0" fontId="15" fillId="0" borderId="9" xfId="0" applyFont="1" applyBorder="1"/>
    <xf numFmtId="10" fontId="0" fillId="0" borderId="0" xfId="0" applyNumberFormat="1" applyFill="1" applyBorder="1"/>
    <xf numFmtId="10" fontId="29" fillId="5" borderId="8" xfId="0" applyNumberFormat="1" applyFont="1" applyFill="1" applyBorder="1" applyAlignment="1">
      <alignment horizontal="center"/>
    </xf>
    <xf numFmtId="10" fontId="29" fillId="5" borderId="1" xfId="0" applyNumberFormat="1" applyFont="1" applyFill="1" applyBorder="1" applyAlignment="1">
      <alignment horizontal="center"/>
    </xf>
    <xf numFmtId="10" fontId="29" fillId="5" borderId="2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15" fillId="0" borderId="10" xfId="0" applyFont="1" applyBorder="1" applyAlignment="1">
      <alignment wrapText="1"/>
    </xf>
    <xf numFmtId="0" fontId="15" fillId="0" borderId="12" xfId="0" applyFont="1" applyBorder="1"/>
    <xf numFmtId="0" fontId="15" fillId="0" borderId="9" xfId="0" applyFont="1" applyBorder="1" applyAlignment="1">
      <alignment wrapText="1"/>
    </xf>
    <xf numFmtId="0" fontId="15" fillId="0" borderId="11" xfId="0" applyFont="1" applyFill="1" applyBorder="1"/>
    <xf numFmtId="0" fontId="57" fillId="9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4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55" fillId="8" borderId="0" xfId="0" applyFont="1" applyFill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50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center"/>
    </xf>
    <xf numFmtId="0" fontId="5" fillId="7" borderId="0" xfId="0" applyFont="1" applyFill="1" applyBorder="1" applyAlignment="1">
      <alignment wrapText="1"/>
    </xf>
    <xf numFmtId="0" fontId="12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6" fillId="9" borderId="0" xfId="0" applyFont="1" applyFill="1" applyAlignment="1">
      <alignment horizontal="center"/>
    </xf>
    <xf numFmtId="0" fontId="57" fillId="9" borderId="0" xfId="0" applyFont="1" applyFill="1" applyAlignment="1">
      <alignment horizontal="center"/>
    </xf>
    <xf numFmtId="0" fontId="55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0" fontId="34" fillId="7" borderId="0" xfId="0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horizontal="justify" vertical="justify" wrapText="1"/>
    </xf>
    <xf numFmtId="0" fontId="41" fillId="7" borderId="0" xfId="0" applyFont="1" applyFill="1" applyBorder="1" applyAlignment="1">
      <alignment horizontal="left" vertical="justify" wrapText="1"/>
    </xf>
    <xf numFmtId="0" fontId="52" fillId="9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0" fontId="36" fillId="5" borderId="0" xfId="0" applyFont="1" applyFill="1" applyBorder="1" applyAlignment="1">
      <alignment horizontal="left" wrapText="1"/>
    </xf>
    <xf numFmtId="0" fontId="41" fillId="7" borderId="0" xfId="0" applyFont="1" applyFill="1" applyBorder="1" applyAlignment="1">
      <alignment vertical="top" wrapText="1"/>
    </xf>
    <xf numFmtId="0" fontId="41" fillId="7" borderId="0" xfId="0" applyFont="1" applyFill="1" applyBorder="1" applyAlignment="1">
      <alignment horizontal="left"/>
    </xf>
    <xf numFmtId="0" fontId="20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50" fillId="13" borderId="0" xfId="0" applyFont="1" applyFill="1" applyBorder="1" applyAlignment="1"/>
    <xf numFmtId="0" fontId="50" fillId="13" borderId="0" xfId="0" applyFont="1" applyFill="1" applyBorder="1" applyAlignment="1">
      <alignment horizontal="left"/>
    </xf>
    <xf numFmtId="0" fontId="50" fillId="13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10" fontId="36" fillId="6" borderId="0" xfId="0" applyNumberFormat="1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9" fontId="57" fillId="10" borderId="0" xfId="2" applyFont="1" applyFill="1" applyBorder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49" fontId="56" fillId="9" borderId="11" xfId="0" applyNumberFormat="1" applyFont="1" applyFill="1" applyBorder="1" applyAlignment="1">
      <alignment horizontal="center" vertical="center"/>
    </xf>
    <xf numFmtId="49" fontId="56" fillId="9" borderId="13" xfId="0" applyNumberFormat="1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6" fillId="13" borderId="11" xfId="0" applyNumberFormat="1" applyFont="1" applyFill="1" applyBorder="1" applyAlignment="1">
      <alignment horizontal="center" vertical="center"/>
    </xf>
    <xf numFmtId="49" fontId="56" fillId="13" borderId="13" xfId="0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left"/>
    </xf>
    <xf numFmtId="0" fontId="32" fillId="8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41" fillId="0" borderId="0" xfId="0" applyFont="1" applyAlignment="1">
      <alignment horizontal="left"/>
    </xf>
    <xf numFmtId="0" fontId="13" fillId="7" borderId="0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48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C0C0C0"/>
      <color rgb="FF993366"/>
      <color rgb="FFFF00FF"/>
      <color rgb="FFD1E7A9"/>
      <color rgb="FF0000FF"/>
      <color rgb="FF660066"/>
      <color rgb="FF000080"/>
      <color rgb="FFCCFFFF"/>
      <color rgb="FF0066CC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DISTRIBUCIÓN DE ESTABLECIMIENTOS</a:t>
            </a:r>
          </a:p>
        </c:rich>
      </c:tx>
      <c:layout>
        <c:manualLayout>
          <c:xMode val="edge"/>
          <c:yMode val="edge"/>
          <c:x val="0.2880198709686736"/>
          <c:y val="4.59258092738407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PALENCIA
</a:t>
                    </a:r>
                    <a:fld id="{D7502852-0B62-4C50-B1B1-41E058D0F51C}" type="PERCENTAGE">
                      <a:rPr lang="en-US" baseline="0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6437775058035216E-2"/>
                  <c:y val="1.6290463692038902E-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SEGOVIA
</a:t>
                    </a:r>
                    <a:fld id="{37E751ED-0684-47B7-B884-2A1FF153FA10}" type="PERCENTAGE">
                      <a:rPr lang="en-US" baseline="0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4436489799160249E-2"/>
                  <c:y val="-2.629011373578302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004209583843286E-2"/>
                  <c:y val="-7.428171478565179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</a:t>
                    </a:r>
                    <a:fld id="{767EA109-583E-48F8-BE64-54CD436C1F87}" type="PERCENTAGE">
                      <a:rPr lang="en-US" baseline="0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2083021946878374E-2"/>
                  <c:y val="-2.77312335958005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ZAMORA
</a:t>
                    </a:r>
                    <a:fld id="{8B93EE76-0E03-4C9F-AF8F-6FA707E99F00}" type="PERCENTAGE">
                      <a:rPr lang="en-US" baseline="0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[PORCENTAJE]</a:t>
                    </a:fld>
                    <a:endParaRPr lang="en-US" baseline="0"/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 DE PLAZAS POR PROVINCIAS</a:t>
            </a:r>
          </a:p>
        </c:rich>
      </c:tx>
      <c:layout>
        <c:manualLayout>
          <c:xMode val="edge"/>
          <c:yMode val="edge"/>
          <c:x val="0.17544856618877705"/>
          <c:y val="2.35688538932633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DICIEMBRE!$B$1322:$B$1330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DICIEMBRE!$N$1322:$N$1330</c:f>
              <c:numCache>
                <c:formatCode>#,##0</c:formatCode>
                <c:ptCount val="9"/>
                <c:pt idx="0">
                  <c:v>5849</c:v>
                </c:pt>
                <c:pt idx="1">
                  <c:v>11721</c:v>
                </c:pt>
                <c:pt idx="2">
                  <c:v>13677</c:v>
                </c:pt>
                <c:pt idx="3">
                  <c:v>3794</c:v>
                </c:pt>
                <c:pt idx="4">
                  <c:v>12256</c:v>
                </c:pt>
                <c:pt idx="5">
                  <c:v>6558</c:v>
                </c:pt>
                <c:pt idx="6">
                  <c:v>4217</c:v>
                </c:pt>
                <c:pt idx="7">
                  <c:v>9610</c:v>
                </c:pt>
                <c:pt idx="8">
                  <c:v>3957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[5]Oferta!$B$37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[5]Oferta!$D$37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[5]Oferta!$F$37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[5]Oferta!$F$39:$F$47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8439208"/>
        <c:axId val="428439600"/>
        <c:axId val="0"/>
      </c:bar3DChart>
      <c:catAx>
        <c:axId val="42843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39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8439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39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[5]Oferta!$A$98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[5]Oferta!$B$95:$J$95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[5]Oferta!$B$98:$J$98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[5]Oferta!$A$97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[5]Oferta!$B$97:$J$97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[5]Oferta!$A$96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[5]Oferta!$B$96:$J$96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8440384"/>
        <c:axId val="428440776"/>
      </c:barChart>
      <c:catAx>
        <c:axId val="4284403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40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84407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40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073312154050063"/>
          <c:y val="3.0201342281879196E-2"/>
          <c:w val="0.2611734203956213"/>
          <c:h val="7.4553936571881987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09679DC-1F89-4E65-90C0-513DCA6EF8B3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DICIEMBRE!$C$1449:$K$1449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DICIEMBRE!$C$1454:$K$1454</c:f>
              <c:numCache>
                <c:formatCode>#,##0</c:formatCode>
                <c:ptCount val="9"/>
                <c:pt idx="0">
                  <c:v>16</c:v>
                </c:pt>
                <c:pt idx="1">
                  <c:v>70</c:v>
                </c:pt>
                <c:pt idx="2">
                  <c:v>111</c:v>
                </c:pt>
                <c:pt idx="3">
                  <c:v>34</c:v>
                </c:pt>
                <c:pt idx="4">
                  <c:v>19</c:v>
                </c:pt>
                <c:pt idx="5">
                  <c:v>20</c:v>
                </c:pt>
                <c:pt idx="6">
                  <c:v>11</c:v>
                </c:pt>
                <c:pt idx="7">
                  <c:v>17</c:v>
                </c:pt>
                <c:pt idx="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8702240"/>
        <c:axId val="428702632"/>
        <c:axId val="0"/>
      </c:bar3DChart>
      <c:catAx>
        <c:axId val="4287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8702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8702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87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85484530050209"/>
          <c:y val="0.29665541807274093"/>
          <c:w val="0.7117941892617996"/>
          <c:h val="0.598404060878528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('[7]Oferta '!$B$107,'[7]Oferta '!$D$107,'[7]Oferta '!$F$107,'[7]Oferta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('[7]Oferta '!$C$118,'[7]Oferta '!$E$118,'[7]Oferta '!$G$118,'[7]Oferta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9595003649929E-2"/>
          <c:y val="0.20702173228346454"/>
          <c:w val="0.89619381181713997"/>
          <c:h val="0.711544881889763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'[8]Oferta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'[8]Oferta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'[8]Oferta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'[8]Oferta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'[8]Oferta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'[8]Oferta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8703808"/>
        <c:axId val="428704200"/>
      </c:barChart>
      <c:catAx>
        <c:axId val="428703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8704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8704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8703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558478344620038"/>
          <c:y val="1.709700787401575E-2"/>
          <c:w val="0.37015073443396179"/>
          <c:h val="0.1365354330708661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49421542682831"/>
          <c:y val="0.20599320701454479"/>
          <c:w val="0.72300328515283041"/>
          <c:h val="0.7176795459721476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2075006876460828E-3"/>
                  <c:y val="-3.20035919854645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386084975793304E-3"/>
                  <c:y val="-8.32369627994375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391219400963006E-2"/>
                  <c:y val="4.30012111119650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658264397622879E-2"/>
                  <c:y val="6.9576788008806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4225919700737305E-2"/>
                  <c:y val="2.13577272773769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775897416002145E-2"/>
                  <c:y val="-1.045232919727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696424678245855E-2"/>
                  <c:y val="-9.61927228456311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6399420036052769E-2"/>
                  <c:y val="-3.3329490722907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DICIEMBRE!$B$556:$B$564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DICIEMBRE!$H$556:$H$564</c:f>
              <c:numCache>
                <c:formatCode>#,##0</c:formatCode>
                <c:ptCount val="9"/>
                <c:pt idx="0">
                  <c:v>60186</c:v>
                </c:pt>
                <c:pt idx="1">
                  <c:v>96145</c:v>
                </c:pt>
                <c:pt idx="2">
                  <c:v>101879</c:v>
                </c:pt>
                <c:pt idx="3">
                  <c:v>33465</c:v>
                </c:pt>
                <c:pt idx="4">
                  <c:v>134207</c:v>
                </c:pt>
                <c:pt idx="5">
                  <c:v>62926</c:v>
                </c:pt>
                <c:pt idx="6">
                  <c:v>24658</c:v>
                </c:pt>
                <c:pt idx="7">
                  <c:v>115493</c:v>
                </c:pt>
                <c:pt idx="8">
                  <c:v>29676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173067254982922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263261734507893"/>
          <c:y val="0.13523009623797025"/>
          <c:w val="0.7890839577283022"/>
          <c:h val="0.8215898512685914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733618162248824E-3"/>
                  <c:y val="-5.50386701662292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017037804174851E-2"/>
                  <c:y val="1.81463958254374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211516986690001E-2"/>
                  <c:y val="8.7483127042389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7598085475475999E-2"/>
                  <c:y val="3.83912510936132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193729732718064E-2"/>
                  <c:y val="6.35517060367452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474015186717256E-2"/>
                  <c:y val="6.58127734033245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424284717376233E-3"/>
                  <c:y val="-2.124549431321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9958293483594846E-2"/>
                  <c:y val="-6.20692913385826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4469722605733623E-2"/>
                  <c:y val="-1.53728783902012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DICIEMBRE!$B$748:$B$756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DICIEMBRE!$H$748:$H$756</c:f>
              <c:numCache>
                <c:formatCode>#,##0</c:formatCode>
                <c:ptCount val="9"/>
                <c:pt idx="0">
                  <c:v>45272</c:v>
                </c:pt>
                <c:pt idx="1">
                  <c:v>25226</c:v>
                </c:pt>
                <c:pt idx="2">
                  <c:v>22327</c:v>
                </c:pt>
                <c:pt idx="3">
                  <c:v>11598</c:v>
                </c:pt>
                <c:pt idx="4">
                  <c:v>26421</c:v>
                </c:pt>
                <c:pt idx="5">
                  <c:v>36599</c:v>
                </c:pt>
                <c:pt idx="6">
                  <c:v>22006</c:v>
                </c:pt>
                <c:pt idx="7">
                  <c:v>10321</c:v>
                </c:pt>
                <c:pt idx="8">
                  <c:v>17580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7653510498687652"/>
          <c:h val="0.637836051743532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735299479529674E-2"/>
                  <c:y val="-2.53984931151819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959981854120087E-2"/>
                  <c:y val="7.46558633295838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990425181069496E-2"/>
                  <c:y val="5.02648338378131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332783783934935E-2"/>
                  <c:y val="-1.6754874779761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8868110236220474E-2"/>
                  <c:y val="-6.7218433633295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0424986138609038E-2"/>
                  <c:y val="-3.992715017453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DICIEMBRE!$B$556:$B$564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DICIEMBRE!$E$556:$E$564</c:f>
              <c:numCache>
                <c:formatCode>#,##0</c:formatCode>
                <c:ptCount val="9"/>
                <c:pt idx="0">
                  <c:v>40456</c:v>
                </c:pt>
                <c:pt idx="1">
                  <c:v>67175</c:v>
                </c:pt>
                <c:pt idx="2">
                  <c:v>60217</c:v>
                </c:pt>
                <c:pt idx="3">
                  <c:v>19326</c:v>
                </c:pt>
                <c:pt idx="4">
                  <c:v>80255</c:v>
                </c:pt>
                <c:pt idx="5">
                  <c:v>42302</c:v>
                </c:pt>
                <c:pt idx="6">
                  <c:v>14966</c:v>
                </c:pt>
                <c:pt idx="7">
                  <c:v>72098</c:v>
                </c:pt>
                <c:pt idx="8">
                  <c:v>18598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5901958182193518"/>
          <c:y val="2.03366579177602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4257952"/>
        <c:axId val="324259128"/>
        <c:axId val="0"/>
      </c:bar3DChart>
      <c:catAx>
        <c:axId val="3242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4259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4259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4257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988463276106884"/>
          <c:y val="2.09204933454114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110172463259906"/>
          <c:y val="0.15370078740157483"/>
          <c:w val="0.73741399896734239"/>
          <c:h val="0.7829635565465821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7433444312701218E-2"/>
                  <c:y val="-5.31590586932873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5505679617916612E-3"/>
                  <c:y val="-9.15521566441362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491803278688526E-3"/>
                  <c:y val="7.52212389380531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488412126621898E-2"/>
                  <c:y val="6.0913176782105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9948868538232856E-2"/>
                  <c:y val="3.6548319203337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233064490420572E-3"/>
                  <c:y val="6.52024249181241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488059894152583E-2"/>
                  <c:y val="-1.14580865444917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1410061959468182E-2"/>
                  <c:y val="-6.8812974705595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2516815964806021E-2"/>
                  <c:y val="-2.74527907462894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DICIEMBRE!$B$748:$B$756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DICIEMBRE!$E$748:$E$756</c:f>
              <c:numCache>
                <c:formatCode>#,##0</c:formatCode>
                <c:ptCount val="9"/>
                <c:pt idx="0">
                  <c:v>19188</c:v>
                </c:pt>
                <c:pt idx="1">
                  <c:v>11007</c:v>
                </c:pt>
                <c:pt idx="2">
                  <c:v>9805</c:v>
                </c:pt>
                <c:pt idx="3">
                  <c:v>5004</c:v>
                </c:pt>
                <c:pt idx="4">
                  <c:v>11370</c:v>
                </c:pt>
                <c:pt idx="5">
                  <c:v>15998</c:v>
                </c:pt>
                <c:pt idx="6">
                  <c:v>9222</c:v>
                </c:pt>
                <c:pt idx="7">
                  <c:v>5286</c:v>
                </c:pt>
                <c:pt idx="8">
                  <c:v>8372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128265096529338"/>
          <c:y val="0.14227681539807524"/>
          <c:w val="0.77418689907332328"/>
          <c:h val="0.848834295713035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8.031662462513741E-3"/>
                  <c:y val="-1.95233595800524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3145429082941151E-2"/>
                  <c:y val="-5.02866141732283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508583751561544E-2"/>
                  <c:y val="9.0643919510061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3857456190669401E-3"/>
                  <c:y val="9.32773403324584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235431789140096E-3"/>
                  <c:y val="0.1621186351706036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269641785720076"/>
                      <c:h val="0.1213777777777777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8.1229482366741348E-3"/>
                  <c:y val="-6.16318460192475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5002561118962201E-2"/>
                  <c:y val="-6.25333333333333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16651053442786E-2"/>
                  <c:y val="-5.67307086614173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5862598567589193E-2"/>
                  <c:y val="-1.26820647419072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54307739366405"/>
                      <c:h val="0.12137777777777778"/>
                    </c:manualLayout>
                  </c15:layout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DICIEMBRE!$B$1004:$B$1012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DICIEMBRE!$E$1004:$E$1012</c:f>
              <c:numCache>
                <c:formatCode>#,##0</c:formatCode>
                <c:ptCount val="9"/>
                <c:pt idx="0">
                  <c:v>588</c:v>
                </c:pt>
                <c:pt idx="1">
                  <c:v>786</c:v>
                </c:pt>
                <c:pt idx="2">
                  <c:v>1935</c:v>
                </c:pt>
                <c:pt idx="3">
                  <c:v>600</c:v>
                </c:pt>
                <c:pt idx="4">
                  <c:v>683</c:v>
                </c:pt>
                <c:pt idx="5">
                  <c:v>375</c:v>
                </c:pt>
                <c:pt idx="6">
                  <c:v>153</c:v>
                </c:pt>
                <c:pt idx="7">
                  <c:v>302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DICIEMBRE 2018</a:t>
            </a:r>
          </a:p>
        </c:rich>
      </c:tx>
      <c:layout>
        <c:manualLayout>
          <c:xMode val="edge"/>
          <c:yMode val="edge"/>
          <c:x val="0.25450084816568352"/>
          <c:y val="2.3073560671836177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67486138187709"/>
          <c:y val="0.11038247357863536"/>
          <c:w val="0.6726691900650682"/>
          <c:h val="0.80328732672674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DICIEMBRE!$B$274:$B$292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</c:v>
                </c:pt>
                <c:pt idx="3">
                  <c:v>Canarias</c:v>
                </c:pt>
                <c:pt idx="4">
                  <c:v>La Rioja</c:v>
                </c:pt>
                <c:pt idx="5">
                  <c:v>Murcia</c:v>
                </c:pt>
                <c:pt idx="6">
                  <c:v>Navarra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La Mancha</c:v>
                </c:pt>
                <c:pt idx="11">
                  <c:v>Asturias Principado</c:v>
                </c:pt>
                <c:pt idx="12">
                  <c:v>Valencia Comunidad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Comunidad</c:v>
                </c:pt>
              </c:strCache>
            </c:strRef>
          </c:cat>
          <c:val>
            <c:numRef>
              <c:f>DICIEMBRE!$C$274:$C$292</c:f>
              <c:numCache>
                <c:formatCode>0.00%</c:formatCode>
                <c:ptCount val="19"/>
                <c:pt idx="0">
                  <c:v>9.6238120535887346E-4</c:v>
                </c:pt>
                <c:pt idx="1">
                  <c:v>1.2510955669665356E-3</c:v>
                </c:pt>
                <c:pt idx="2">
                  <c:v>1.031409716072744E-2</c:v>
                </c:pt>
                <c:pt idx="3">
                  <c:v>1.1159239714296791E-2</c:v>
                </c:pt>
                <c:pt idx="4">
                  <c:v>1.1774287232153241E-2</c:v>
                </c:pt>
                <c:pt idx="5">
                  <c:v>1.4619429785722593E-2</c:v>
                </c:pt>
                <c:pt idx="6">
                  <c:v>1.8314097160727436E-2</c:v>
                </c:pt>
                <c:pt idx="7">
                  <c:v>2.3238859571445183E-2</c:v>
                </c:pt>
                <c:pt idx="8">
                  <c:v>2.4335097691981077E-2</c:v>
                </c:pt>
                <c:pt idx="9">
                  <c:v>2.959057552681375E-2</c:v>
                </c:pt>
                <c:pt idx="10">
                  <c:v>4.2485572870545579E-2</c:v>
                </c:pt>
                <c:pt idx="11">
                  <c:v>5.3243241839311339E-2</c:v>
                </c:pt>
                <c:pt idx="12">
                  <c:v>5.6330715424114934E-2</c:v>
                </c:pt>
                <c:pt idx="13">
                  <c:v>6.2674577651828295E-2</c:v>
                </c:pt>
                <c:pt idx="14">
                  <c:v>6.7150475178564498E-2</c:v>
                </c:pt>
                <c:pt idx="15">
                  <c:v>6.9343862227713354E-2</c:v>
                </c:pt>
                <c:pt idx="16">
                  <c:v>8.2447954075904453E-2</c:v>
                </c:pt>
                <c:pt idx="17">
                  <c:v>0.14403852960271821</c:v>
                </c:pt>
                <c:pt idx="18">
                  <c:v>0.27672591051310641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460960"/>
        <c:axId val="326461352"/>
      </c:barChart>
      <c:catAx>
        <c:axId val="32646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461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46135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4609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DICIEMBRE 2018</a:t>
            </a:r>
          </a:p>
        </c:rich>
      </c:tx>
      <c:layout>
        <c:manualLayout>
          <c:xMode val="edge"/>
          <c:yMode val="edge"/>
          <c:x val="0.29437885353088261"/>
          <c:y val="1.086964129483814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943553940805631"/>
          <c:y val="0.11304359825449881"/>
          <c:w val="0.66398865736638224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DICIEMBRE!$B$295:$B$309</c:f>
              <c:strCache>
                <c:ptCount val="15"/>
                <c:pt idx="0">
                  <c:v>Canadá</c:v>
                </c:pt>
                <c:pt idx="1">
                  <c:v>Méjico</c:v>
                </c:pt>
                <c:pt idx="2">
                  <c:v>Japón</c:v>
                </c:pt>
                <c:pt idx="3">
                  <c:v>Brasil</c:v>
                </c:pt>
                <c:pt idx="4">
                  <c:v>China</c:v>
                </c:pt>
                <c:pt idx="5">
                  <c:v>Benelux</c:v>
                </c:pt>
                <c:pt idx="6">
                  <c:v>Resto de América</c:v>
                </c:pt>
                <c:pt idx="7">
                  <c:v>EE. UU.</c:v>
                </c:pt>
                <c:pt idx="8">
                  <c:v>Alemania</c:v>
                </c:pt>
                <c:pt idx="9">
                  <c:v>Italia</c:v>
                </c:pt>
                <c:pt idx="10">
                  <c:v>Resto del Mundo</c:v>
                </c:pt>
                <c:pt idx="11">
                  <c:v>Resto de Europa</c:v>
                </c:pt>
                <c:pt idx="12">
                  <c:v>R.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DICIEMBRE!$C$295:$C$309</c:f>
              <c:numCache>
                <c:formatCode>0.00%</c:formatCode>
                <c:ptCount val="15"/>
                <c:pt idx="0">
                  <c:v>7.3394267547563456E-3</c:v>
                </c:pt>
                <c:pt idx="1">
                  <c:v>1.2667030947295215E-2</c:v>
                </c:pt>
                <c:pt idx="2">
                  <c:v>2.2167304157766628E-2</c:v>
                </c:pt>
                <c:pt idx="3">
                  <c:v>2.6178530624410112E-2</c:v>
                </c:pt>
                <c:pt idx="4">
                  <c:v>3.2847349858427299E-2</c:v>
                </c:pt>
                <c:pt idx="5">
                  <c:v>5.261785306244101E-2</c:v>
                </c:pt>
                <c:pt idx="6">
                  <c:v>5.5014654016193931E-2</c:v>
                </c:pt>
                <c:pt idx="7">
                  <c:v>5.7535641547861505E-2</c:v>
                </c:pt>
                <c:pt idx="8">
                  <c:v>5.8740251353633699E-2</c:v>
                </c:pt>
                <c:pt idx="9">
                  <c:v>6.0963191098306092E-2</c:v>
                </c:pt>
                <c:pt idx="10">
                  <c:v>8.968754656996672E-2</c:v>
                </c:pt>
                <c:pt idx="11">
                  <c:v>9.3077840147036905E-2</c:v>
                </c:pt>
                <c:pt idx="12">
                  <c:v>9.656748298643883E-2</c:v>
                </c:pt>
                <c:pt idx="13">
                  <c:v>0.15309721325319159</c:v>
                </c:pt>
                <c:pt idx="14">
                  <c:v>0.18149868362227412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462136"/>
        <c:axId val="326462528"/>
      </c:barChart>
      <c:catAx>
        <c:axId val="326462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46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46252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4621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 PERIODO ACUMULADO</a:t>
            </a:r>
            <a:r>
              <a:rPr lang="es-ES" sz="1100" b="1" baseline="0"/>
              <a:t> DE ENERO - </a:t>
            </a:r>
            <a:r>
              <a:rPr lang="es-ES" sz="1100" b="1"/>
              <a:t>DICIEMBRE 2018</a:t>
            </a:r>
          </a:p>
        </c:rich>
      </c:tx>
      <c:layout>
        <c:manualLayout>
          <c:xMode val="edge"/>
          <c:yMode val="edge"/>
          <c:x val="0.2622244727447654"/>
          <c:y val="1.7945141880849801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988594070435729"/>
          <c:y val="0.11304359825449881"/>
          <c:w val="0.67763868141884198"/>
          <c:h val="0.802174764536732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DICIEMBRE!$B$314:$B$328</c:f>
              <c:strCache>
                <c:ptCount val="15"/>
                <c:pt idx="0">
                  <c:v>Japón</c:v>
                </c:pt>
                <c:pt idx="1">
                  <c:v>Méjico</c:v>
                </c:pt>
                <c:pt idx="2">
                  <c:v>Canadá</c:v>
                </c:pt>
                <c:pt idx="3">
                  <c:v>Brasil</c:v>
                </c:pt>
                <c:pt idx="4">
                  <c:v>China</c:v>
                </c:pt>
                <c:pt idx="5">
                  <c:v>Resto de América</c:v>
                </c:pt>
                <c:pt idx="6">
                  <c:v>Italia</c:v>
                </c:pt>
                <c:pt idx="7">
                  <c:v>EE.UU</c:v>
                </c:pt>
                <c:pt idx="8">
                  <c:v>Benelux</c:v>
                </c:pt>
                <c:pt idx="9">
                  <c:v>Resto del Mundo</c:v>
                </c:pt>
                <c:pt idx="10">
                  <c:v>Resto de Europa</c:v>
                </c:pt>
                <c:pt idx="11">
                  <c:v>Alemania</c:v>
                </c:pt>
                <c:pt idx="12">
                  <c:v>Portugal</c:v>
                </c:pt>
                <c:pt idx="13">
                  <c:v>R.Unido</c:v>
                </c:pt>
                <c:pt idx="14">
                  <c:v>Francia</c:v>
                </c:pt>
              </c:strCache>
            </c:strRef>
          </c:cat>
          <c:val>
            <c:numRef>
              <c:f>DICIEMBRE!$C$314:$C$328</c:f>
              <c:numCache>
                <c:formatCode>0.00%</c:formatCode>
                <c:ptCount val="15"/>
                <c:pt idx="0">
                  <c:v>1.4520206105083181E-2</c:v>
                </c:pt>
                <c:pt idx="1">
                  <c:v>1.547219682037369E-2</c:v>
                </c:pt>
                <c:pt idx="2">
                  <c:v>1.7122151097046324E-2</c:v>
                </c:pt>
                <c:pt idx="3">
                  <c:v>2.0098146454691577E-2</c:v>
                </c:pt>
                <c:pt idx="4">
                  <c:v>2.7268306836447397E-2</c:v>
                </c:pt>
                <c:pt idx="5">
                  <c:v>4.1378306136227297E-2</c:v>
                </c:pt>
                <c:pt idx="6">
                  <c:v>5.4527803179626314E-2</c:v>
                </c:pt>
                <c:pt idx="7">
                  <c:v>7.6448192178018931E-2</c:v>
                </c:pt>
                <c:pt idx="8">
                  <c:v>7.7292311478802153E-2</c:v>
                </c:pt>
                <c:pt idx="9">
                  <c:v>8.2907322734578973E-2</c:v>
                </c:pt>
                <c:pt idx="10">
                  <c:v>8.7872379713683141E-2</c:v>
                </c:pt>
                <c:pt idx="11">
                  <c:v>9.1688238601566413E-2</c:v>
                </c:pt>
                <c:pt idx="12">
                  <c:v>9.4291098060076795E-2</c:v>
                </c:pt>
                <c:pt idx="13">
                  <c:v>0.12029018359352954</c:v>
                </c:pt>
                <c:pt idx="14">
                  <c:v>0.17882315701024831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494032"/>
        <c:axId val="429494424"/>
      </c:barChart>
      <c:catAx>
        <c:axId val="429494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4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949442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40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DICIEMBRE</a:t>
            </a:r>
          </a:p>
        </c:rich>
      </c:tx>
      <c:layout>
        <c:manualLayout>
          <c:xMode val="edge"/>
          <c:yMode val="edge"/>
          <c:x val="0.27501970604795001"/>
          <c:y val="1.923931383577053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7587570520568808E-2"/>
          <c:y val="0.16538897637795275"/>
          <c:w val="0.92131143959192918"/>
          <c:h val="0.7437256692913385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DICIEMBRE!$B$335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DICIEMBRE!$C$334:$K$334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DICIEMBRE!$C$335:$K$335</c:f>
              <c:numCache>
                <c:formatCode>#,##0</c:formatCode>
                <c:ptCount val="9"/>
                <c:pt idx="0">
                  <c:v>68441</c:v>
                </c:pt>
                <c:pt idx="1">
                  <c:v>86146</c:v>
                </c:pt>
                <c:pt idx="2">
                  <c:v>80711</c:v>
                </c:pt>
                <c:pt idx="3">
                  <c:v>26122</c:v>
                </c:pt>
                <c:pt idx="4">
                  <c:v>108964</c:v>
                </c:pt>
                <c:pt idx="5">
                  <c:v>73626</c:v>
                </c:pt>
                <c:pt idx="6">
                  <c:v>25907</c:v>
                </c:pt>
                <c:pt idx="7">
                  <c:v>84218</c:v>
                </c:pt>
                <c:pt idx="8">
                  <c:v>30579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5-4910-AA8B-162505A43E2B}"/>
            </c:ext>
          </c:extLst>
        </c:ser>
        <c:ser>
          <c:idx val="1"/>
          <c:order val="1"/>
          <c:tx>
            <c:strRef>
              <c:f>DICIEMBRE!$B$338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DICIEMBRE!$C$334:$K$334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DICIEMBRE!$C$338:$K$338</c:f>
              <c:numCache>
                <c:formatCode>#,##0</c:formatCode>
                <c:ptCount val="9"/>
                <c:pt idx="0">
                  <c:v>124332</c:v>
                </c:pt>
                <c:pt idx="1">
                  <c:v>138561</c:v>
                </c:pt>
                <c:pt idx="2">
                  <c:v>146086</c:v>
                </c:pt>
                <c:pt idx="3">
                  <c:v>50421</c:v>
                </c:pt>
                <c:pt idx="4">
                  <c:v>192731</c:v>
                </c:pt>
                <c:pt idx="5">
                  <c:v>130732</c:v>
                </c:pt>
                <c:pt idx="6">
                  <c:v>51029</c:v>
                </c:pt>
                <c:pt idx="7">
                  <c:v>143675</c:v>
                </c:pt>
                <c:pt idx="8">
                  <c:v>55101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55-4910-AA8B-162505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495208"/>
        <c:axId val="429495600"/>
        <c:axId val="0"/>
      </c:bar3DChart>
      <c:catAx>
        <c:axId val="429495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5600"/>
        <c:crosses val="autoZero"/>
        <c:auto val="0"/>
        <c:lblAlgn val="ctr"/>
        <c:lblOffset val="100"/>
        <c:noMultiLvlLbl val="0"/>
      </c:catAx>
      <c:valAx>
        <c:axId val="42949560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52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488072815977036"/>
          <c:y val="2.3703622047244098E-2"/>
          <c:w val="0.23915684143275556"/>
          <c:h val="0.1082677165354330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5623834778626406"/>
          <c:y val="4.3768167038821637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873114594259223E-2"/>
          <c:y val="0.20029184784737727"/>
          <c:w val="0.90396341463414631"/>
          <c:h val="0.6984228463979316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DICIEMBRE!$B$361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DICIEMBRE!$C$360:$H$360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DICIEMBRE!$C$361:$H$361</c:f>
              <c:numCache>
                <c:formatCode>#,##0</c:formatCode>
                <c:ptCount val="6"/>
                <c:pt idx="0">
                  <c:v>432418</c:v>
                </c:pt>
                <c:pt idx="2">
                  <c:v>74547</c:v>
                </c:pt>
                <c:pt idx="4">
                  <c:v>506965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DICIEMBRE!$B$362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DICIEMBRE!$C$360:$H$360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DICIEMBRE!$C$362:$H$362</c:f>
              <c:numCache>
                <c:formatCode>#,##0</c:formatCode>
                <c:ptCount val="6"/>
                <c:pt idx="0">
                  <c:v>504191</c:v>
                </c:pt>
                <c:pt idx="2">
                  <c:v>80523</c:v>
                </c:pt>
                <c:pt idx="4">
                  <c:v>584714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29496384"/>
        <c:axId val="429496776"/>
        <c:axId val="0"/>
      </c:bar3DChart>
      <c:catAx>
        <c:axId val="4294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6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9496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6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5452630334904207"/>
          <c:y val="3.6477063501390683E-2"/>
          <c:w val="0.43433395872420261"/>
          <c:h val="0.138918008383280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5100778151629719"/>
          <c:y val="4.0650393700787393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200"/>
      <c:rAngAx val="0"/>
      <c:perspective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DICIEMBRE!$B$392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DICIEMBRE!$C$391:$H$391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DICIEMBRE!$C$392:$H$392</c:f>
              <c:numCache>
                <c:formatCode>#,##0</c:formatCode>
                <c:ptCount val="6"/>
                <c:pt idx="0">
                  <c:v>764669</c:v>
                </c:pt>
                <c:pt idx="2">
                  <c:v>116533</c:v>
                </c:pt>
                <c:pt idx="4">
                  <c:v>881202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DICIEMBRE!$B$393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DICIEMBRE!$C$391:$H$391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DICIEMBRE!$C$393:$H$393</c:f>
              <c:numCache>
                <c:formatCode>#,##0</c:formatCode>
                <c:ptCount val="6"/>
                <c:pt idx="0">
                  <c:v>903466</c:v>
                </c:pt>
                <c:pt idx="2">
                  <c:v>129202</c:v>
                </c:pt>
                <c:pt idx="4">
                  <c:v>1032668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"/>
        <c:gapDepth val="0"/>
        <c:shape val="box"/>
        <c:axId val="429497560"/>
        <c:axId val="326520832"/>
        <c:axId val="0"/>
      </c:bar3DChart>
      <c:catAx>
        <c:axId val="429497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652083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497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2634407483205568"/>
          <c:y val="2.575748031496063E-2"/>
          <c:w val="0.36002370298426351"/>
          <c:h val="0.14830551181102361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sz="10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21371520087677615"/>
          <c:y val="7.8759941439480868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6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2714054524591461"/>
          <c:w val="0.84461670651908372"/>
          <c:h val="0.6262912990147588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DICIEMBRE!$B$425</c:f>
              <c:strCache>
                <c:ptCount val="1"/>
                <c:pt idx="0">
                  <c:v>ENERO-DICIEMBRE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DICIEMBRE!$C$424:$H$424</c:f>
              <c:strCache>
                <c:ptCount val="5"/>
                <c:pt idx="0">
                  <c:v>V. ESPAÑOLES</c:v>
                </c:pt>
                <c:pt idx="2">
                  <c:v>V.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DICIEMBRE!$C$425:$H$425</c:f>
              <c:numCache>
                <c:formatCode>#,##0</c:formatCode>
                <c:ptCount val="6"/>
                <c:pt idx="0">
                  <c:v>6259626</c:v>
                </c:pt>
                <c:pt idx="2">
                  <c:v>1894892</c:v>
                </c:pt>
                <c:pt idx="4">
                  <c:v>8154518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6-4D77-91E4-7A5A16FC8257}"/>
            </c:ext>
          </c:extLst>
        </c:ser>
        <c:ser>
          <c:idx val="0"/>
          <c:order val="1"/>
          <c:tx>
            <c:strRef>
              <c:f>DICIEMBRE!$B$426</c:f>
              <c:strCache>
                <c:ptCount val="1"/>
                <c:pt idx="0">
                  <c:v>ENERO-DICIEMBRE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DICIEMBRE!$C$424:$H$424</c:f>
              <c:strCache>
                <c:ptCount val="5"/>
                <c:pt idx="0">
                  <c:v>V. ESPAÑOLES</c:v>
                </c:pt>
                <c:pt idx="2">
                  <c:v>V.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DICIEMBRE!$C$426:$H$426</c:f>
              <c:numCache>
                <c:formatCode>#,##0</c:formatCode>
                <c:ptCount val="6"/>
                <c:pt idx="0">
                  <c:v>6526073</c:v>
                </c:pt>
                <c:pt idx="2">
                  <c:v>1913684</c:v>
                </c:pt>
                <c:pt idx="4">
                  <c:v>8439757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C6-4D77-91E4-7A5A16FC8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326521616"/>
        <c:axId val="326522008"/>
        <c:axId val="0"/>
      </c:bar3DChart>
      <c:catAx>
        <c:axId val="32652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2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6522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1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sz="9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1703921274939897"/>
          <c:y val="4.4139199936691333E-2"/>
          <c:w val="0.2691802407502456"/>
          <c:h val="0.1826927365646046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COMPARACION PROVINCIAL ANUAL</a:t>
            </a:r>
          </a:p>
          <a:p>
            <a:pPr>
              <a:defRPr sz="1050" b="1"/>
            </a:pPr>
            <a:r>
              <a:rPr lang="es-ES" sz="1050" b="1"/>
              <a:t>VIAJEROS </a:t>
            </a:r>
          </a:p>
        </c:rich>
      </c:tx>
      <c:layout>
        <c:manualLayout>
          <c:xMode val="edge"/>
          <c:yMode val="edge"/>
          <c:x val="0.38399292296514442"/>
          <c:y val="2.6236777221029191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60"/>
    </c:view3D>
    <c:floor>
      <c:thickness val="0"/>
      <c:spPr>
        <a:solidFill>
          <a:srgbClr val="C0C0C0"/>
        </a:solidFill>
      </c:spPr>
    </c:floor>
    <c:sideWall>
      <c:thickness val="0"/>
      <c:spPr>
        <a:solidFill>
          <a:srgbClr val="C0C0C0"/>
        </a:solidFill>
        <a:ln w="0">
          <a:noFill/>
          <a:prstDash val="solid"/>
        </a:ln>
      </c:spPr>
    </c:sideWall>
    <c:backWall>
      <c:thickness val="0"/>
      <c:spPr>
        <a:solidFill>
          <a:srgbClr val="C0C0C0"/>
        </a:solidFill>
        <a:ln w="0">
          <a:noFill/>
          <a:prstDash val="solid"/>
        </a:ln>
      </c:spPr>
    </c:backWall>
    <c:plotArea>
      <c:layout>
        <c:manualLayout>
          <c:layoutTarget val="inner"/>
          <c:xMode val="edge"/>
          <c:yMode val="edge"/>
          <c:x val="6.4241486068111461E-2"/>
          <c:y val="0.22407818340889207"/>
          <c:w val="0.92713415092008589"/>
          <c:h val="0.673101884991648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DICIEMBRE!$B$449</c:f>
              <c:strCache>
                <c:ptCount val="1"/>
                <c:pt idx="0">
                  <c:v>ENERO-DICIEMBRE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DICIEMBRE!$C$448:$K$448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DICIEMBRE!$C$449:$K$449</c:f>
              <c:numCache>
                <c:formatCode>#,##0</c:formatCode>
                <c:ptCount val="9"/>
                <c:pt idx="0">
                  <c:v>809889</c:v>
                </c:pt>
                <c:pt idx="1">
                  <c:v>1502691</c:v>
                </c:pt>
                <c:pt idx="2">
                  <c:v>1468658</c:v>
                </c:pt>
                <c:pt idx="3">
                  <c:v>412044</c:v>
                </c:pt>
                <c:pt idx="4">
                  <c:v>1330204</c:v>
                </c:pt>
                <c:pt idx="5">
                  <c:v>796860</c:v>
                </c:pt>
                <c:pt idx="6">
                  <c:v>450830</c:v>
                </c:pt>
                <c:pt idx="7">
                  <c:v>962081</c:v>
                </c:pt>
                <c:pt idx="8">
                  <c:v>421261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3B-4B32-9C59-29A71A7478D7}"/>
            </c:ext>
          </c:extLst>
        </c:ser>
        <c:ser>
          <c:idx val="1"/>
          <c:order val="1"/>
          <c:tx>
            <c:strRef>
              <c:f>DICIEMBRE!$B$450</c:f>
              <c:strCache>
                <c:ptCount val="1"/>
                <c:pt idx="0">
                  <c:v>ENERO-DICIEMBRE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DICIEMBRE!$C$448:$K$448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DICIEMBRE!$C$450:$K$450</c:f>
              <c:numCache>
                <c:formatCode>#,##0</c:formatCode>
                <c:ptCount val="9"/>
                <c:pt idx="0">
                  <c:v>936973</c:v>
                </c:pt>
                <c:pt idx="1">
                  <c:v>1473962</c:v>
                </c:pt>
                <c:pt idx="2">
                  <c:v>1492106</c:v>
                </c:pt>
                <c:pt idx="3">
                  <c:v>422523</c:v>
                </c:pt>
                <c:pt idx="4">
                  <c:v>1358319</c:v>
                </c:pt>
                <c:pt idx="5">
                  <c:v>836912</c:v>
                </c:pt>
                <c:pt idx="6">
                  <c:v>465318</c:v>
                </c:pt>
                <c:pt idx="7">
                  <c:v>1007539</c:v>
                </c:pt>
                <c:pt idx="8">
                  <c:v>446105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3B-4B32-9C59-29A71A74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6522792"/>
        <c:axId val="326523184"/>
        <c:axId val="0"/>
      </c:bar3DChart>
      <c:catAx>
        <c:axId val="326522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3184"/>
        <c:crosses val="autoZero"/>
        <c:auto val="0"/>
        <c:lblAlgn val="ctr"/>
        <c:lblOffset val="100"/>
        <c:noMultiLvlLbl val="0"/>
      </c:catAx>
      <c:valAx>
        <c:axId val="326523184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2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604530388766494"/>
          <c:y val="2.0408414857233752E-2"/>
          <c:w val="0.16857713204758693"/>
          <c:h val="0.182156207746758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24259912"/>
        <c:axId val="324260304"/>
        <c:axId val="0"/>
      </c:bar3DChart>
      <c:catAx>
        <c:axId val="324259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24260304"/>
        <c:crosses val="autoZero"/>
        <c:auto val="0"/>
        <c:lblAlgn val="ctr"/>
        <c:lblOffset val="100"/>
        <c:noMultiLvlLbl val="0"/>
      </c:catAx>
      <c:valAx>
        <c:axId val="32426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4259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6501421697287835"/>
          <c:h val="0.1245763779527559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COMPARATIVA DE DATOS ACUMULADOS</a:t>
            </a:r>
          </a:p>
          <a:p>
            <a:pPr>
              <a:defRPr sz="1050" b="1"/>
            </a:pPr>
            <a:r>
              <a:rPr lang="es-ES" sz="1050" b="1"/>
              <a:t>PERNOCTACIONES </a:t>
            </a:r>
          </a:p>
        </c:rich>
      </c:tx>
      <c:layout>
        <c:manualLayout>
          <c:xMode val="edge"/>
          <c:yMode val="edge"/>
          <c:x val="0.31846037611115702"/>
          <c:y val="3.4516535433070865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hPercent val="20"/>
      <c:rotY val="0"/>
      <c:depthPercent val="30"/>
      <c:rAngAx val="0"/>
      <c:perspective val="6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634940797317876"/>
          <c:h val="0.6724007874015748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DICIEMBRE!$B$464</c:f>
              <c:strCache>
                <c:ptCount val="1"/>
                <c:pt idx="0">
                  <c:v>ENERO-DICIEMBRE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DICIEMBRE!$C$463:$H$463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DICIEMBRE!$C$464:$H$464</c:f>
              <c:numCache>
                <c:formatCode>#,##0</c:formatCode>
                <c:ptCount val="6"/>
                <c:pt idx="0">
                  <c:v>10885684</c:v>
                </c:pt>
                <c:pt idx="2">
                  <c:v>2684898</c:v>
                </c:pt>
                <c:pt idx="4">
                  <c:v>13570582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6F-4D53-A39C-3F3A566E82D7}"/>
            </c:ext>
          </c:extLst>
        </c:ser>
        <c:ser>
          <c:idx val="0"/>
          <c:order val="1"/>
          <c:tx>
            <c:strRef>
              <c:f>DICIEMBRE!$B$465</c:f>
              <c:strCache>
                <c:ptCount val="1"/>
                <c:pt idx="0">
                  <c:v>ENERO-DICIEMBRE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DICIEMBRE!$C$463:$H$463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DICIEMBRE!$C$465:$H$465</c:f>
              <c:numCache>
                <c:formatCode>#,##0</c:formatCode>
                <c:ptCount val="6"/>
                <c:pt idx="0">
                  <c:v>11519455</c:v>
                </c:pt>
                <c:pt idx="2">
                  <c:v>2761001</c:v>
                </c:pt>
                <c:pt idx="4">
                  <c:v>14280456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6F-4D53-A39C-3F3A566E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"/>
        <c:gapDepth val="0"/>
        <c:shape val="box"/>
        <c:axId val="326523968"/>
        <c:axId val="326524360"/>
        <c:axId val="0"/>
      </c:bar3DChart>
      <c:catAx>
        <c:axId val="3265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4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6524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6523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554935130859779"/>
          <c:y val="2.6881889763779528E-2"/>
          <c:w val="0.24455205468132074"/>
          <c:h val="0.16430196850393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COMPARACION PROVINCIAL ANUAL</a:t>
            </a:r>
          </a:p>
          <a:p>
            <a:pPr>
              <a:defRPr sz="1050" b="1"/>
            </a:pPr>
            <a:r>
              <a:rPr lang="es-ES" sz="1050" b="1"/>
              <a:t>VIAJEROS </a:t>
            </a:r>
          </a:p>
        </c:rich>
      </c:tx>
      <c:layout>
        <c:manualLayout>
          <c:xMode val="edge"/>
          <c:yMode val="edge"/>
          <c:x val="0.40191413549321114"/>
          <c:y val="9.950144422901909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70"/>
    </c:view3D>
    <c:floor>
      <c:thickness val="0"/>
      <c:spPr>
        <a:solidFill>
          <a:srgbClr val="C0C0C0"/>
        </a:solidFill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2998454164216816E-2"/>
          <c:y val="0.24717643334784156"/>
          <c:w val="0.92462046949924481"/>
          <c:h val="0.6505203181260633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DICIEMBRE!$B$487</c:f>
              <c:strCache>
                <c:ptCount val="1"/>
                <c:pt idx="0">
                  <c:v>ENERO-DICIEMBRE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DICIEMBRE!$C$486:$K$486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DICIEMBRE!$C$487:$K$487</c:f>
              <c:numCache>
                <c:formatCode>#,##0</c:formatCode>
                <c:ptCount val="9"/>
                <c:pt idx="0">
                  <c:v>1381584</c:v>
                </c:pt>
                <c:pt idx="1">
                  <c:v>2304616</c:v>
                </c:pt>
                <c:pt idx="2">
                  <c:v>2334701</c:v>
                </c:pt>
                <c:pt idx="3">
                  <c:v>686134</c:v>
                </c:pt>
                <c:pt idx="4">
                  <c:v>2429025</c:v>
                </c:pt>
                <c:pt idx="5">
                  <c:v>1252894</c:v>
                </c:pt>
                <c:pt idx="6">
                  <c:v>887100</c:v>
                </c:pt>
                <c:pt idx="7">
                  <c:v>1629042</c:v>
                </c:pt>
                <c:pt idx="8">
                  <c:v>665486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93-4E83-928C-EBA2007E55C6}"/>
            </c:ext>
          </c:extLst>
        </c:ser>
        <c:ser>
          <c:idx val="1"/>
          <c:order val="1"/>
          <c:tx>
            <c:strRef>
              <c:f>DICIEMBRE!$B$488</c:f>
              <c:strCache>
                <c:ptCount val="1"/>
                <c:pt idx="0">
                  <c:v>ENERO-DICIEMBRE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DICIEMBRE!$C$486:$K$486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DICIEMBRE!$C$488:$K$488</c:f>
              <c:numCache>
                <c:formatCode>#,##0</c:formatCode>
                <c:ptCount val="9"/>
                <c:pt idx="0">
                  <c:v>1554248</c:v>
                </c:pt>
                <c:pt idx="1">
                  <c:v>2246388</c:v>
                </c:pt>
                <c:pt idx="2">
                  <c:v>2399463</c:v>
                </c:pt>
                <c:pt idx="3">
                  <c:v>731994</c:v>
                </c:pt>
                <c:pt idx="4">
                  <c:v>2572954</c:v>
                </c:pt>
                <c:pt idx="5">
                  <c:v>1386778</c:v>
                </c:pt>
                <c:pt idx="6">
                  <c:v>910016</c:v>
                </c:pt>
                <c:pt idx="7">
                  <c:v>1723514</c:v>
                </c:pt>
                <c:pt idx="8">
                  <c:v>755101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93-4E83-928C-EBA2007E5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16008"/>
        <c:axId val="429716400"/>
        <c:axId val="0"/>
      </c:bar3DChart>
      <c:catAx>
        <c:axId val="429716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716400"/>
        <c:crosses val="autoZero"/>
        <c:auto val="0"/>
        <c:lblAlgn val="ctr"/>
        <c:lblOffset val="100"/>
        <c:noMultiLvlLbl val="0"/>
      </c:catAx>
      <c:valAx>
        <c:axId val="42971640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716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44004543482073"/>
          <c:y val="2.902504649230404E-2"/>
          <c:w val="0.16576525669667636"/>
          <c:h val="0.1812408499188857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115512961714855"/>
          <c:y val="1.7788948256467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19344102605731"/>
          <c:y val="0.19445268560179976"/>
          <c:w val="0.79315220391265506"/>
          <c:h val="0.735040776152980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0B-4A45-B26D-E1F975DD678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0B-4A45-B26D-E1F975DD678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0B-4A45-B26D-E1F975DD678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0B-4A45-B26D-E1F975DD678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0B-4A45-B26D-E1F975DD678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0B-4A45-B26D-E1F975DD678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0B-4A45-B26D-E1F975DD678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0B-4A45-B26D-E1F975DD678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10B-4A45-B26D-E1F975DD6785}"/>
              </c:ext>
            </c:extLst>
          </c:dPt>
          <c:dLbls>
            <c:dLbl>
              <c:idx val="0"/>
              <c:layout>
                <c:manualLayout>
                  <c:x val="7.8246610926210793E-3"/>
                  <c:y val="-1.068581271091113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9A339A56-0856-42EF-915D-8C388D77204A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6412966646392737E-2"/>
                  <c:y val="-5.0028824521934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210001150691236E-2"/>
                  <c:y val="4.90280511811023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8591444110723197E-2"/>
                  <c:y val="4.43187570303712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237113402062047E-3"/>
                  <c:y val="8.15238329583800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524880266255378E-2"/>
                  <c:y val="4.48354893138356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418540465946922E-2"/>
                  <c:y val="-1.30891451068616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012955597045215E-2"/>
                  <c:y val="-8.5559266029246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511648672781881E-2"/>
                  <c:y val="-1.5797595613048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DICIEMBRE!$B$581:$B$589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DICIEMBRE!$E$581:$E$589</c:f>
              <c:numCache>
                <c:formatCode>#,##0</c:formatCode>
                <c:ptCount val="9"/>
                <c:pt idx="0">
                  <c:v>88</c:v>
                </c:pt>
                <c:pt idx="1">
                  <c:v>2908</c:v>
                </c:pt>
                <c:pt idx="2">
                  <c:v>3382</c:v>
                </c:pt>
                <c:pt idx="3">
                  <c:v>189</c:v>
                </c:pt>
                <c:pt idx="4">
                  <c:v>1623</c:v>
                </c:pt>
                <c:pt idx="5">
                  <c:v>1544</c:v>
                </c:pt>
                <c:pt idx="6">
                  <c:v>129</c:v>
                </c:pt>
                <c:pt idx="7">
                  <c:v>1246</c:v>
                </c:pt>
                <c:pt idx="8">
                  <c:v>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0B-4A45-B26D-E1F975DD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3526678730376093"/>
          <c:y val="2.105350112485938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05316183303174"/>
          <c:y val="0.17852045838020247"/>
          <c:w val="0.77893105753085212"/>
          <c:h val="0.7469277277840270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44D-46C6-8F78-5FAC29DE866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4D-46C6-8F78-5FAC29DE866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44D-46C6-8F78-5FAC29DE866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4D-46C6-8F78-5FAC29DE866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44D-46C6-8F78-5FAC29DE866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4D-46C6-8F78-5FAC29DE866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44D-46C6-8F78-5FAC29DE866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4D-46C6-8F78-5FAC29DE866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4D-46C6-8F78-5FAC29DE8669}"/>
              </c:ext>
            </c:extLst>
          </c:dPt>
          <c:dLbls>
            <c:dLbl>
              <c:idx val="0"/>
              <c:layout>
                <c:manualLayout>
                  <c:x val="1.2640811202947458E-2"/>
                  <c:y val="-1.8121484814398202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C46571EB-4DF7-4F4B-94F5-4464F97B1328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9917999380512218E-2"/>
                  <c:y val="-5.36195866141732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830227743271224E-2"/>
                  <c:y val="0.119651293588301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8153437342071372E-2"/>
                  <c:y val="2.03262092238470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6256011476826266E-3"/>
                  <c:y val="7.14285714285712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4255391989044857E-2"/>
                  <c:y val="6.36157199100112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329763127435157E-2"/>
                  <c:y val="1.36849690663667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0293604603772351E-2"/>
                  <c:y val="-8.51627530933633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988767708384275E-2"/>
                  <c:y val="-9.262514060742611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DICIEMBRE!$B$581:$B$589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DICIEMBRE!$H$581:$H$589</c:f>
              <c:numCache>
                <c:formatCode>#,##0</c:formatCode>
                <c:ptCount val="9"/>
                <c:pt idx="0">
                  <c:v>211</c:v>
                </c:pt>
                <c:pt idx="1">
                  <c:v>6980</c:v>
                </c:pt>
                <c:pt idx="2">
                  <c:v>9028</c:v>
                </c:pt>
                <c:pt idx="3">
                  <c:v>1062</c:v>
                </c:pt>
                <c:pt idx="4">
                  <c:v>3715</c:v>
                </c:pt>
                <c:pt idx="5">
                  <c:v>2587</c:v>
                </c:pt>
                <c:pt idx="6">
                  <c:v>467</c:v>
                </c:pt>
                <c:pt idx="7">
                  <c:v>5543</c:v>
                </c:pt>
                <c:pt idx="8">
                  <c:v>1852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44D-46C6-8F78-5FAC29DE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2018643541977515"/>
          <c:y val="1.6676460218592079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602383710996983E-2"/>
          <c:y val="0.2853535472245074"/>
          <c:w val="0.88048898671906151"/>
          <c:h val="0.6133611470208015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DICIEMBRE!$B$774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DICIEMBRE!$C$773:$H$773</c:f>
              <c:strCache>
                <c:ptCount val="5"/>
                <c:pt idx="0">
                  <c:v>VIAJ.  ESPAÑOLES</c:v>
                </c:pt>
                <c:pt idx="2">
                  <c:v>VIAJ.  EXTRANJEROS.</c:v>
                </c:pt>
                <c:pt idx="4">
                  <c:v>TOTAL VIAJEROS</c:v>
                </c:pt>
              </c:strCache>
            </c:strRef>
          </c:cat>
          <c:val>
            <c:numRef>
              <c:f>DICIEMBRE!$C$774:$H$774</c:f>
              <c:numCache>
                <c:formatCode>#,##0</c:formatCode>
                <c:ptCount val="6"/>
                <c:pt idx="0">
                  <c:v>83524</c:v>
                </c:pt>
                <c:pt idx="2">
                  <c:v>3358</c:v>
                </c:pt>
                <c:pt idx="4">
                  <c:v>86882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C1-47DA-ACBE-716B59462075}"/>
            </c:ext>
          </c:extLst>
        </c:ser>
        <c:ser>
          <c:idx val="0"/>
          <c:order val="1"/>
          <c:tx>
            <c:strRef>
              <c:f>DICIEMBRE!$B$775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DICIEMBRE!$C$773:$H$773</c:f>
              <c:strCache>
                <c:ptCount val="5"/>
                <c:pt idx="0">
                  <c:v>VIAJ.  ESPAÑOLES</c:v>
                </c:pt>
                <c:pt idx="2">
                  <c:v>VIAJ.  EXTRANJEROS.</c:v>
                </c:pt>
                <c:pt idx="4">
                  <c:v>TOTAL VIAJEROS</c:v>
                </c:pt>
              </c:strCache>
            </c:strRef>
          </c:cat>
          <c:val>
            <c:numRef>
              <c:f>DICIEMBRE!$C$775:$H$775</c:f>
              <c:numCache>
                <c:formatCode>#,##0</c:formatCode>
                <c:ptCount val="6"/>
                <c:pt idx="0">
                  <c:v>92626</c:v>
                </c:pt>
                <c:pt idx="2">
                  <c:v>2626</c:v>
                </c:pt>
                <c:pt idx="4">
                  <c:v>95252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29717576"/>
        <c:axId val="429717968"/>
        <c:axId val="0"/>
      </c:bar3DChart>
      <c:catAx>
        <c:axId val="42971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717968"/>
        <c:crosses val="autoZero"/>
        <c:auto val="0"/>
        <c:lblAlgn val="ctr"/>
        <c:lblOffset val="100"/>
        <c:noMultiLvlLbl val="0"/>
      </c:catAx>
      <c:valAx>
        <c:axId val="42971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9717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06315282018324"/>
          <c:y val="4.1950483801465106E-2"/>
          <c:w val="0.20069785108030327"/>
          <c:h val="0.1674681709562423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103826536608297"/>
          <c:y val="1.2273572587346179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412587412587409E-2"/>
          <c:y val="0.23939184109523998"/>
          <c:w val="0.92132867132867136"/>
          <c:h val="0.6547643730463340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DICIEMBRE!$B$790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DICIEMBRE!$C$789:$H$789</c:f>
              <c:strCache>
                <c:ptCount val="5"/>
                <c:pt idx="0">
                  <c:v>PER.  ESPAÑOLES</c:v>
                </c:pt>
                <c:pt idx="2">
                  <c:v>PER.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DICIEMBRE!$C$790:$H$790</c:f>
              <c:numCache>
                <c:formatCode>#,##0</c:formatCode>
                <c:ptCount val="6"/>
                <c:pt idx="0">
                  <c:v>194740</c:v>
                </c:pt>
                <c:pt idx="2">
                  <c:v>8476</c:v>
                </c:pt>
                <c:pt idx="4">
                  <c:v>203216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59-456C-A955-06E333E2EED2}"/>
            </c:ext>
          </c:extLst>
        </c:ser>
        <c:ser>
          <c:idx val="0"/>
          <c:order val="1"/>
          <c:tx>
            <c:strRef>
              <c:f>DICIEMBRE!$B$791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DICIEMBRE!$C$789:$H$789</c:f>
              <c:strCache>
                <c:ptCount val="5"/>
                <c:pt idx="0">
                  <c:v>PER.  ESPAÑOLES</c:v>
                </c:pt>
                <c:pt idx="2">
                  <c:v>PER. EXTRANJEROS</c:v>
                </c:pt>
                <c:pt idx="4">
                  <c:v>T. PERNOCTACIONES</c:v>
                </c:pt>
              </c:strCache>
            </c:strRef>
          </c:cat>
          <c:val>
            <c:numRef>
              <c:f>DICIEMBRE!$C$791:$H$791</c:f>
              <c:numCache>
                <c:formatCode>#,##0</c:formatCode>
                <c:ptCount val="6"/>
                <c:pt idx="0">
                  <c:v>212576</c:v>
                </c:pt>
                <c:pt idx="2">
                  <c:v>4774</c:v>
                </c:pt>
                <c:pt idx="4">
                  <c:v>217350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9-456C-A955-06E333E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30208824"/>
        <c:axId val="430209216"/>
        <c:axId val="0"/>
      </c:bar3DChart>
      <c:catAx>
        <c:axId val="43020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209216"/>
        <c:crosses val="autoZero"/>
        <c:auto val="0"/>
        <c:lblAlgn val="ctr"/>
        <c:lblOffset val="100"/>
        <c:noMultiLvlLbl val="0"/>
      </c:catAx>
      <c:valAx>
        <c:axId val="43020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208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74357494169534"/>
          <c:y val="3.4916709531911526E-2"/>
          <c:w val="0.17857828988385249"/>
          <c:h val="0.1671855339690578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151605836773414"/>
          <c:y val="2.127671541057367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28069090570281"/>
          <c:y val="0.10932824803149606"/>
          <c:w val="0.73105004156993936"/>
          <c:h val="0.854598214285714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9E5-464D-88A7-74B1FC0A420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E5-464D-88A7-74B1FC0A420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E5-464D-88A7-74B1FC0A420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E5-464D-88A7-74B1FC0A420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E5-464D-88A7-74B1FC0A42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E5-464D-88A7-74B1FC0A420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E5-464D-88A7-74B1FC0A420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E5-464D-88A7-74B1FC0A420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9E5-464D-88A7-74B1FC0A4208}"/>
              </c:ext>
            </c:extLst>
          </c:dPt>
          <c:dLbls>
            <c:dLbl>
              <c:idx val="0"/>
              <c:layout>
                <c:manualLayout>
                  <c:x val="4.0733204088266653E-3"/>
                  <c:y val="7.01936867266590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3480134304109287E-3"/>
                  <c:y val="-4.4323326771653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287013372518537E-2"/>
                  <c:y val="-4.48741563554555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758552810198183E-3"/>
                  <c:y val="-2.79453740157480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8.225639763779527E-2"/>
                </c:manualLayout>
              </c:layout>
              <c:tx>
                <c:rich>
                  <a:bodyPr/>
                  <a:lstStyle/>
                  <a:p>
                    <a:fld id="{F2988F45-EE4E-4420-8E99-771CE710B8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9713427476214049E-2"/>
                  <c:y val="6.7660995500562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0355220802030375E-5"/>
                  <c:y val="3.014693475815523E-2"/>
                </c:manualLayout>
              </c:layout>
              <c:tx>
                <c:rich>
                  <a:bodyPr/>
                  <a:lstStyle/>
                  <a:p>
                    <a:fld id="{EA56D684-7FDB-4A18-9B70-E7A5A296D7D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4.2535087084864101E-2"/>
                  <c:y val="4.31868672665916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DICIEMBRE!$B$876:$B$884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DICIEMBRE!$E$876:$E$884</c:f>
              <c:numCache>
                <c:formatCode>#,##0</c:formatCode>
                <c:ptCount val="9"/>
                <c:pt idx="0">
                  <c:v>762</c:v>
                </c:pt>
                <c:pt idx="1">
                  <c:v>928</c:v>
                </c:pt>
                <c:pt idx="2">
                  <c:v>118</c:v>
                </c:pt>
                <c:pt idx="3">
                  <c:v>43</c:v>
                </c:pt>
                <c:pt idx="4">
                  <c:v>1137</c:v>
                </c:pt>
                <c:pt idx="5">
                  <c:v>501</c:v>
                </c:pt>
                <c:pt idx="6">
                  <c:v>18</c:v>
                </c:pt>
                <c:pt idx="7">
                  <c:v>437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9E5-464D-88A7-74B1FC0A420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139283158382053"/>
          <c:y val="2.449515713190718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146912129494753E-2"/>
          <c:y val="0.15150790885652571"/>
          <c:w val="0.76546430297858625"/>
          <c:h val="0.7962006131976865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F2D-47E5-AA3F-9FC96CF016B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2D-47E5-AA3F-9FC96CF016B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F2D-47E5-AA3F-9FC96CF016B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2D-47E5-AA3F-9FC96CF016B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F2D-47E5-AA3F-9FC96CF016B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2D-47E5-AA3F-9FC96CF016B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F2D-47E5-AA3F-9FC96CF016B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2D-47E5-AA3F-9FC96CF016B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F2D-47E5-AA3F-9FC96CF016BD}"/>
              </c:ext>
            </c:extLst>
          </c:dPt>
          <c:dLbls>
            <c:dLbl>
              <c:idx val="0"/>
              <c:layout>
                <c:manualLayout>
                  <c:x val="1.2583773770409387E-2"/>
                  <c:y val="7.47662183819941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483458943631008E-2"/>
                  <c:y val="-2.42475039450370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4134932973492538E-2"/>
                  <c:y val="-2.3292801895338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8168985339184408E-3"/>
                  <c:y val="-3.94662392864608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3117140863787706E-2"/>
                  <c:y val="-1.64211553201867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9598303740856029E-2"/>
                  <c:y val="7.09675283952336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440458550638652E-2"/>
                  <c:y val="5.75221238938053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3065203997735347E-2"/>
                  <c:y val="3.16765382203330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DICIEMBRE!$B$876:$B$884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DICIEMBRE!$H$876:$H$884</c:f>
              <c:numCache>
                <c:formatCode>#,##0</c:formatCode>
                <c:ptCount val="9"/>
                <c:pt idx="0">
                  <c:v>1557</c:v>
                </c:pt>
                <c:pt idx="1">
                  <c:v>1361</c:v>
                </c:pt>
                <c:pt idx="2">
                  <c:v>347</c:v>
                </c:pt>
                <c:pt idx="3">
                  <c:v>72</c:v>
                </c:pt>
                <c:pt idx="4">
                  <c:v>1489</c:v>
                </c:pt>
                <c:pt idx="5">
                  <c:v>1039</c:v>
                </c:pt>
                <c:pt idx="6">
                  <c:v>45</c:v>
                </c:pt>
                <c:pt idx="7">
                  <c:v>749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2D-47E5-AA3F-9FC96CF016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CAMPING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118351036326838"/>
          <c:y val="1.3020219206267558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4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20629683852332528"/>
          <c:w val="0.88048898671906151"/>
          <c:h val="0.6913999129505796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DICIEMBRE!$B$903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DICIEMBRE!$C$902:$H$902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DICIEMBRE!$C$903:$H$903</c:f>
              <c:numCache>
                <c:formatCode>#,##0</c:formatCode>
                <c:ptCount val="6"/>
                <c:pt idx="0">
                  <c:v>1439</c:v>
                </c:pt>
                <c:pt idx="2">
                  <c:v>1751</c:v>
                </c:pt>
                <c:pt idx="4">
                  <c:v>3190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8-42B6-8DB5-9E294E91ACA9}"/>
            </c:ext>
          </c:extLst>
        </c:ser>
        <c:ser>
          <c:idx val="0"/>
          <c:order val="1"/>
          <c:tx>
            <c:strRef>
              <c:f>DICIEMBRE!$B$904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DICIEMBRE!$C$902:$H$902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DICIEMBRE!$C$904:$H$904</c:f>
              <c:numCache>
                <c:formatCode>#,##0</c:formatCode>
                <c:ptCount val="6"/>
                <c:pt idx="0">
                  <c:v>2018</c:v>
                </c:pt>
                <c:pt idx="2">
                  <c:v>1926</c:v>
                </c:pt>
                <c:pt idx="4">
                  <c:v>3944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8-42B6-8DB5-9E294E91A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30211176"/>
        <c:axId val="430211568"/>
        <c:axId val="0"/>
      </c:bar3DChart>
      <c:catAx>
        <c:axId val="43021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211568"/>
        <c:crosses val="autoZero"/>
        <c:auto val="0"/>
        <c:lblAlgn val="ctr"/>
        <c:lblOffset val="100"/>
        <c:noMultiLvlLbl val="0"/>
      </c:catAx>
      <c:valAx>
        <c:axId val="43021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211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38389150699505"/>
          <c:y val="2.4489795918367346E-2"/>
          <c:w val="0.21057939755654373"/>
          <c:h val="0.170813120721718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CAMPING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2986597670800133"/>
          <c:y val="1.2273572587346179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405290230680964"/>
          <c:w val="0.88127634494789953"/>
          <c:h val="0.657167728405808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DICIEMBRE!$B$920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DICIEMBRE!$C$919:$H$919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DICIEMBRE!$C$920:$H$920</c:f>
              <c:numCache>
                <c:formatCode>#,##0</c:formatCode>
                <c:ptCount val="6"/>
                <c:pt idx="0">
                  <c:v>2996</c:v>
                </c:pt>
                <c:pt idx="2">
                  <c:v>2104</c:v>
                </c:pt>
                <c:pt idx="4">
                  <c:v>5100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E3-436F-9723-B70C2FEF92E3}"/>
            </c:ext>
          </c:extLst>
        </c:ser>
        <c:ser>
          <c:idx val="0"/>
          <c:order val="1"/>
          <c:tx>
            <c:strRef>
              <c:f>DICIEMBRE!$B$921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DICIEMBRE!$C$919:$H$919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DICIEMBRE!$C$921:$H$921</c:f>
              <c:numCache>
                <c:formatCode>#,##0</c:formatCode>
                <c:ptCount val="6"/>
                <c:pt idx="0">
                  <c:v>4034</c:v>
                </c:pt>
                <c:pt idx="2">
                  <c:v>2625</c:v>
                </c:pt>
                <c:pt idx="4">
                  <c:v>6659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E3-436F-9723-B70C2FEF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30590064"/>
        <c:axId val="430590456"/>
        <c:axId val="0"/>
      </c:bar3DChart>
      <c:catAx>
        <c:axId val="43059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0456"/>
        <c:crosses val="autoZero"/>
        <c:auto val="0"/>
        <c:lblAlgn val="ctr"/>
        <c:lblOffset val="100"/>
        <c:noMultiLvlLbl val="0"/>
      </c:catAx>
      <c:valAx>
        <c:axId val="430590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0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00"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976111625752667"/>
          <c:y val="2.4489795918367346E-2"/>
          <c:w val="0.17883279295970356"/>
          <c:h val="0.1758382463498595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DISTRIBUCIÓN DE PLAZAS POR PROVINCIAS
</a:t>
            </a:r>
          </a:p>
        </c:rich>
      </c:tx>
      <c:layout>
        <c:manualLayout>
          <c:xMode val="edge"/>
          <c:yMode val="edge"/>
          <c:x val="0.19711138728087813"/>
          <c:y val="3.15979931399952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462622431484851E-2"/>
                  <c:y val="-2.80456040419359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560702628141046E-2"/>
                  <c:y val="-3.136027369479146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DICIEMBRE!$B$1386:$B$1394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DICIEMBRE!$L$1386:$L$1394</c:f>
              <c:numCache>
                <c:formatCode>#,##0</c:formatCode>
                <c:ptCount val="9"/>
                <c:pt idx="0">
                  <c:v>7341</c:v>
                </c:pt>
                <c:pt idx="1">
                  <c:v>4647</c:v>
                </c:pt>
                <c:pt idx="2">
                  <c:v>4800</c:v>
                </c:pt>
                <c:pt idx="3">
                  <c:v>2182</c:v>
                </c:pt>
                <c:pt idx="4">
                  <c:v>4410</c:v>
                </c:pt>
                <c:pt idx="5">
                  <c:v>4266</c:v>
                </c:pt>
                <c:pt idx="6">
                  <c:v>3609</c:v>
                </c:pt>
                <c:pt idx="7">
                  <c:v>2034</c:v>
                </c:pt>
                <c:pt idx="8">
                  <c:v>2535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828942484475925"/>
          <c:y val="1.54081130483689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96895462869479"/>
          <c:y val="0.14721491844769405"/>
          <c:w val="0.7875440056626194"/>
          <c:h val="0.781861993813273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237-4F26-B6BE-2D7F01B1603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37-4F26-B6BE-2D7F01B1603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237-4F26-B6BE-2D7F01B1603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37-4F26-B6BE-2D7F01B1603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237-4F26-B6BE-2D7F01B1603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37-4F26-B6BE-2D7F01B1603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237-4F26-B6BE-2D7F01B1603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37-4F26-B6BE-2D7F01B1603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237-4F26-B6BE-2D7F01B1603B}"/>
              </c:ext>
            </c:extLst>
          </c:dPt>
          <c:dLbls>
            <c:dLbl>
              <c:idx val="0"/>
              <c:layout>
                <c:manualLayout>
                  <c:x val="3.301469920843067E-2"/>
                  <c:y val="-3.09206271091113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016450930130617E-3"/>
                  <c:y val="0.378339777840270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166578784070568E-2"/>
                  <c:y val="9.8214285714285546E-2"/>
                </c:manualLayout>
              </c:layout>
              <c:tx>
                <c:rich>
                  <a:bodyPr/>
                  <a:lstStyle/>
                  <a:p>
                    <a:fld id="{804E451C-EB12-49F1-8820-6916F6E55D4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4341088910665992E-2"/>
                  <c:y val="9.3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8296382284515909E-3"/>
                  <c:y val="-9.794361642294713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4496758886561276E-2"/>
                  <c:y val="-6.60172947131608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0733192885908E-2"/>
                  <c:y val="7.918307086614173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4174714883984264E-2"/>
                  <c:y val="-1.53044150731158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5168852365310241E-2"/>
                  <c:y val="-7.25464004499437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DICIEMBRE!$B$1004:$B$1012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DICIEMBRE!$H$1004:$H$1012</c:f>
              <c:numCache>
                <c:formatCode>#,##0</c:formatCode>
                <c:ptCount val="9"/>
                <c:pt idx="0">
                  <c:v>1383</c:v>
                </c:pt>
                <c:pt idx="1">
                  <c:v>2110</c:v>
                </c:pt>
                <c:pt idx="2">
                  <c:v>3033</c:v>
                </c:pt>
                <c:pt idx="3">
                  <c:v>1297</c:v>
                </c:pt>
                <c:pt idx="4">
                  <c:v>1044</c:v>
                </c:pt>
                <c:pt idx="5">
                  <c:v>872</c:v>
                </c:pt>
                <c:pt idx="6">
                  <c:v>301</c:v>
                </c:pt>
                <c:pt idx="7">
                  <c:v>342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237-4F26-B6BE-2D7F01B1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2310268782191698"/>
          <c:y val="8.7870912687638188E-3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4586543800795749E-2"/>
          <c:y val="0.19549629572165547"/>
          <c:w val="0.91541437402194514"/>
          <c:h val="0.7040110934409061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DICIEMBRE!$B$1030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DICIEMBRE!$C$1029:$H$1029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DICIEMBRE!$C$1030:$H$1030</c:f>
              <c:numCache>
                <c:formatCode>#,##0</c:formatCode>
                <c:ptCount val="6"/>
                <c:pt idx="0">
                  <c:v>4441</c:v>
                </c:pt>
                <c:pt idx="2">
                  <c:v>700</c:v>
                </c:pt>
                <c:pt idx="4">
                  <c:v>5141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8-495C-949F-98AEEA31DFE8}"/>
            </c:ext>
          </c:extLst>
        </c:ser>
        <c:ser>
          <c:idx val="0"/>
          <c:order val="1"/>
          <c:tx>
            <c:strRef>
              <c:f>DICIEMBRE!$B$1031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DICIEMBRE!$C$1029:$H$1029</c:f>
              <c:strCache>
                <c:ptCount val="5"/>
                <c:pt idx="0">
                  <c:v>VIAJ.  ESPAÑOLES</c:v>
                </c:pt>
                <c:pt idx="2">
                  <c:v>VIAJ.  EXTRANJEROS</c:v>
                </c:pt>
                <c:pt idx="4">
                  <c:v>TOTAL VIAJEROS</c:v>
                </c:pt>
              </c:strCache>
            </c:strRef>
          </c:cat>
          <c:val>
            <c:numRef>
              <c:f>DICIEMBRE!$C$1031:$H$1031</c:f>
              <c:numCache>
                <c:formatCode>#,##0</c:formatCode>
                <c:ptCount val="6"/>
                <c:pt idx="0">
                  <c:v>4226</c:v>
                </c:pt>
                <c:pt idx="2">
                  <c:v>1282</c:v>
                </c:pt>
                <c:pt idx="4">
                  <c:v>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8-495C-949F-98AEEA31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30591632"/>
        <c:axId val="430592024"/>
        <c:axId val="0"/>
      </c:bar3DChart>
      <c:catAx>
        <c:axId val="43059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2024"/>
        <c:crosses val="autoZero"/>
        <c:auto val="0"/>
        <c:lblAlgn val="ctr"/>
        <c:lblOffset val="100"/>
        <c:noMultiLvlLbl val="0"/>
      </c:catAx>
      <c:valAx>
        <c:axId val="430592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1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9180332721568"/>
          <c:y val="2.4489795918367346E-2"/>
          <c:w val="0.22180465928601031"/>
          <c:h val="0.160168728908886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463981395129207"/>
          <c:y val="2.2323823843627584E-2"/>
        </c:manualLayout>
      </c:layout>
      <c:overlay val="0"/>
      <c:spPr>
        <a:noFill/>
        <a:ln w="25400">
          <a:noFill/>
        </a:ln>
      </c:sp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95826491046157E-2"/>
          <c:y val="0.2612653820282515"/>
          <c:w val="0.89733923603407573"/>
          <c:h val="0.6364313694456535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DICIEMBRE!$B$1047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DICIEMBRE!$C$1046:$H$1046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DICIEMBRE!$C$1047:$H$1047</c:f>
              <c:numCache>
                <c:formatCode>#,##0</c:formatCode>
                <c:ptCount val="6"/>
                <c:pt idx="0">
                  <c:v>8517</c:v>
                </c:pt>
                <c:pt idx="2">
                  <c:v>1099</c:v>
                </c:pt>
                <c:pt idx="4">
                  <c:v>9616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E0-427E-A86B-C560D8E76930}"/>
            </c:ext>
          </c:extLst>
        </c:ser>
        <c:ser>
          <c:idx val="0"/>
          <c:order val="1"/>
          <c:tx>
            <c:strRef>
              <c:f>DICIEMBRE!$B$1048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DICIEMBRE!$C$1046:$H$1046</c:f>
              <c:strCache>
                <c:ptCount val="5"/>
                <c:pt idx="0">
                  <c:v>PERN.  ESPAÑOLES</c:v>
                </c:pt>
                <c:pt idx="2">
                  <c:v>PERN.  EXTRANJEROS</c:v>
                </c:pt>
                <c:pt idx="4">
                  <c:v>TOTAL PERNOCTACIONES</c:v>
                </c:pt>
              </c:strCache>
            </c:strRef>
          </c:cat>
          <c:val>
            <c:numRef>
              <c:f>DICIEMBRE!$C$1048:$H$1048</c:f>
              <c:numCache>
                <c:formatCode>#,##0</c:formatCode>
                <c:ptCount val="6"/>
                <c:pt idx="0">
                  <c:v>8456</c:v>
                </c:pt>
                <c:pt idx="2">
                  <c:v>2012</c:v>
                </c:pt>
                <c:pt idx="4">
                  <c:v>10468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0-427E-A86B-C560D8E7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30593200"/>
        <c:axId val="430593592"/>
        <c:axId val="0"/>
      </c:bar3DChart>
      <c:catAx>
        <c:axId val="43059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3592"/>
        <c:crosses val="autoZero"/>
        <c:auto val="0"/>
        <c:lblAlgn val="ctr"/>
        <c:lblOffset val="100"/>
        <c:noMultiLvlLbl val="0"/>
      </c:catAx>
      <c:valAx>
        <c:axId val="430593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0593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0532510755756"/>
          <c:y val="2.4489771693111229E-2"/>
          <c:w val="0.18179258520519989"/>
          <c:h val="0.1858884976061409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9041889763779538E-2"/>
          <c:y val="0.24495785231763584"/>
          <c:w val="0.89585622047244096"/>
          <c:h val="0.720939513695563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1.9051982440247986E-2"/>
                  <c:y val="-1.981991834354039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988976377952756E-2"/>
                  <c:y val="-4.929165194997343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4455748031496064E-2"/>
                  <c:y val="3.90922882673422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582677165207665E-5"/>
                  <c:y val="3.312646529595073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165843498018929E-3"/>
                  <c:y val="-8.7968244500229371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120019566692458E-2"/>
                  <c:y val="6.51667150363842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935003865999733E-2"/>
                  <c:y val="1.40160938512200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226563362946362E-2"/>
                  <c:y val="-2.92278451755098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4510911586953513E-2"/>
                  <c:y val="1.37340463520093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67242177892063"/>
                      <c:h val="0.141134229649709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DICIEMBRE!$B$1132:$B$1140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DICIEMBRE!$E$1132:$E$1140</c:f>
              <c:numCache>
                <c:formatCode>#,##0</c:formatCode>
                <c:ptCount val="9"/>
                <c:pt idx="0">
                  <c:v>4489</c:v>
                </c:pt>
                <c:pt idx="1">
                  <c:v>1204</c:v>
                </c:pt>
                <c:pt idx="2">
                  <c:v>3153</c:v>
                </c:pt>
                <c:pt idx="3">
                  <c:v>65</c:v>
                </c:pt>
                <c:pt idx="4">
                  <c:v>7791</c:v>
                </c:pt>
                <c:pt idx="5">
                  <c:v>8700</c:v>
                </c:pt>
                <c:pt idx="6">
                  <c:v>420</c:v>
                </c:pt>
                <c:pt idx="7">
                  <c:v>3518</c:v>
                </c:pt>
                <c:pt idx="8">
                  <c:v>1717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8419439505545678E-2"/>
          <c:y val="0.23955854318003417"/>
          <c:w val="0.86608077216154411"/>
          <c:h val="0.7308954013010979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2.4767817484352916E-3"/>
                  <c:y val="-6.403071100122342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5523664380662096E-3"/>
                  <c:y val="-7.14506730461725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197527728388791E-2"/>
                  <c:y val="-5.520459966801135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162983659300652E-2"/>
                  <c:y val="-7.8384301542406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910054512416716E-2"/>
                  <c:y val="0.100956070022247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0531877063754127E-2"/>
                  <c:y val="8.28207439157262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1680799515445182E-2"/>
                  <c:y val="5.301367763405024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6742697485394993E-2"/>
                  <c:y val="-4.54529407611381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671343966619557E-2"/>
                  <c:y val="9.537837739407011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DICIEMBRE!$B$1132:$B$1140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DICIEMBRE!$H$1132:$H$1140</c:f>
              <c:numCache>
                <c:formatCode>#,##0</c:formatCode>
                <c:ptCount val="9"/>
                <c:pt idx="0">
                  <c:v>8628</c:v>
                </c:pt>
                <c:pt idx="1">
                  <c:v>3224</c:v>
                </c:pt>
                <c:pt idx="2">
                  <c:v>5168</c:v>
                </c:pt>
                <c:pt idx="3">
                  <c:v>218</c:v>
                </c:pt>
                <c:pt idx="4">
                  <c:v>16806</c:v>
                </c:pt>
                <c:pt idx="5">
                  <c:v>17906</c:v>
                </c:pt>
                <c:pt idx="6">
                  <c:v>938</c:v>
                </c:pt>
                <c:pt idx="7">
                  <c:v>8920</c:v>
                </c:pt>
                <c:pt idx="8">
                  <c:v>3839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0591831508866271E-2"/>
          <c:y val="0.24594004055731786"/>
          <c:w val="0.84052253376864472"/>
          <c:h val="0.7174111099993939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2.8823596124558579E-2"/>
                  <c:y val="1.3469807702341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3174718900878132E-3"/>
                  <c:y val="-4.67353556125948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12724798289103E-2"/>
                  <c:y val="-0.111234479449945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344280135714743E-2"/>
                  <c:y val="4.47426977803394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0422300108827865"/>
                  <c:y val="-7.54319608011707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9255329364317285E-2"/>
                  <c:y val="3.63796886471921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592055566224954E-2"/>
                  <c:y val="-1.43402107909522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4684079124255774E-2"/>
                  <c:y val="-2.19735968760437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3739104371212857E-2"/>
                  <c:y val="-1.2545287492062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DICIEMBRE!$B$1197:$B$1205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DICIEMBRE!$E$1197:$E$1205</c:f>
              <c:numCache>
                <c:formatCode>#,##0</c:formatCode>
                <c:ptCount val="9"/>
                <c:pt idx="0">
                  <c:v>2870</c:v>
                </c:pt>
                <c:pt idx="1">
                  <c:v>2138</c:v>
                </c:pt>
                <c:pt idx="2">
                  <c:v>2101</c:v>
                </c:pt>
                <c:pt idx="3">
                  <c:v>895</c:v>
                </c:pt>
                <c:pt idx="4">
                  <c:v>6105</c:v>
                </c:pt>
                <c:pt idx="5">
                  <c:v>4206</c:v>
                </c:pt>
                <c:pt idx="6">
                  <c:v>999</c:v>
                </c:pt>
                <c:pt idx="7">
                  <c:v>1331</c:v>
                </c:pt>
                <c:pt idx="8">
                  <c:v>877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DEL Nº PROVINCIAL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489251209765797E-2"/>
          <c:y val="0.23543754499434358"/>
          <c:w val="0.85572813569610007"/>
          <c:h val="0.7268882626184135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7735250973713938E-3"/>
                  <c:y val="-1.84216713218627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520730411910505E-2"/>
                  <c:y val="3.70196318177143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7962535197018844E-2"/>
                  <c:y val="-2.55332186810800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00001686084744E-2"/>
                  <c:y val="7.59521004602383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5554907349643393"/>
                  <c:y val="-2.80000514221069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3542126827294351E-2"/>
                  <c:y val="-9.94239295631406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507106847190177E-2"/>
                  <c:y val="-2.02892350675915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1014348581159695E-2"/>
                  <c:y val="3.053187599273026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DICIEMBRE!$B$1197:$B$1205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DICIEMBRE!$H$1197:$H$1205</c:f>
              <c:numCache>
                <c:formatCode>#,##0</c:formatCode>
                <c:ptCount val="9"/>
                <c:pt idx="0">
                  <c:v>7095</c:v>
                </c:pt>
                <c:pt idx="1">
                  <c:v>3515</c:v>
                </c:pt>
                <c:pt idx="2">
                  <c:v>4304</c:v>
                </c:pt>
                <c:pt idx="3">
                  <c:v>2709</c:v>
                </c:pt>
                <c:pt idx="4">
                  <c:v>9049</c:v>
                </c:pt>
                <c:pt idx="5">
                  <c:v>8803</c:v>
                </c:pt>
                <c:pt idx="6">
                  <c:v>2614</c:v>
                </c:pt>
                <c:pt idx="7">
                  <c:v>2307</c:v>
                </c:pt>
                <c:pt idx="8">
                  <c:v>2068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202780208029555E-2"/>
          <c:y val="0.1548494459025955"/>
          <c:w val="0.7765444736074657"/>
          <c:h val="0.72775080198308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DICIEMBRE!$B$1514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DICIEMBRE!$C$1513:$K$1513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DICIEMBRE!$C$1514:$K$1514</c:f>
              <c:numCache>
                <c:formatCode>#,##0</c:formatCode>
                <c:ptCount val="9"/>
                <c:pt idx="0">
                  <c:v>106</c:v>
                </c:pt>
                <c:pt idx="1">
                  <c:v>22</c:v>
                </c:pt>
                <c:pt idx="2">
                  <c:v>33</c:v>
                </c:pt>
                <c:pt idx="3">
                  <c:v>6</c:v>
                </c:pt>
                <c:pt idx="4">
                  <c:v>13</c:v>
                </c:pt>
                <c:pt idx="5">
                  <c:v>114</c:v>
                </c:pt>
                <c:pt idx="6">
                  <c:v>12</c:v>
                </c:pt>
                <c:pt idx="7">
                  <c:v>28</c:v>
                </c:pt>
                <c:pt idx="8">
                  <c:v>35</c:v>
                </c:pt>
              </c:numCache>
            </c:numRef>
          </c:val>
        </c:ser>
        <c:ser>
          <c:idx val="1"/>
          <c:order val="1"/>
          <c:tx>
            <c:strRef>
              <c:f>DICIEMBRE!$B$1515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DICIEMBRE!$C$1513:$K$1513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DICIEMBRE!$C$1515:$K$1515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32</c:v>
                </c:pt>
              </c:numCache>
            </c:numRef>
          </c:val>
        </c:ser>
        <c:ser>
          <c:idx val="2"/>
          <c:order val="2"/>
          <c:tx>
            <c:strRef>
              <c:f>DICIEMBRE!$B$1516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DICIEMBRE!$C$1513:$K$1513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DICIEMBRE!$C$1516:$K$1516</c:f>
              <c:numCache>
                <c:formatCode>General</c:formatCode>
                <c:ptCount val="9"/>
                <c:pt idx="0">
                  <c:v>52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58</c:v>
                </c:pt>
                <c:pt idx="6">
                  <c:v>4</c:v>
                </c:pt>
                <c:pt idx="7">
                  <c:v>8</c:v>
                </c:pt>
                <c:pt idx="8">
                  <c:v>4</c:v>
                </c:pt>
              </c:numCache>
            </c:numRef>
          </c:val>
        </c:ser>
        <c:ser>
          <c:idx val="3"/>
          <c:order val="3"/>
          <c:tx>
            <c:strRef>
              <c:f>DICIEMBRE!$B$1517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DICIEMBRE!$C$1513:$K$1513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DICIEMBRE!$C$1517:$K$1517</c:f>
              <c:numCache>
                <c:formatCode>General</c:formatCode>
                <c:ptCount val="9"/>
                <c:pt idx="0">
                  <c:v>119</c:v>
                </c:pt>
                <c:pt idx="1">
                  <c:v>55</c:v>
                </c:pt>
                <c:pt idx="2">
                  <c:v>157</c:v>
                </c:pt>
                <c:pt idx="3">
                  <c:v>5</c:v>
                </c:pt>
                <c:pt idx="4">
                  <c:v>256</c:v>
                </c:pt>
                <c:pt idx="5">
                  <c:v>37</c:v>
                </c:pt>
                <c:pt idx="6">
                  <c:v>31</c:v>
                </c:pt>
                <c:pt idx="7">
                  <c:v>85</c:v>
                </c:pt>
                <c:pt idx="8">
                  <c:v>96</c:v>
                </c:pt>
              </c:numCache>
            </c:numRef>
          </c:val>
        </c:ser>
        <c:ser>
          <c:idx val="4"/>
          <c:order val="4"/>
          <c:tx>
            <c:strRef>
              <c:f>DICIEMBRE!$B$1518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DICIEMBRE!$C$1513:$K$1513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DICIEMBRE!$C$1518:$K$1518</c:f>
              <c:numCache>
                <c:formatCode>General</c:formatCode>
                <c:ptCount val="9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0862840"/>
        <c:axId val="430863232"/>
      </c:barChart>
      <c:catAx>
        <c:axId val="43086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0863232"/>
        <c:crosses val="autoZero"/>
        <c:auto val="1"/>
        <c:lblAlgn val="ctr"/>
        <c:lblOffset val="100"/>
        <c:noMultiLvlLbl val="0"/>
      </c:catAx>
      <c:valAx>
        <c:axId val="430863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0862840"/>
        <c:crosses val="autoZero"/>
        <c:crossBetween val="between"/>
      </c:valAx>
      <c:spPr>
        <a:solidFill>
          <a:srgbClr val="C0C0C0"/>
        </a:solidFill>
        <a:ln w="25400"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DICIEMBRE!$B$1579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DICIEMBRE!$C$1578:$K$1578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DICIEMBRE!$C$1579:$K$1579</c:f>
              <c:numCache>
                <c:formatCode>#,##0</c:formatCode>
                <c:ptCount val="9"/>
                <c:pt idx="0">
                  <c:v>35</c:v>
                </c:pt>
                <c:pt idx="1">
                  <c:v>16</c:v>
                </c:pt>
                <c:pt idx="2">
                  <c:v>33</c:v>
                </c:pt>
                <c:pt idx="3">
                  <c:v>1</c:v>
                </c:pt>
                <c:pt idx="4">
                  <c:v>67</c:v>
                </c:pt>
                <c:pt idx="5">
                  <c:v>35</c:v>
                </c:pt>
                <c:pt idx="6">
                  <c:v>9</c:v>
                </c:pt>
                <c:pt idx="7">
                  <c:v>12</c:v>
                </c:pt>
                <c:pt idx="8">
                  <c:v>15</c:v>
                </c:pt>
              </c:numCache>
            </c:numRef>
          </c:val>
        </c:ser>
        <c:ser>
          <c:idx val="1"/>
          <c:order val="1"/>
          <c:tx>
            <c:strRef>
              <c:f>DICIEMBRE!$B$1580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DICIEMBRE!$C$1578:$K$1578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DICIEMBRE!$C$1580:$K$1580</c:f>
              <c:numCache>
                <c:formatCode>#,##0</c:formatCode>
                <c:ptCount val="9"/>
                <c:pt idx="0">
                  <c:v>23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  <c:pt idx="7">
                  <c:v>6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DICIEMBRE!$B$1581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DICIEMBRE!$C$1578:$K$1578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DICIEMBRE!$C$1581:$K$1581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DICIEMBRE!$B$1582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DICIEMBRE!$C$1578:$K$1578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DICIEMBRE!$C$1582:$K$1582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DICIEMBRE!$B$1583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DICIEMBRE!$C$1578:$K$1578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DICIEMBRE!$C$1583:$K$1583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747032"/>
        <c:axId val="431747424"/>
      </c:barChart>
      <c:catAx>
        <c:axId val="43174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1747424"/>
        <c:crosses val="autoZero"/>
        <c:auto val="1"/>
        <c:lblAlgn val="ctr"/>
        <c:lblOffset val="100"/>
        <c:noMultiLvlLbl val="0"/>
      </c:catAx>
      <c:valAx>
        <c:axId val="43174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174703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90700525580854119"/>
          <c:y val="0.35505650335374744"/>
          <c:w val="8.5605581629882466E-2"/>
          <c:h val="0.5341462525517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/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7981601309737E-2"/>
          <c:y val="0.16047462817147856"/>
          <c:w val="0.7685717626880797"/>
          <c:h val="0.722125619714202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DICIEMBRE!$B$1535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DICIEMBRE!$C$1534:$K$1534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DICIEMBRE!$C$1535:$K$1535</c:f>
              <c:numCache>
                <c:formatCode>#,##0</c:formatCode>
                <c:ptCount val="9"/>
                <c:pt idx="0">
                  <c:v>1139</c:v>
                </c:pt>
                <c:pt idx="1">
                  <c:v>211</c:v>
                </c:pt>
                <c:pt idx="2">
                  <c:v>217</c:v>
                </c:pt>
                <c:pt idx="3">
                  <c:v>38</c:v>
                </c:pt>
                <c:pt idx="4">
                  <c:v>113</c:v>
                </c:pt>
                <c:pt idx="5">
                  <c:v>1430</c:v>
                </c:pt>
                <c:pt idx="6">
                  <c:v>85</c:v>
                </c:pt>
                <c:pt idx="7">
                  <c:v>223</c:v>
                </c:pt>
                <c:pt idx="8">
                  <c:v>230</c:v>
                </c:pt>
              </c:numCache>
            </c:numRef>
          </c:val>
        </c:ser>
        <c:ser>
          <c:idx val="1"/>
          <c:order val="1"/>
          <c:tx>
            <c:strRef>
              <c:f>DICIEMBRE!$B$1536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DICIEMBRE!$C$1534:$K$1534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DICIEMBRE!$C$1536:$K$1536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118</c:v>
                </c:pt>
              </c:numCache>
            </c:numRef>
          </c:val>
        </c:ser>
        <c:ser>
          <c:idx val="2"/>
          <c:order val="2"/>
          <c:tx>
            <c:strRef>
              <c:f>DICIEMBRE!$B$1537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DICIEMBRE!$C$1534:$K$1534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DICIEMBRE!$C$1537:$K$1537</c:f>
              <c:numCache>
                <c:formatCode>General</c:formatCode>
                <c:ptCount val="9"/>
                <c:pt idx="0">
                  <c:v>538</c:v>
                </c:pt>
                <c:pt idx="1">
                  <c:v>46</c:v>
                </c:pt>
                <c:pt idx="2">
                  <c:v>43</c:v>
                </c:pt>
                <c:pt idx="3">
                  <c:v>0</c:v>
                </c:pt>
                <c:pt idx="4">
                  <c:v>63</c:v>
                </c:pt>
                <c:pt idx="5">
                  <c:v>676</c:v>
                </c:pt>
                <c:pt idx="6">
                  <c:v>32</c:v>
                </c:pt>
                <c:pt idx="7">
                  <c:v>68</c:v>
                </c:pt>
                <c:pt idx="8">
                  <c:v>34</c:v>
                </c:pt>
              </c:numCache>
            </c:numRef>
          </c:val>
        </c:ser>
        <c:ser>
          <c:idx val="3"/>
          <c:order val="3"/>
          <c:tx>
            <c:strRef>
              <c:f>DICIEMBRE!$B$1538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DICIEMBRE!$C$1534:$K$1534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DICIEMBRE!$C$1538:$K$1538</c:f>
              <c:numCache>
                <c:formatCode>General</c:formatCode>
                <c:ptCount val="9"/>
                <c:pt idx="0">
                  <c:v>585</c:v>
                </c:pt>
                <c:pt idx="1">
                  <c:v>298</c:v>
                </c:pt>
                <c:pt idx="2">
                  <c:v>795</c:v>
                </c:pt>
                <c:pt idx="3">
                  <c:v>21</c:v>
                </c:pt>
                <c:pt idx="4">
                  <c:v>1220</c:v>
                </c:pt>
                <c:pt idx="5">
                  <c:v>181</c:v>
                </c:pt>
                <c:pt idx="6">
                  <c:v>175</c:v>
                </c:pt>
                <c:pt idx="7">
                  <c:v>447</c:v>
                </c:pt>
                <c:pt idx="8">
                  <c:v>483</c:v>
                </c:pt>
              </c:numCache>
            </c:numRef>
          </c:val>
        </c:ser>
        <c:ser>
          <c:idx val="4"/>
          <c:order val="4"/>
          <c:tx>
            <c:strRef>
              <c:f>DICIEMBRE!$B$1539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DICIEMBRE!$C$1534:$K$1534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DICIEMBRE!$C$1539:$K$1539</c:f>
              <c:numCache>
                <c:formatCode>General</c:formatCode>
                <c:ptCount val="9"/>
                <c:pt idx="0">
                  <c:v>84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748208"/>
        <c:axId val="431748600"/>
      </c:barChart>
      <c:catAx>
        <c:axId val="43174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1748600"/>
        <c:crosses val="autoZero"/>
        <c:auto val="1"/>
        <c:lblAlgn val="ctr"/>
        <c:lblOffset val="100"/>
        <c:noMultiLvlLbl val="0"/>
      </c:catAx>
      <c:valAx>
        <c:axId val="431748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174820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</a:t>
                    </a:r>
                    <a:r>
                      <a:rPr lang="en-US" baseline="0"/>
                      <a:t>VILA</a:t>
                    </a:r>
                    <a:r>
                      <a:rPr lang="en-US"/>
                      <a:t>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DICIEMBRE!$C$1623:$K$1623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DICIEMBRE!$C$1625:$K$1625</c:f>
              <c:numCache>
                <c:formatCode>#,##0</c:formatCode>
                <c:ptCount val="9"/>
                <c:pt idx="0">
                  <c:v>58555</c:v>
                </c:pt>
                <c:pt idx="1">
                  <c:v>71269</c:v>
                </c:pt>
                <c:pt idx="2">
                  <c:v>75943</c:v>
                </c:pt>
                <c:pt idx="3">
                  <c:v>30530</c:v>
                </c:pt>
                <c:pt idx="4">
                  <c:v>52478</c:v>
                </c:pt>
                <c:pt idx="5">
                  <c:v>58949</c:v>
                </c:pt>
                <c:pt idx="6">
                  <c:v>26944</c:v>
                </c:pt>
                <c:pt idx="7">
                  <c:v>90674</c:v>
                </c:pt>
                <c:pt idx="8">
                  <c:v>36881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050" b="1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DICIEMBRE!$B$1600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DICIEMBRE!$C$1599:$K$1599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DICIEMBRE!$C$1600:$K$1600</c:f>
              <c:numCache>
                <c:formatCode>#,##0</c:formatCode>
                <c:ptCount val="9"/>
                <c:pt idx="0">
                  <c:v>336</c:v>
                </c:pt>
                <c:pt idx="1">
                  <c:v>326</c:v>
                </c:pt>
                <c:pt idx="2">
                  <c:v>619</c:v>
                </c:pt>
                <c:pt idx="3">
                  <c:v>7</c:v>
                </c:pt>
                <c:pt idx="4">
                  <c:v>945</c:v>
                </c:pt>
                <c:pt idx="5">
                  <c:v>623</c:v>
                </c:pt>
                <c:pt idx="6">
                  <c:v>128</c:v>
                </c:pt>
                <c:pt idx="7">
                  <c:v>200</c:v>
                </c:pt>
                <c:pt idx="8">
                  <c:v>263</c:v>
                </c:pt>
              </c:numCache>
            </c:numRef>
          </c:val>
        </c:ser>
        <c:ser>
          <c:idx val="1"/>
          <c:order val="1"/>
          <c:tx>
            <c:strRef>
              <c:f>DICIEMBRE!$B$1601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DICIEMBRE!$C$1599:$K$1599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DICIEMBRE!$C$1601:$K$1601</c:f>
              <c:numCache>
                <c:formatCode>#,##0</c:formatCode>
                <c:ptCount val="9"/>
                <c:pt idx="0">
                  <c:v>295</c:v>
                </c:pt>
                <c:pt idx="1">
                  <c:v>139</c:v>
                </c:pt>
                <c:pt idx="2">
                  <c:v>189</c:v>
                </c:pt>
                <c:pt idx="3">
                  <c:v>126</c:v>
                </c:pt>
                <c:pt idx="4">
                  <c:v>339</c:v>
                </c:pt>
                <c:pt idx="5">
                  <c:v>394</c:v>
                </c:pt>
                <c:pt idx="6">
                  <c:v>274</c:v>
                </c:pt>
                <c:pt idx="7">
                  <c:v>102</c:v>
                </c:pt>
                <c:pt idx="8">
                  <c:v>53</c:v>
                </c:pt>
              </c:numCache>
            </c:numRef>
          </c:val>
        </c:ser>
        <c:ser>
          <c:idx val="2"/>
          <c:order val="2"/>
          <c:tx>
            <c:strRef>
              <c:f>DICIEMBRE!$B$1602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DICIEMBRE!$C$1599:$K$1599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DICIEMBRE!$C$1602:$K$1602</c:f>
              <c:numCache>
                <c:formatCode>General</c:formatCode>
                <c:ptCount val="9"/>
                <c:pt idx="0">
                  <c:v>258</c:v>
                </c:pt>
                <c:pt idx="1">
                  <c:v>99</c:v>
                </c:pt>
                <c:pt idx="2">
                  <c:v>150</c:v>
                </c:pt>
                <c:pt idx="3">
                  <c:v>76</c:v>
                </c:pt>
                <c:pt idx="4">
                  <c:v>21</c:v>
                </c:pt>
                <c:pt idx="5">
                  <c:v>32</c:v>
                </c:pt>
                <c:pt idx="6">
                  <c:v>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DICIEMBRE!$B$1603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effectLst/>
          </c:spPr>
          <c:invertIfNegative val="0"/>
          <c:cat>
            <c:strRef>
              <c:f>DICIEMBRE!$C$1599:$K$1599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DICIEMBRE!$C$1603:$K$1603</c:f>
              <c:numCache>
                <c:formatCode>General</c:formatCode>
                <c:ptCount val="9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DICIEMBRE!$B$1604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DICIEMBRE!$C$1599:$K$1599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DICIEMBRE!$C$1604:$K$1604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35</c:v>
                </c:pt>
                <c:pt idx="3">
                  <c:v>0</c:v>
                </c:pt>
                <c:pt idx="4">
                  <c:v>216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748992"/>
        <c:axId val="431749384"/>
      </c:barChart>
      <c:catAx>
        <c:axId val="43174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1749384"/>
        <c:crosses val="autoZero"/>
        <c:auto val="1"/>
        <c:lblAlgn val="ctr"/>
        <c:lblOffset val="100"/>
        <c:noMultiLvlLbl val="0"/>
      </c:catAx>
      <c:valAx>
        <c:axId val="431749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174899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9975616895471711"/>
          <c:y val="0.29950094779819192"/>
          <c:w val="9.280888680736471E-2"/>
          <c:h val="0.5850721784776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/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1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DICIEMBRE!$C$1259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</c:dPt>
          <c:val>
            <c:numRef>
              <c:f>DICIEMBRE!$C$1262</c:f>
              <c:numCache>
                <c:formatCode>#,##0</c:formatCode>
                <c:ptCount val="1"/>
                <c:pt idx="0">
                  <c:v>1896</c:v>
                </c:pt>
              </c:numCache>
            </c:numRef>
          </c:val>
        </c:ser>
        <c:ser>
          <c:idx val="2"/>
          <c:order val="1"/>
          <c:tx>
            <c:strRef>
              <c:f>DICIEMBRE!$E$1259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DICIEMBRE!$E$1262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</c:ser>
        <c:ser>
          <c:idx val="3"/>
          <c:order val="2"/>
          <c:tx>
            <c:strRef>
              <c:f>DICIEMBRE!$G$1259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DICIEMBRE!$G$1262</c:f>
              <c:numCache>
                <c:formatCode>#,##0</c:formatCode>
                <c:ptCount val="1"/>
                <c:pt idx="0">
                  <c:v>4042</c:v>
                </c:pt>
              </c:numCache>
            </c:numRef>
          </c:val>
        </c:ser>
        <c:ser>
          <c:idx val="4"/>
          <c:order val="3"/>
          <c:tx>
            <c:strRef>
              <c:f>DICIEMBRE!$C$1264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DICIEMBRE!$C$1267</c:f>
              <c:numCache>
                <c:formatCode>#,##0</c:formatCode>
                <c:ptCount val="1"/>
                <c:pt idx="0">
                  <c:v>308</c:v>
                </c:pt>
              </c:numCache>
            </c:numRef>
          </c:val>
        </c:ser>
        <c:ser>
          <c:idx val="5"/>
          <c:order val="4"/>
          <c:tx>
            <c:strRef>
              <c:f>DICIEMBRE!$E$1264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DICIEMBRE!$E$1267</c:f>
              <c:numCache>
                <c:formatCode>#,##0</c:formatCode>
                <c:ptCount val="1"/>
                <c:pt idx="0">
                  <c:v>1401</c:v>
                </c:pt>
              </c:numCache>
            </c:numRef>
          </c:val>
        </c:ser>
        <c:ser>
          <c:idx val="6"/>
          <c:order val="5"/>
          <c:tx>
            <c:strRef>
              <c:f>DICIEMBRE!$G$1264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DICIEMBRE!$G$1267</c:f>
              <c:numCache>
                <c:formatCode>#,##0</c:formatCode>
                <c:ptCount val="1"/>
                <c:pt idx="0">
                  <c:v>362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431749776"/>
        <c:axId val="431750168"/>
        <c:axId val="0"/>
      </c:bar3DChart>
      <c:catAx>
        <c:axId val="431749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1750168"/>
        <c:crosses val="autoZero"/>
        <c:auto val="1"/>
        <c:lblAlgn val="ctr"/>
        <c:lblOffset val="100"/>
        <c:noMultiLvlLbl val="0"/>
      </c:catAx>
      <c:valAx>
        <c:axId val="431750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174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/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10"/>
      <c:rotY val="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DICIEMBRE!$C$1259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DICIEMBRE!$D$1262</c:f>
              <c:numCache>
                <c:formatCode>#,##0</c:formatCode>
                <c:ptCount val="1"/>
                <c:pt idx="0">
                  <c:v>71639</c:v>
                </c:pt>
              </c:numCache>
            </c:numRef>
          </c:val>
        </c:ser>
        <c:ser>
          <c:idx val="2"/>
          <c:order val="1"/>
          <c:tx>
            <c:strRef>
              <c:f>DICIEMBRE!$E$1259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DICIEMBRE!$F$1262</c:f>
              <c:numCache>
                <c:formatCode>#,##0</c:formatCode>
                <c:ptCount val="1"/>
                <c:pt idx="0">
                  <c:v>42378</c:v>
                </c:pt>
              </c:numCache>
            </c:numRef>
          </c:val>
        </c:ser>
        <c:ser>
          <c:idx val="3"/>
          <c:order val="2"/>
          <c:tx>
            <c:strRef>
              <c:f>DICIEMBRE!$G$1259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DICIEMBRE!$H$1262</c:f>
              <c:numCache>
                <c:formatCode>#,##0</c:formatCode>
                <c:ptCount val="1"/>
                <c:pt idx="0">
                  <c:v>35824</c:v>
                </c:pt>
              </c:numCache>
            </c:numRef>
          </c:val>
        </c:ser>
        <c:ser>
          <c:idx val="4"/>
          <c:order val="3"/>
          <c:tx>
            <c:strRef>
              <c:f>DICIEMBRE!$C$1264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DICIEMBRE!$D$1267</c:f>
              <c:numCache>
                <c:formatCode>#,##0</c:formatCode>
                <c:ptCount val="1"/>
                <c:pt idx="0">
                  <c:v>12918</c:v>
                </c:pt>
              </c:numCache>
            </c:numRef>
          </c:val>
        </c:ser>
        <c:ser>
          <c:idx val="5"/>
          <c:order val="4"/>
          <c:tx>
            <c:strRef>
              <c:f>DICIEMBRE!$E$1264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DICIEMBRE!$F$1267</c:f>
              <c:numCache>
                <c:formatCode>#,##0</c:formatCode>
                <c:ptCount val="1"/>
                <c:pt idx="0">
                  <c:v>9650</c:v>
                </c:pt>
              </c:numCache>
            </c:numRef>
          </c:val>
        </c:ser>
        <c:ser>
          <c:idx val="6"/>
          <c:order val="5"/>
          <c:tx>
            <c:strRef>
              <c:f>DICIEMBRE!$G$1264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val>
            <c:numRef>
              <c:f>DICIEMBRE!$H$1267</c:f>
              <c:numCache>
                <c:formatCode>#,##0</c:formatCode>
                <c:ptCount val="1"/>
                <c:pt idx="0">
                  <c:v>6309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429718360"/>
        <c:axId val="432040872"/>
        <c:axId val="0"/>
      </c:bar3DChart>
      <c:catAx>
        <c:axId val="4297183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2040872"/>
        <c:crosses val="autoZero"/>
        <c:auto val="1"/>
        <c:lblAlgn val="ctr"/>
        <c:lblOffset val="100"/>
        <c:noMultiLvlLbl val="0"/>
      </c:catAx>
      <c:valAx>
        <c:axId val="432040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971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8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B05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COMPARATIVA</a:t>
            </a:r>
            <a:r>
              <a:rPr lang="es-ES" sz="1100" b="1" baseline="0"/>
              <a:t> EN ALOJAMIENTOS HOTELEROS</a:t>
            </a:r>
          </a:p>
          <a:p>
            <a:pPr>
              <a:defRPr sz="1100" b="1"/>
            </a:pPr>
            <a:r>
              <a:rPr lang="es-ES" sz="1100" b="1" baseline="0"/>
              <a:t>VIAJEROS</a:t>
            </a:r>
            <a:endParaRPr lang="es-ES" sz="1100" b="1"/>
          </a:p>
        </c:rich>
      </c:tx>
      <c:layout>
        <c:manualLayout>
          <c:xMode val="edge"/>
          <c:yMode val="edge"/>
          <c:x val="0.27192532385064772"/>
          <c:y val="9.925554434046059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  <a:sp3d/>
      </c:spPr>
    </c:backWall>
    <c:plotArea>
      <c:layout>
        <c:manualLayout>
          <c:layoutTarget val="inner"/>
          <c:xMode val="edge"/>
          <c:yMode val="edge"/>
          <c:x val="7.7552916772500216E-2"/>
          <c:y val="0.17202236297752566"/>
          <c:w val="0.92244707498810974"/>
          <c:h val="0.633353926904934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DICIEMBRE!$B$618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  <a:sp3d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DICIEMBRE!$C$615:$K$617</c15:sqref>
                  </c15:fullRef>
                </c:ext>
              </c:extLst>
              <c:f>(DICIEMBRE!$C$615:$D$617,DICIEMBRE!$F$615:$G$617,DICIEMBRE!$I$615:$J$617)</c:f>
              <c:multiLvlStrCache>
                <c:ptCount val="6"/>
                <c:lvl>
                  <c:pt idx="0">
                    <c:v>V. ESP.</c:v>
                  </c:pt>
                  <c:pt idx="1">
                    <c:v>V. EXTR.</c:v>
                  </c:pt>
                  <c:pt idx="2">
                    <c:v>V. ESP.</c:v>
                  </c:pt>
                  <c:pt idx="3">
                    <c:v>V. EXTR.</c:v>
                  </c:pt>
                  <c:pt idx="4">
                    <c:v>V. ESP.</c:v>
                  </c:pt>
                  <c:pt idx="5">
                    <c:v>V. EXTR.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T.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DICIEMBRE!$C$618:$K$618</c15:sqref>
                  </c15:fullRef>
                </c:ext>
              </c:extLst>
              <c:f>(DICIEMBRE!$C$618:$D$618,DICIEMBRE!$F$618:$G$618,DICIEMBRE!$I$618:$J$618)</c:f>
              <c:numCache>
                <c:formatCode>#,##0</c:formatCode>
                <c:ptCount val="6"/>
                <c:pt idx="0">
                  <c:v>333626</c:v>
                </c:pt>
                <c:pt idx="1">
                  <c:v>66898</c:v>
                </c:pt>
                <c:pt idx="2">
                  <c:v>9388</c:v>
                </c:pt>
                <c:pt idx="3">
                  <c:v>1840</c:v>
                </c:pt>
                <c:pt idx="4">
                  <c:v>343014</c:v>
                </c:pt>
                <c:pt idx="5">
                  <c:v>68738</c:v>
                </c:pt>
              </c:numCache>
            </c:numRef>
          </c:val>
        </c:ser>
        <c:ser>
          <c:idx val="1"/>
          <c:order val="1"/>
          <c:tx>
            <c:strRef>
              <c:f>DICIEMBRE!$B$619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DICIEMBRE!$C$615:$K$617</c15:sqref>
                  </c15:fullRef>
                </c:ext>
              </c:extLst>
              <c:f>(DICIEMBRE!$C$615:$D$617,DICIEMBRE!$F$615:$G$617,DICIEMBRE!$I$615:$J$617)</c:f>
              <c:multiLvlStrCache>
                <c:ptCount val="6"/>
                <c:lvl>
                  <c:pt idx="0">
                    <c:v>V. ESP.</c:v>
                  </c:pt>
                  <c:pt idx="1">
                    <c:v>V. EXTR.</c:v>
                  </c:pt>
                  <c:pt idx="2">
                    <c:v>V. ESP.</c:v>
                  </c:pt>
                  <c:pt idx="3">
                    <c:v>V. EXTR.</c:v>
                  </c:pt>
                  <c:pt idx="4">
                    <c:v>V. ESP.</c:v>
                  </c:pt>
                  <c:pt idx="5">
                    <c:v>V. EXTR.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T.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DICIEMBRE!$C$619:$K$619</c15:sqref>
                  </c15:fullRef>
                </c:ext>
              </c:extLst>
              <c:f>(DICIEMBRE!$C$619:$D$619,DICIEMBRE!$F$619:$G$619,DICIEMBRE!$I$619:$J$619)</c:f>
              <c:numCache>
                <c:formatCode>#,##0</c:formatCode>
                <c:ptCount val="6"/>
                <c:pt idx="0">
                  <c:v>348440</c:v>
                </c:pt>
                <c:pt idx="1">
                  <c:v>66953</c:v>
                </c:pt>
                <c:pt idx="2">
                  <c:v>9913</c:v>
                </c:pt>
                <c:pt idx="3">
                  <c:v>2125</c:v>
                </c:pt>
                <c:pt idx="4">
                  <c:v>358353</c:v>
                </c:pt>
                <c:pt idx="5">
                  <c:v>69078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432041656"/>
        <c:axId val="432042048"/>
        <c:axId val="0"/>
      </c:bar3DChart>
      <c:catAx>
        <c:axId val="43204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2048"/>
        <c:crosses val="autoZero"/>
        <c:auto val="1"/>
        <c:lblAlgn val="ctr"/>
        <c:lblOffset val="100"/>
        <c:noMultiLvlLbl val="0"/>
      </c:catAx>
      <c:valAx>
        <c:axId val="432042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1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50827035882254"/>
          <c:y val="2.2952649243801703E-2"/>
          <c:w val="0.19405094329651745"/>
          <c:h val="0.14922255415690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COMPARATIVA</a:t>
            </a:r>
            <a:r>
              <a:rPr lang="es-ES" sz="1100" b="1" baseline="0"/>
              <a:t> EN ALOJAMIENTOS HOTELEROS</a:t>
            </a:r>
          </a:p>
          <a:p>
            <a:pPr>
              <a:defRPr sz="1100" b="1"/>
            </a:pPr>
            <a:r>
              <a:rPr lang="es-ES" sz="1100" b="1" baseline="0"/>
              <a:t>PERNOCTACIONES</a:t>
            </a:r>
            <a:endParaRPr lang="es-ES" sz="1100" b="1"/>
          </a:p>
        </c:rich>
      </c:tx>
      <c:layout>
        <c:manualLayout>
          <c:xMode val="edge"/>
          <c:yMode val="edge"/>
          <c:x val="0.2913035401405924"/>
          <c:y val="5.11508745389876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solidFill>
            <a:schemeClr val="accent1"/>
          </a:solidFill>
        </a:ln>
        <a:effectLst/>
        <a:sp3d>
          <a:contourClr>
            <a:schemeClr val="accent1"/>
          </a:contourClr>
        </a:sp3d>
      </c:spPr>
    </c:sideWall>
    <c:backWall>
      <c:thickness val="0"/>
      <c:spPr>
        <a:solidFill>
          <a:srgbClr val="C0C0C0"/>
        </a:solidFill>
        <a:ln>
          <a:solidFill>
            <a:schemeClr val="accent1"/>
          </a:solidFill>
        </a:ln>
        <a:effectLst/>
        <a:sp3d>
          <a:contourClr>
            <a:schemeClr val="accent1"/>
          </a:contourClr>
        </a:sp3d>
      </c:spPr>
    </c:backWall>
    <c:plotArea>
      <c:layout>
        <c:manualLayout>
          <c:layoutTarget val="inner"/>
          <c:xMode val="edge"/>
          <c:yMode val="edge"/>
          <c:x val="9.0743176204851075E-2"/>
          <c:y val="0.16148711878628905"/>
          <c:w val="0.89451151548415697"/>
          <c:h val="0.641938056977855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DICIEMBRE!$B$636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  <a:sp3d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DICIEMBRE!$C$633:$N$635</c15:sqref>
                  </c15:fullRef>
                </c:ext>
              </c:extLst>
              <c:f>(DICIEMBRE!$C$633:$D$635,DICIEMBRE!$G$633:$H$635,DICIEMBRE!$K$633:$L$635)</c:f>
              <c:multiLvlStrCache>
                <c:ptCount val="6"/>
                <c:lvl>
                  <c:pt idx="0">
                    <c:v>P. ESPAÑ.</c:v>
                  </c:pt>
                  <c:pt idx="1">
                    <c:v>P. EXTR. </c:v>
                  </c:pt>
                  <c:pt idx="2">
                    <c:v>P. ESPAÑ.</c:v>
                  </c:pt>
                  <c:pt idx="3">
                    <c:v>P. EXTR. </c:v>
                  </c:pt>
                  <c:pt idx="4">
                    <c:v>P. ESPAÑ.</c:v>
                  </c:pt>
                  <c:pt idx="5">
                    <c:v>P. EXTR. 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TOTAL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DICIEMBRE!$C$636:$N$636</c15:sqref>
                  </c15:fullRef>
                </c:ext>
              </c:extLst>
              <c:f>(DICIEMBRE!$C$636:$D$636,DICIEMBRE!$G$636:$H$636,DICIEMBRE!$K$636:$L$636)</c:f>
              <c:numCache>
                <c:formatCode>#,##0</c:formatCode>
                <c:ptCount val="6"/>
                <c:pt idx="0">
                  <c:v>537780</c:v>
                </c:pt>
                <c:pt idx="1">
                  <c:v>101181</c:v>
                </c:pt>
                <c:pt idx="2">
                  <c:v>20636</c:v>
                </c:pt>
                <c:pt idx="3">
                  <c:v>3673</c:v>
                </c:pt>
                <c:pt idx="4">
                  <c:v>558416</c:v>
                </c:pt>
                <c:pt idx="5">
                  <c:v>104854</c:v>
                </c:pt>
              </c:numCache>
            </c:numRef>
          </c:val>
        </c:ser>
        <c:ser>
          <c:idx val="1"/>
          <c:order val="1"/>
          <c:tx>
            <c:strRef>
              <c:f>DICIEMBRE!$B$637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DICIEMBRE!$C$633:$N$635</c15:sqref>
                  </c15:fullRef>
                </c:ext>
              </c:extLst>
              <c:f>(DICIEMBRE!$C$633:$D$635,DICIEMBRE!$G$633:$H$635,DICIEMBRE!$K$633:$L$635)</c:f>
              <c:multiLvlStrCache>
                <c:ptCount val="6"/>
                <c:lvl>
                  <c:pt idx="0">
                    <c:v>P. ESPAÑ.</c:v>
                  </c:pt>
                  <c:pt idx="1">
                    <c:v>P. EXTR. </c:v>
                  </c:pt>
                  <c:pt idx="2">
                    <c:v>P. ESPAÑ.</c:v>
                  </c:pt>
                  <c:pt idx="3">
                    <c:v>P. EXTR. </c:v>
                  </c:pt>
                  <c:pt idx="4">
                    <c:v>P. ESPAÑ.</c:v>
                  </c:pt>
                  <c:pt idx="5">
                    <c:v>P. EXTR. 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  <c:pt idx="4">
                    <c:v>TOTAL ALOJAMIENTOS HOTELEROS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DICIEMBRE!$C$637:$N$637</c15:sqref>
                  </c15:fullRef>
                </c:ext>
              </c:extLst>
              <c:f>(DICIEMBRE!$C$637:$D$637,DICIEMBRE!$G$637:$H$637,DICIEMBRE!$K$637:$L$637)</c:f>
              <c:numCache>
                <c:formatCode>#,##0</c:formatCode>
                <c:ptCount val="6"/>
                <c:pt idx="0">
                  <c:v>555626</c:v>
                </c:pt>
                <c:pt idx="1">
                  <c:v>103009</c:v>
                </c:pt>
                <c:pt idx="2">
                  <c:v>27163</c:v>
                </c:pt>
                <c:pt idx="3">
                  <c:v>4282</c:v>
                </c:pt>
                <c:pt idx="4">
                  <c:v>582789</c:v>
                </c:pt>
                <c:pt idx="5">
                  <c:v>107291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432042832"/>
        <c:axId val="432043224"/>
        <c:axId val="0"/>
      </c:bar3DChart>
      <c:catAx>
        <c:axId val="43204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3224"/>
        <c:crosses val="autoZero"/>
        <c:auto val="1"/>
        <c:lblAlgn val="ctr"/>
        <c:lblOffset val="100"/>
        <c:noMultiLvlLbl val="0"/>
      </c:catAx>
      <c:valAx>
        <c:axId val="432043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60811954957245"/>
          <c:y val="2.7590224541580503E-2"/>
          <c:w val="0.18863919227838455"/>
          <c:h val="0.135506034572243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PROCEDENCIA</a:t>
            </a:r>
            <a:r>
              <a:rPr lang="es-ES" sz="1100" b="1" baseline="0"/>
              <a:t> DE LOS VIAJEROS ESPAÑOLES</a:t>
            </a:r>
          </a:p>
          <a:p>
            <a:pPr>
              <a:defRPr sz="1100" b="1"/>
            </a:pPr>
            <a:r>
              <a:rPr lang="es-ES" sz="1100" b="1" baseline="0"/>
              <a:t>DICIEMBRE 2018</a:t>
            </a:r>
            <a:endParaRPr lang="es-ES" sz="11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812226245031268"/>
          <c:y val="8.8358327823525873E-2"/>
          <c:w val="0.68628693318479883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DICIEMBRE!$B$249:$B$269</c15:sqref>
                  </c15:fullRef>
                </c:ext>
              </c:extLst>
              <c:f>DICIEMBRE!$B$251:$B$269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La Rioja</c:v>
                </c:pt>
                <c:pt idx="3">
                  <c:v>Canarias</c:v>
                </c:pt>
                <c:pt idx="4">
                  <c:v>Murcia</c:v>
                </c:pt>
                <c:pt idx="5">
                  <c:v>Baleares</c:v>
                </c:pt>
                <c:pt idx="6">
                  <c:v>Navarra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Principado</c:v>
                </c:pt>
                <c:pt idx="11">
                  <c:v>Castilla La Mancha</c:v>
                </c:pt>
                <c:pt idx="12">
                  <c:v>Cataluña</c:v>
                </c:pt>
                <c:pt idx="13">
                  <c:v>Valencia Comunidad</c:v>
                </c:pt>
                <c:pt idx="14">
                  <c:v>Galicia</c:v>
                </c:pt>
                <c:pt idx="15">
                  <c:v>País Vasco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Comunidad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DICIEMBRE!$C$249:$C$269</c15:sqref>
                  </c15:fullRef>
                </c:ext>
              </c:extLst>
              <c:f>DICIEMBRE!$C$251:$C$269</c:f>
              <c:numCache>
                <c:formatCode>@</c:formatCode>
                <c:ptCount val="19"/>
                <c:pt idx="0" formatCode="0.00%">
                  <c:v>9.8375417252588799E-4</c:v>
                </c:pt>
                <c:pt idx="1" formatCode="0.00%">
                  <c:v>1.0710226878306039E-3</c:v>
                </c:pt>
                <c:pt idx="2" formatCode="0.00%">
                  <c:v>1.048808883934858E-2</c:v>
                </c:pt>
                <c:pt idx="3" formatCode="0.00%">
                  <c:v>1.0507922592826924E-2</c:v>
                </c:pt>
                <c:pt idx="4" formatCode="0.00%">
                  <c:v>1.3248947323534137E-2</c:v>
                </c:pt>
                <c:pt idx="5" formatCode="0.00%">
                  <c:v>1.4938783119889089E-2</c:v>
                </c:pt>
                <c:pt idx="6" formatCode="0.00%">
                  <c:v>1.7336683915420942E-2</c:v>
                </c:pt>
                <c:pt idx="7" formatCode="0.00%">
                  <c:v>1.8925367569036337E-2</c:v>
                </c:pt>
                <c:pt idx="8" formatCode="0.00%">
                  <c:v>2.1384753000351059E-2</c:v>
                </c:pt>
                <c:pt idx="9" formatCode="0.00%">
                  <c:v>2.3610100140621312E-2</c:v>
                </c:pt>
                <c:pt idx="10" formatCode="0.00%">
                  <c:v>4.0415239462822619E-2</c:v>
                </c:pt>
                <c:pt idx="11" formatCode="0.00%">
                  <c:v>4.1311725120043795E-2</c:v>
                </c:pt>
                <c:pt idx="12" formatCode="0.00%">
                  <c:v>5.40350779764018E-2</c:v>
                </c:pt>
                <c:pt idx="13" formatCode="0.00%">
                  <c:v>5.6048203954453771E-2</c:v>
                </c:pt>
                <c:pt idx="14" formatCode="0.00%">
                  <c:v>6.0822188416691292E-2</c:v>
                </c:pt>
                <c:pt idx="15" formatCode="0.00%">
                  <c:v>6.328157384800602E-2</c:v>
                </c:pt>
                <c:pt idx="16" formatCode="0.00%">
                  <c:v>7.7831615399719556E-2</c:v>
                </c:pt>
                <c:pt idx="17" formatCode="0.00%">
                  <c:v>0.14881860247406242</c:v>
                </c:pt>
                <c:pt idx="18" formatCode="0.00%">
                  <c:v>0.32494034998641386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043616"/>
        <c:axId val="432044008"/>
      </c:barChart>
      <c:catAx>
        <c:axId val="432043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4008"/>
        <c:crosses val="autoZero"/>
        <c:auto val="1"/>
        <c:lblAlgn val="ctr"/>
        <c:lblOffset val="100"/>
        <c:noMultiLvlLbl val="0"/>
      </c:catAx>
      <c:valAx>
        <c:axId val="432044008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0436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COMPARACIÍÓN</a:t>
            </a:r>
            <a:r>
              <a:rPr lang="es-ES" sz="1100" b="1" baseline="0"/>
              <a:t> ANUAL VIAJEROS</a:t>
            </a:r>
          </a:p>
          <a:p>
            <a:pPr>
              <a:defRPr sz="1100" b="1"/>
            </a:pPr>
            <a:r>
              <a:rPr lang="es-ES" sz="1100" b="1" baseline="0"/>
              <a:t>DICIEMBRE</a:t>
            </a:r>
            <a:endParaRPr lang="es-ES" sz="1100" b="1"/>
          </a:p>
        </c:rich>
      </c:tx>
      <c:layout>
        <c:manualLayout>
          <c:xMode val="edge"/>
          <c:yMode val="edge"/>
          <c:x val="0.3740506475152145"/>
          <c:y val="1.9753078738960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cene3d>
          <a:camera prst="orthographicFront"/>
          <a:lightRig rig="threePt" dir="t"/>
        </a:scene3d>
        <a:sp3d/>
      </c:spPr>
    </c:backWall>
    <c:plotArea>
      <c:layout>
        <c:manualLayout>
          <c:layoutTarget val="inner"/>
          <c:xMode val="edge"/>
          <c:yMode val="edge"/>
          <c:x val="8.4227740763173839E-2"/>
          <c:y val="0.21394061866798147"/>
          <c:w val="0.91570629438191387"/>
          <c:h val="0.681883277191298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DICIEMBRE!$B$376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  <a:sp3d/>
          </c:spPr>
          <c:invertIfNegative val="0"/>
          <c:cat>
            <c:strRef>
              <c:f>DICIEMBRE!$C$375:$K$375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DICIEMBRE!$C$376:$K$376</c:f>
              <c:numCache>
                <c:formatCode>#,##0</c:formatCode>
                <c:ptCount val="9"/>
                <c:pt idx="0">
                  <c:v>52926</c:v>
                </c:pt>
                <c:pt idx="1">
                  <c:v>79039</c:v>
                </c:pt>
                <c:pt idx="2">
                  <c:v>74660</c:v>
                </c:pt>
                <c:pt idx="3">
                  <c:v>22221</c:v>
                </c:pt>
                <c:pt idx="4">
                  <c:v>95632</c:v>
                </c:pt>
                <c:pt idx="5">
                  <c:v>60120</c:v>
                </c:pt>
                <c:pt idx="6">
                  <c:v>24601</c:v>
                </c:pt>
                <c:pt idx="7">
                  <c:v>70828</c:v>
                </c:pt>
                <c:pt idx="8">
                  <c:v>26938</c:v>
                </c:pt>
              </c:numCache>
            </c:numRef>
          </c:val>
        </c:ser>
        <c:ser>
          <c:idx val="1"/>
          <c:order val="1"/>
          <c:tx>
            <c:strRef>
              <c:f>DICIEMBRE!$B$377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cat>
            <c:strRef>
              <c:f>DICIEMBRE!$C$375:$K$375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DICIEMBRE!$C$377:$K$377</c:f>
              <c:numCache>
                <c:formatCode>#,##0</c:formatCode>
                <c:ptCount val="9"/>
                <c:pt idx="0">
                  <c:v>68441</c:v>
                </c:pt>
                <c:pt idx="1">
                  <c:v>86146</c:v>
                </c:pt>
                <c:pt idx="2">
                  <c:v>80711</c:v>
                </c:pt>
                <c:pt idx="3">
                  <c:v>26122</c:v>
                </c:pt>
                <c:pt idx="4">
                  <c:v>108964</c:v>
                </c:pt>
                <c:pt idx="5">
                  <c:v>73626</c:v>
                </c:pt>
                <c:pt idx="6">
                  <c:v>25907</c:v>
                </c:pt>
                <c:pt idx="7">
                  <c:v>84218</c:v>
                </c:pt>
                <c:pt idx="8">
                  <c:v>30579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2472992"/>
        <c:axId val="432473384"/>
        <c:axId val="0"/>
      </c:bar3DChart>
      <c:catAx>
        <c:axId val="4324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3384"/>
        <c:crosses val="autoZero"/>
        <c:auto val="1"/>
        <c:lblAlgn val="ctr"/>
        <c:lblOffset val="100"/>
        <c:noMultiLvlLbl val="0"/>
      </c:catAx>
      <c:valAx>
        <c:axId val="432473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402920788747546"/>
          <c:y val="4.3157755163699747E-2"/>
          <c:w val="0.29131877746050977"/>
          <c:h val="0.14337507791384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COMPARACIÓN</a:t>
            </a:r>
            <a:r>
              <a:rPr lang="es-ES" sz="1100" b="1" baseline="0"/>
              <a:t> ANUAL PERNOCTACIONES</a:t>
            </a:r>
          </a:p>
          <a:p>
            <a:pPr>
              <a:defRPr sz="1100" b="1"/>
            </a:pPr>
            <a:r>
              <a:rPr lang="es-ES" sz="1100" b="1" baseline="0"/>
              <a:t>DICIEMBRE</a:t>
            </a:r>
            <a:endParaRPr lang="es-ES" sz="11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0"/>
      <c:rotY val="0"/>
      <c:depthPercent val="30"/>
      <c:rAngAx val="0"/>
      <c:perspective val="80"/>
    </c:view3D>
    <c:floor>
      <c:thickness val="0"/>
      <c:spPr>
        <a:solidFill>
          <a:srgbClr val="C0C0C0"/>
        </a:solidFill>
        <a:ln>
          <a:noFill/>
        </a:ln>
        <a:effectLst/>
        <a:sp3d/>
      </c:spPr>
    </c:floor>
    <c:sideWall>
      <c:thickness val="0"/>
      <c:spPr>
        <a:solidFill>
          <a:srgbClr val="C0C0C0"/>
        </a:solidFill>
        <a:ln>
          <a:noFill/>
        </a:ln>
        <a:effectLst/>
        <a:sp3d/>
      </c:spPr>
    </c:sideWall>
    <c:backWall>
      <c:thickness val="0"/>
      <c:spPr>
        <a:solidFill>
          <a:srgbClr val="C0C0C0"/>
        </a:solid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0796773102748664E-2"/>
          <c:y val="0.17117287015733637"/>
          <c:w val="0.92429525143712865"/>
          <c:h val="0.7282921247041412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DICIEMBRE!$B$408</c:f>
              <c:strCache>
                <c:ptCount val="1"/>
                <c:pt idx="0">
                  <c:v>DICIEMBRE 2017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effectLst/>
            <a:sp3d/>
          </c:spPr>
          <c:invertIfNegative val="0"/>
          <c:cat>
            <c:strRef>
              <c:f>DICIEMBRE!$C$407:$K$407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DICIEMBRE!$C$408:$K$408</c:f>
              <c:numCache>
                <c:formatCode>#,##0</c:formatCode>
                <c:ptCount val="9"/>
                <c:pt idx="0">
                  <c:v>95703</c:v>
                </c:pt>
                <c:pt idx="1">
                  <c:v>134544</c:v>
                </c:pt>
                <c:pt idx="2">
                  <c:v>131856</c:v>
                </c:pt>
                <c:pt idx="3">
                  <c:v>42294</c:v>
                </c:pt>
                <c:pt idx="4">
                  <c:v>162652</c:v>
                </c:pt>
                <c:pt idx="5">
                  <c:v>99100</c:v>
                </c:pt>
                <c:pt idx="6">
                  <c:v>48787</c:v>
                </c:pt>
                <c:pt idx="7">
                  <c:v>121455</c:v>
                </c:pt>
                <c:pt idx="8">
                  <c:v>44811</c:v>
                </c:pt>
              </c:numCache>
            </c:numRef>
          </c:val>
        </c:ser>
        <c:ser>
          <c:idx val="1"/>
          <c:order val="1"/>
          <c:tx>
            <c:strRef>
              <c:f>DICIEMBRE!$B$409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cat>
            <c:strRef>
              <c:f>DICIEMBRE!$C$407:$K$407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DICIEMBRE!$C$409:$K$409</c:f>
              <c:numCache>
                <c:formatCode>#,##0</c:formatCode>
                <c:ptCount val="9"/>
                <c:pt idx="0">
                  <c:v>124332</c:v>
                </c:pt>
                <c:pt idx="1">
                  <c:v>138561</c:v>
                </c:pt>
                <c:pt idx="2">
                  <c:v>146086</c:v>
                </c:pt>
                <c:pt idx="3">
                  <c:v>50421</c:v>
                </c:pt>
                <c:pt idx="4">
                  <c:v>192731</c:v>
                </c:pt>
                <c:pt idx="5">
                  <c:v>130732</c:v>
                </c:pt>
                <c:pt idx="6">
                  <c:v>51029</c:v>
                </c:pt>
                <c:pt idx="7">
                  <c:v>143675</c:v>
                </c:pt>
                <c:pt idx="8">
                  <c:v>55101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2474560"/>
        <c:axId val="432474952"/>
        <c:axId val="0"/>
      </c:bar3DChart>
      <c:catAx>
        <c:axId val="432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4952"/>
        <c:crosses val="autoZero"/>
        <c:auto val="1"/>
        <c:lblAlgn val="ctr"/>
        <c:lblOffset val="100"/>
        <c:noMultiLvlLbl val="0"/>
      </c:catAx>
      <c:valAx>
        <c:axId val="432474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121742910970486"/>
          <c:y val="3.1933884734564114E-2"/>
          <c:w val="0.28191797497705423"/>
          <c:h val="0.13843680822910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EVOLUCIÓN ANUAL TOTAL ALOJAMIENTOS</a:t>
            </a:r>
          </a:p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9844969378827644"/>
          <c:y val="2.0100502512562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332359798544673E-2"/>
          <c:y val="0.20511296640683735"/>
          <c:w val="0.9170764916240054"/>
          <c:h val="0.69258378506706775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ALOJAMIENTOS'!$B$4</c:f>
              <c:strCache>
                <c:ptCount val="1"/>
                <c:pt idx="0">
                  <c:v>AÑO 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ALOJAMIENTOS'!$C$4:$N$4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ALOJAMIENTOS'!$B$5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ALOJAMIENTOS'!$C$5:$N$5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  <c:pt idx="8">
                  <c:v>865792</c:v>
                </c:pt>
                <c:pt idx="9">
                  <c:v>813373</c:v>
                </c:pt>
                <c:pt idx="10">
                  <c:v>606615</c:v>
                </c:pt>
                <c:pt idx="11">
                  <c:v>584714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475736"/>
        <c:axId val="432476128"/>
      </c:lineChart>
      <c:catAx>
        <c:axId val="43247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6128"/>
        <c:crosses val="autoZero"/>
        <c:auto val="1"/>
        <c:lblAlgn val="ctr"/>
        <c:lblOffset val="100"/>
        <c:noMultiLvlLbl val="0"/>
      </c:catAx>
      <c:valAx>
        <c:axId val="432476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47573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064475273924095"/>
          <c:y val="5.0083092628496854E-2"/>
          <c:w val="0.198442944631921"/>
          <c:h val="9.06204249594428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EVOLUCION ANUAL TOTAL ALOJAMIENTOS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11148106486689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634295713035867E-2"/>
          <c:y val="0.17331259842519686"/>
          <c:w val="0.91672549264675252"/>
          <c:h val="0.72489566929133853"/>
        </c:manualLayout>
      </c:layout>
      <c:lineChart>
        <c:grouping val="standard"/>
        <c:varyColors val="0"/>
        <c:ser>
          <c:idx val="0"/>
          <c:order val="0"/>
          <c:tx>
            <c:strRef>
              <c:f>'[9]TOTAL ALOJAMIENTOS'!$B$26</c:f>
              <c:strCache>
                <c:ptCount val="1"/>
                <c:pt idx="0">
                  <c:v>AÑO 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ALOJAMIENTOS'!$C$26:$N$26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'[9]TOTAL ALOJAMIENTOS'!$B$27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'[9]TOTAL ALOJAMIENTOS'!$C$25:$N$25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'[9]TOTAL ALOJAMIENTOS'!$C$27:$N$27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  <c:pt idx="8">
                  <c:v>1377987</c:v>
                </c:pt>
                <c:pt idx="9">
                  <c:v>1330100</c:v>
                </c:pt>
                <c:pt idx="10">
                  <c:v>1045180</c:v>
                </c:pt>
                <c:pt idx="11">
                  <c:v>1032668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2274416"/>
        <c:axId val="432274808"/>
      </c:lineChart>
      <c:catAx>
        <c:axId val="43227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274808"/>
        <c:crosses val="autoZero"/>
        <c:auto val="1"/>
        <c:lblAlgn val="ctr"/>
        <c:lblOffset val="100"/>
        <c:noMultiLvlLbl val="0"/>
      </c:catAx>
      <c:valAx>
        <c:axId val="432274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322744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9933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14364871057786"/>
          <c:y val="4.483267716535437E-2"/>
          <c:w val="0.19078148564762737"/>
          <c:h val="9.01673228346456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[3]Mes!$C$46:$C$64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8116760"/>
        <c:axId val="428117152"/>
      </c:barChart>
      <c:catAx>
        <c:axId val="428116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11715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67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4029029428117757"/>
          <c:y val="2.53543307086614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1191904403909306"/>
          <c:w val="0.91133109207951279"/>
          <c:h val="0.68577770743481181"/>
        </c:manualLayout>
      </c:layout>
      <c:lineChart>
        <c:grouping val="standard"/>
        <c:varyColors val="0"/>
        <c:ser>
          <c:idx val="0"/>
          <c:order val="0"/>
          <c:tx>
            <c:strRef>
              <c:f>[10]Mes!$A$508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([10]Mes!$B$507:$J$507,[10]Mes!$B$510:$D$510)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([10]Mes!$B$508:$J$508,[10]Mes!$B$511:$D$511)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7B-4315-BA18-46B949606BA4}"/>
            </c:ext>
          </c:extLst>
        </c:ser>
        <c:ser>
          <c:idx val="1"/>
          <c:order val="1"/>
          <c:tx>
            <c:strRef>
              <c:f>[10]Mes!$A$509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([10]Mes!$B$507:$J$507,[10]Mes!$B$510:$D$510)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([10]Mes!$B$509:$J$509,[10]Mes!$B$512:$D$512)</c:f>
              <c:numCache>
                <c:formatCode>General</c:formatCode>
                <c:ptCount val="12"/>
                <c:pt idx="0">
                  <c:v>326554</c:v>
                </c:pt>
                <c:pt idx="1">
                  <c:v>357651</c:v>
                </c:pt>
                <c:pt idx="2">
                  <c:v>495517</c:v>
                </c:pt>
                <c:pt idx="3">
                  <c:v>513660</c:v>
                </c:pt>
                <c:pt idx="4">
                  <c:v>585285</c:v>
                </c:pt>
                <c:pt idx="5">
                  <c:v>572135</c:v>
                </c:pt>
                <c:pt idx="6">
                  <c:v>609625</c:v>
                </c:pt>
                <c:pt idx="7">
                  <c:v>793986</c:v>
                </c:pt>
                <c:pt idx="8">
                  <c:v>674406</c:v>
                </c:pt>
                <c:pt idx="9">
                  <c:v>627599</c:v>
                </c:pt>
                <c:pt idx="10">
                  <c:v>460825</c:v>
                </c:pt>
                <c:pt idx="11">
                  <c:v>427431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7B-4315-BA18-46B94960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75592"/>
        <c:axId val="432275984"/>
      </c:lineChart>
      <c:catAx>
        <c:axId val="432275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27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27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275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828823622780897"/>
          <c:y val="4.0404384125351168E-2"/>
          <c:w val="0.20343340373940116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PENOCTACIONES</a:t>
            </a:r>
          </a:p>
        </c:rich>
      </c:tx>
      <c:layout>
        <c:manualLayout>
          <c:xMode val="edge"/>
          <c:yMode val="edge"/>
          <c:x val="0.33973259942296025"/>
          <c:y val="2.20017409884065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21591738218652318"/>
          <c:w val="0.92307725968731758"/>
          <c:h val="0.68177936928738192"/>
        </c:manualLayout>
      </c:layout>
      <c:lineChart>
        <c:grouping val="standard"/>
        <c:varyColors val="0"/>
        <c:ser>
          <c:idx val="0"/>
          <c:order val="0"/>
          <c:tx>
            <c:strRef>
              <c:f>[10]Mes!$A$537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([10]Mes!$B$536:$J$536,[10]Mes!$B$539:$D$539,[10]Mes!$C$539:$D$539)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([10]Mes!$B$537:$J$537,[10]Mes!$B$540:$D$540)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9CF-4232-8C8C-336DD4878A5C}"/>
            </c:ext>
          </c:extLst>
        </c:ser>
        <c:ser>
          <c:idx val="1"/>
          <c:order val="1"/>
          <c:tx>
            <c:strRef>
              <c:f>[10]Mes!$A$538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([10]Mes!$B$536:$J$536,[10]Mes!$B$539:$D$539,[10]Mes!$C$539:$D$539)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([10]Mes!$B$538:$J$538,[10]Mes!$B$541:$D$541)</c:f>
              <c:numCache>
                <c:formatCode>General</c:formatCode>
                <c:ptCount val="12"/>
                <c:pt idx="0">
                  <c:v>539909</c:v>
                </c:pt>
                <c:pt idx="1">
                  <c:v>569605</c:v>
                </c:pt>
                <c:pt idx="2">
                  <c:v>806112</c:v>
                </c:pt>
                <c:pt idx="3">
                  <c:v>833253</c:v>
                </c:pt>
                <c:pt idx="4">
                  <c:v>895879</c:v>
                </c:pt>
                <c:pt idx="5">
                  <c:v>910390</c:v>
                </c:pt>
                <c:pt idx="6">
                  <c:v>936137</c:v>
                </c:pt>
                <c:pt idx="7">
                  <c:v>1236995</c:v>
                </c:pt>
                <c:pt idx="8">
                  <c:v>1045538</c:v>
                </c:pt>
                <c:pt idx="9">
                  <c:v>1000719</c:v>
                </c:pt>
                <c:pt idx="10">
                  <c:v>762698</c:v>
                </c:pt>
                <c:pt idx="11">
                  <c:v>690080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9CF-4232-8C8C-336DD4878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76768"/>
        <c:axId val="432277160"/>
      </c:lineChart>
      <c:catAx>
        <c:axId val="432276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277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277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276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32037349607964"/>
          <c:y val="4.7127369129110121E-2"/>
          <c:w val="0.2004128245848889"/>
          <c:h val="0.1173976180113164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528667163067758"/>
          <c:y val="4.34784659876301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2205433070866143"/>
          <c:w val="0.93521965748324642"/>
          <c:h val="0.67615393700787396"/>
        </c:manualLayout>
      </c:layout>
      <c:lineChart>
        <c:grouping val="standard"/>
        <c:varyColors val="0"/>
        <c:ser>
          <c:idx val="0"/>
          <c:order val="0"/>
          <c:tx>
            <c:strRef>
              <c:f>[10]Mes!$A$631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([10]Mes!$B$630:$J$630,[10]Mes!$B$633:$D$633)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([10]Mes!$B$631:$J$631,[10]Mes!$B$634:$D$634)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37-493C-ACF1-3CB30A67A566}"/>
            </c:ext>
          </c:extLst>
        </c:ser>
        <c:ser>
          <c:idx val="1"/>
          <c:order val="1"/>
          <c:tx>
            <c:strRef>
              <c:f>[10]Mes!$A$632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([10]Mes!$B$630:$J$630,[10]Mes!$B$633:$D$633)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([10]Mes!$B$632:$J$632,[10]Mes!$B$635:$D$635)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  <c:pt idx="8">
                  <c:v>94736</c:v>
                </c:pt>
                <c:pt idx="9">
                  <c:v>96754</c:v>
                </c:pt>
                <c:pt idx="10">
                  <c:v>87693</c:v>
                </c:pt>
                <c:pt idx="11">
                  <c:v>95252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37-493C-ACF1-3CB30A67A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77944"/>
        <c:axId val="432636832"/>
      </c:lineChart>
      <c:catAx>
        <c:axId val="432277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6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636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277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82901425296526"/>
          <c:y val="3.3816535433070866E-2"/>
          <c:w val="0.19986345061297717"/>
          <c:h val="0.1285755905511810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 ALOJAMIENTOS DE TURISMO RURAL</a:t>
            </a:r>
          </a:p>
          <a:p>
            <a:pPr>
              <a:defRPr sz="1100" b="1"/>
            </a:pPr>
            <a:r>
              <a:rPr lang="es-ES" sz="1100" b="1"/>
              <a:t>PERNOCTACIIONES </a:t>
            </a:r>
          </a:p>
        </c:rich>
      </c:tx>
      <c:layout>
        <c:manualLayout>
          <c:xMode val="edge"/>
          <c:yMode val="edge"/>
          <c:x val="0.31079139684706436"/>
          <c:y val="3.68852587456418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2628706859403769"/>
          <c:w val="0.9233201581027668"/>
          <c:h val="0.67242762565127123"/>
        </c:manualLayout>
      </c:layout>
      <c:lineChart>
        <c:grouping val="standard"/>
        <c:varyColors val="0"/>
        <c:ser>
          <c:idx val="0"/>
          <c:order val="0"/>
          <c:tx>
            <c:strRef>
              <c:f>[10]Mes!$A$653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([10]Mes!$B$652:$J$652,[10]Mes!$B$655:$D$655)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([10]Mes!$B$653:$J$653,[10]Mes!$B$656:$D$656)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10-4414-99C2-F3EBDE05C769}"/>
            </c:ext>
          </c:extLst>
        </c:ser>
        <c:ser>
          <c:idx val="1"/>
          <c:order val="1"/>
          <c:tx>
            <c:strRef>
              <c:f>[10]Mes!$A$654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([10]Mes!$B$652:$J$652,[10]Mes!$B$655:$D$655)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([10]Mes!$B$654:$J$654,[10]Mes!$B$657:$D$657)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  <c:pt idx="8">
                  <c:v>164766</c:v>
                </c:pt>
                <c:pt idx="9">
                  <c:v>178065</c:v>
                </c:pt>
                <c:pt idx="10">
                  <c:v>168497</c:v>
                </c:pt>
                <c:pt idx="11">
                  <c:v>217350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10-4414-99C2-F3EBDE05C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37616"/>
        <c:axId val="432638008"/>
      </c:lineChart>
      <c:catAx>
        <c:axId val="43263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8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638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7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486074811473094"/>
          <c:y val="3.8181141536412423E-2"/>
          <c:w val="0.20352058397562889"/>
          <c:h val="0.1319681121949308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7724835285937447"/>
          <c:y val="2.63917322834645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4536062992125984"/>
          <c:w val="0.9299216173726691"/>
          <c:h val="0.65284763779527566"/>
        </c:manualLayout>
      </c:layout>
      <c:lineChart>
        <c:grouping val="standard"/>
        <c:varyColors val="0"/>
        <c:ser>
          <c:idx val="0"/>
          <c:order val="0"/>
          <c:tx>
            <c:strRef>
              <c:f>[10]Mes!$A$752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([10]Mes!$B$751:$J$751,[10]Mes!$B$754:$D$754)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([10]Mes!$B$752:$J$752,[10]Mes!$B$755:$D$755)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6C-412C-B375-E7803EC1B2A4}"/>
            </c:ext>
          </c:extLst>
        </c:ser>
        <c:ser>
          <c:idx val="1"/>
          <c:order val="1"/>
          <c:tx>
            <c:strRef>
              <c:f>[10]Mes!$A$753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([10]Mes!$B$751:$J$751,[10]Mes!$B$754:$D$754)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([10]Mes!$B$753:$J$753,[10]Mes!$B$756:$D$756)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  <c:pt idx="8">
                  <c:v>20414</c:v>
                </c:pt>
                <c:pt idx="9">
                  <c:v>13928</c:v>
                </c:pt>
                <c:pt idx="10">
                  <c:v>5091</c:v>
                </c:pt>
                <c:pt idx="11">
                  <c:v>3944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6C-412C-B375-E7803EC1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38792"/>
        <c:axId val="432639184"/>
      </c:lineChart>
      <c:catAx>
        <c:axId val="432638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63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8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441805092565697"/>
          <c:y val="4.1701181102362206E-2"/>
          <c:w val="0.20611688405444542"/>
          <c:h val="0.115876377952755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9401392072826341"/>
          <c:y val="3.4798005776916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3451378101186784"/>
          <c:w val="0.91960931630353115"/>
          <c:h val="0.66318284335061128"/>
        </c:manualLayout>
      </c:layout>
      <c:lineChart>
        <c:grouping val="standard"/>
        <c:varyColors val="0"/>
        <c:ser>
          <c:idx val="0"/>
          <c:order val="0"/>
          <c:tx>
            <c:strRef>
              <c:f>[10]Mes!$A$773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([10]Mes!$B$772:$J$772,[10]Mes!$B$775:$D$775)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([10]Mes!$B$773:$J$773,[10]Mes!$B$776:$D$776)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66-4662-AA13-80E4AECE51BC}"/>
            </c:ext>
          </c:extLst>
        </c:ser>
        <c:ser>
          <c:idx val="1"/>
          <c:order val="1"/>
          <c:tx>
            <c:strRef>
              <c:f>[10]Mes!$A$774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([10]Mes!$B$772:$J$772,[10]Mes!$B$775:$D$775)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([10]Mes!$B$774:$J$774,[10]Mes!$B$777:$D$777)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  <c:pt idx="8">
                  <c:v>42873</c:v>
                </c:pt>
                <c:pt idx="9">
                  <c:v>25890</c:v>
                </c:pt>
                <c:pt idx="10">
                  <c:v>8300</c:v>
                </c:pt>
                <c:pt idx="11">
                  <c:v>6659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66-4662-AA13-80E4AECE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39968"/>
        <c:axId val="432640360"/>
      </c:lineChart>
      <c:catAx>
        <c:axId val="432639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40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640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639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716078607262696"/>
          <c:y val="3.7199382740474025E-2"/>
          <c:w val="0.20244999833881525"/>
          <c:h val="0.132966011158152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9309295989899995"/>
          <c:y val="4.13917322834645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70093876912322E-2"/>
          <c:y val="0.24474212598425196"/>
          <c:w val="0.93464602863789858"/>
          <c:h val="0.65346614173228346"/>
        </c:manualLayout>
      </c:layout>
      <c:lineChart>
        <c:grouping val="standard"/>
        <c:varyColors val="0"/>
        <c:ser>
          <c:idx val="0"/>
          <c:order val="0"/>
          <c:tx>
            <c:strRef>
              <c:f>[10]Mes!$A$878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([10]Mes!$B$877:$J$877,[10]Mes!$B$880:$D$880)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([10]Mes!$B$878:$J$878,[10]Mes!$B$881:$D$881)</c:f>
              <c:numCache>
                <c:formatCode>General</c:formatCode>
                <c:ptCount val="12"/>
                <c:pt idx="0">
                  <c:v>3277</c:v>
                </c:pt>
                <c:pt idx="1">
                  <c:v>8489</c:v>
                </c:pt>
                <c:pt idx="2">
                  <c:v>16398</c:v>
                </c:pt>
                <c:pt idx="3">
                  <c:v>56719</c:v>
                </c:pt>
                <c:pt idx="4">
                  <c:v>71153</c:v>
                </c:pt>
                <c:pt idx="5">
                  <c:v>53612</c:v>
                </c:pt>
                <c:pt idx="6">
                  <c:v>48805</c:v>
                </c:pt>
                <c:pt idx="7">
                  <c:v>54485</c:v>
                </c:pt>
                <c:pt idx="8">
                  <c:v>49953</c:v>
                </c:pt>
                <c:pt idx="9">
                  <c:v>32162</c:v>
                </c:pt>
                <c:pt idx="10">
                  <c:v>10117</c:v>
                </c:pt>
                <c:pt idx="11">
                  <c:v>5141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CC-4D58-8411-1E2777C8BBF0}"/>
            </c:ext>
          </c:extLst>
        </c:ser>
        <c:ser>
          <c:idx val="1"/>
          <c:order val="1"/>
          <c:tx>
            <c:strRef>
              <c:f>[10]Mes!$A$879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([10]Mes!$B$877:$J$877,[10]Mes!$B$880:$D$880)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([10]Mes!$B$879:$J$879,[10]Mes!$B$882:$D$882)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  <c:pt idx="8">
                  <c:v>39223</c:v>
                </c:pt>
                <c:pt idx="9">
                  <c:v>27539</c:v>
                </c:pt>
                <c:pt idx="10">
                  <c:v>10372</c:v>
                </c:pt>
                <c:pt idx="11">
                  <c:v>5508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CC-4D58-8411-1E2777C8B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28688"/>
        <c:axId val="432829080"/>
      </c:lineChart>
      <c:catAx>
        <c:axId val="432828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29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829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28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834878235157313"/>
          <c:y val="4.1855511811023614E-2"/>
          <c:w val="0.20322768198279012"/>
          <c:h val="0.110876377952755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9589140661948341"/>
          <c:y val="2.48975594468601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1238983940697465"/>
          <c:w val="0.91960931630353115"/>
          <c:h val="0.68632467583343126"/>
        </c:manualLayout>
      </c:layout>
      <c:lineChart>
        <c:grouping val="standard"/>
        <c:varyColors val="0"/>
        <c:ser>
          <c:idx val="0"/>
          <c:order val="0"/>
          <c:tx>
            <c:strRef>
              <c:f>[10]Mes!$A$898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([10]Mes!$B$897:$J$897,[10]Mes!$B$900:$D$900)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([10]Mes!$B$898:$J$898,[10]Mes!$B$901:$D$901)</c:f>
              <c:numCache>
                <c:formatCode>General</c:formatCode>
                <c:ptCount val="12"/>
                <c:pt idx="0">
                  <c:v>5302</c:v>
                </c:pt>
                <c:pt idx="1">
                  <c:v>14253</c:v>
                </c:pt>
                <c:pt idx="2">
                  <c:v>24563</c:v>
                </c:pt>
                <c:pt idx="3">
                  <c:v>75546</c:v>
                </c:pt>
                <c:pt idx="4">
                  <c:v>81998</c:v>
                </c:pt>
                <c:pt idx="5">
                  <c:v>68337</c:v>
                </c:pt>
                <c:pt idx="6">
                  <c:v>103203</c:v>
                </c:pt>
                <c:pt idx="7">
                  <c:v>115266</c:v>
                </c:pt>
                <c:pt idx="8">
                  <c:v>58113</c:v>
                </c:pt>
                <c:pt idx="9">
                  <c:v>39072</c:v>
                </c:pt>
                <c:pt idx="10">
                  <c:v>14009</c:v>
                </c:pt>
                <c:pt idx="11">
                  <c:v>9616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E4-4BF7-84D7-64AC741BF5D3}"/>
            </c:ext>
          </c:extLst>
        </c:ser>
        <c:ser>
          <c:idx val="1"/>
          <c:order val="1"/>
          <c:tx>
            <c:strRef>
              <c:f>[10]Mes!$A$899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([10]Mes!$B$897:$J$897,[10]Mes!$B$900:$D$900)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([10]Mes!$B$899:$J$899,[10]Mes!$B$902:$D$902)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  <c:pt idx="8">
                  <c:v>41256</c:v>
                </c:pt>
                <c:pt idx="9">
                  <c:v>35905</c:v>
                </c:pt>
                <c:pt idx="10">
                  <c:v>14326</c:v>
                </c:pt>
                <c:pt idx="11">
                  <c:v>10468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E4-4BF7-84D7-64AC741BF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29864"/>
        <c:axId val="432830256"/>
      </c:lineChart>
      <c:catAx>
        <c:axId val="432829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3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83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2829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992018121022544"/>
          <c:y val="3.7049398675911775E-2"/>
          <c:w val="0.2086446570364163"/>
          <c:h val="0.113415599169506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[3]Mes!$C$94:$C$108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28116368"/>
        <c:axId val="428115584"/>
      </c:barChart>
      <c:catAx>
        <c:axId val="428116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8115584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63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[4]Mes!$A$206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[4]Mes!$B$206:$D$206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8114800"/>
        <c:axId val="428114408"/>
        <c:axId val="0"/>
      </c:bar3DChart>
      <c:catAx>
        <c:axId val="42811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4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8114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114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[4]Mes!$A$222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[4]Mes!$A$223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[4]Mes!$B$221:$D$221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[4]Mes!$B$223:$D$223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8437640"/>
        <c:axId val="428438032"/>
        <c:axId val="0"/>
      </c:bar3DChart>
      <c:catAx>
        <c:axId val="42843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38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843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8437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" Type="http://schemas.openxmlformats.org/officeDocument/2006/relationships/chart" Target="../charts/chart3.xml"/><Relationship Id="rId71" Type="http://schemas.openxmlformats.org/officeDocument/2006/relationships/chart" Target="../charts/chart67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9" Type="http://schemas.openxmlformats.org/officeDocument/2006/relationships/chart" Target="../charts/chart25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6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25400</xdr:rowOff>
    </xdr:from>
    <xdr:to>
      <xdr:col>14</xdr:col>
      <xdr:colOff>711200</xdr:colOff>
      <xdr:row>230</xdr:row>
      <xdr:rowOff>12700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561300"/>
          <a:ext cx="12750800" cy="2062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1638</xdr:row>
      <xdr:rowOff>0</xdr:rowOff>
    </xdr:from>
    <xdr:to>
      <xdr:col>11</xdr:col>
      <xdr:colOff>628650</xdr:colOff>
      <xdr:row>1638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1737</xdr:row>
      <xdr:rowOff>66675</xdr:rowOff>
    </xdr:from>
    <xdr:to>
      <xdr:col>11</xdr:col>
      <xdr:colOff>723900</xdr:colOff>
      <xdr:row>1756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1353</xdr:row>
      <xdr:rowOff>0</xdr:rowOff>
    </xdr:from>
    <xdr:to>
      <xdr:col>11</xdr:col>
      <xdr:colOff>28575</xdr:colOff>
      <xdr:row>1362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1397</xdr:row>
      <xdr:rowOff>0</xdr:rowOff>
    </xdr:from>
    <xdr:to>
      <xdr:col>7</xdr:col>
      <xdr:colOff>825500</xdr:colOff>
      <xdr:row>1406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1408</xdr:row>
      <xdr:rowOff>0</xdr:rowOff>
    </xdr:from>
    <xdr:to>
      <xdr:col>7</xdr:col>
      <xdr:colOff>850900</xdr:colOff>
      <xdr:row>1417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177800</xdr:colOff>
      <xdr:row>1397</xdr:row>
      <xdr:rowOff>0</xdr:rowOff>
    </xdr:from>
    <xdr:to>
      <xdr:col>14</xdr:col>
      <xdr:colOff>571501</xdr:colOff>
      <xdr:row>1405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1626</xdr:row>
      <xdr:rowOff>0</xdr:rowOff>
    </xdr:from>
    <xdr:to>
      <xdr:col>14</xdr:col>
      <xdr:colOff>609600</xdr:colOff>
      <xdr:row>1635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292</xdr:row>
      <xdr:rowOff>0</xdr:rowOff>
    </xdr:from>
    <xdr:to>
      <xdr:col>13</xdr:col>
      <xdr:colOff>733425</xdr:colOff>
      <xdr:row>292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330</xdr:row>
      <xdr:rowOff>0</xdr:rowOff>
    </xdr:from>
    <xdr:to>
      <xdr:col>14</xdr:col>
      <xdr:colOff>0</xdr:colOff>
      <xdr:row>330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464039</xdr:colOff>
      <xdr:row>1331</xdr:row>
      <xdr:rowOff>295275</xdr:rowOff>
    </xdr:from>
    <xdr:to>
      <xdr:col>14</xdr:col>
      <xdr:colOff>561976</xdr:colOff>
      <xdr:row>1340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1332</xdr:row>
      <xdr:rowOff>0</xdr:rowOff>
    </xdr:from>
    <xdr:to>
      <xdr:col>8</xdr:col>
      <xdr:colOff>24423</xdr:colOff>
      <xdr:row>1341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1371</xdr:row>
      <xdr:rowOff>0</xdr:rowOff>
    </xdr:from>
    <xdr:to>
      <xdr:col>12</xdr:col>
      <xdr:colOff>0</xdr:colOff>
      <xdr:row>1380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1455</xdr:row>
      <xdr:rowOff>0</xdr:rowOff>
    </xdr:from>
    <xdr:to>
      <xdr:col>12</xdr:col>
      <xdr:colOff>0</xdr:colOff>
      <xdr:row>1464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581025</xdr:colOff>
      <xdr:row>1626</xdr:row>
      <xdr:rowOff>0</xdr:rowOff>
    </xdr:from>
    <xdr:to>
      <xdr:col>8</xdr:col>
      <xdr:colOff>57150</xdr:colOff>
      <xdr:row>1635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127000</xdr:colOff>
      <xdr:row>1407</xdr:row>
      <xdr:rowOff>288924</xdr:rowOff>
    </xdr:from>
    <xdr:to>
      <xdr:col>14</xdr:col>
      <xdr:colOff>584201</xdr:colOff>
      <xdr:row>1416</xdr:row>
      <xdr:rowOff>317499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576628</xdr:colOff>
      <xdr:row>1474</xdr:row>
      <xdr:rowOff>0</xdr:rowOff>
    </xdr:from>
    <xdr:to>
      <xdr:col>11</xdr:col>
      <xdr:colOff>915865</xdr:colOff>
      <xdr:row>1484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696058</xdr:colOff>
      <xdr:row>566</xdr:row>
      <xdr:rowOff>0</xdr:rowOff>
    </xdr:from>
    <xdr:to>
      <xdr:col>14</xdr:col>
      <xdr:colOff>537309</xdr:colOff>
      <xdr:row>574</xdr:row>
      <xdr:rowOff>305288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696057</xdr:colOff>
      <xdr:row>758</xdr:row>
      <xdr:rowOff>0</xdr:rowOff>
    </xdr:from>
    <xdr:to>
      <xdr:col>14</xdr:col>
      <xdr:colOff>561731</xdr:colOff>
      <xdr:row>767</xdr:row>
      <xdr:rowOff>0</xdr:rowOff>
    </xdr:to>
    <xdr:graphicFrame macro="">
      <xdr:nvGraphicFramePr>
        <xdr:cNvPr id="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566</xdr:row>
      <xdr:rowOff>0</xdr:rowOff>
    </xdr:from>
    <xdr:to>
      <xdr:col>7</xdr:col>
      <xdr:colOff>266700</xdr:colOff>
      <xdr:row>574</xdr:row>
      <xdr:rowOff>304800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758</xdr:row>
      <xdr:rowOff>0</xdr:rowOff>
    </xdr:from>
    <xdr:to>
      <xdr:col>7</xdr:col>
      <xdr:colOff>368300</xdr:colOff>
      <xdr:row>767</xdr:row>
      <xdr:rowOff>12700</xdr:rowOff>
    </xdr:to>
    <xdr:graphicFrame macro="">
      <xdr:nvGraphicFramePr>
        <xdr:cNvPr id="1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1014</xdr:row>
      <xdr:rowOff>0</xdr:rowOff>
    </xdr:from>
    <xdr:to>
      <xdr:col>7</xdr:col>
      <xdr:colOff>152400</xdr:colOff>
      <xdr:row>1023</xdr:row>
      <xdr:rowOff>0</xdr:rowOff>
    </xdr:to>
    <xdr:graphicFrame macro="">
      <xdr:nvGraphicFramePr>
        <xdr:cNvPr id="81" name="Gráfico 26">
          <a:extLst>
            <a:ext uri="{FF2B5EF4-FFF2-40B4-BE49-F238E27FC236}">
              <a16:creationId xmlns="" xmlns:a16="http://schemas.microsoft.com/office/drawing/2014/main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271</xdr:row>
      <xdr:rowOff>0</xdr:rowOff>
    </xdr:from>
    <xdr:to>
      <xdr:col>14</xdr:col>
      <xdr:colOff>12700</xdr:colOff>
      <xdr:row>292</xdr:row>
      <xdr:rowOff>12700</xdr:rowOff>
    </xdr:to>
    <xdr:graphicFrame macro="">
      <xdr:nvGraphicFramePr>
        <xdr:cNvPr id="34" name="Gráfico 24">
          <a:extLst>
            <a:ext uri="{FF2B5EF4-FFF2-40B4-BE49-F238E27FC236}">
              <a16:creationId xmlns:a16="http://schemas.microsoft.com/office/drawing/2014/main" xmlns="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292</xdr:row>
      <xdr:rowOff>0</xdr:rowOff>
    </xdr:from>
    <xdr:to>
      <xdr:col>14</xdr:col>
      <xdr:colOff>12700</xdr:colOff>
      <xdr:row>309</xdr:row>
      <xdr:rowOff>12700</xdr:rowOff>
    </xdr:to>
    <xdr:graphicFrame macro="">
      <xdr:nvGraphicFramePr>
        <xdr:cNvPr id="36" name="Gráfico 23">
          <a:extLst>
            <a:ext uri="{FF2B5EF4-FFF2-40B4-BE49-F238E27FC236}">
              <a16:creationId xmlns:a16="http://schemas.microsoft.com/office/drawing/2014/main" xmlns="" id="{40023342-8AA6-4CB4-AFC0-D7D2EB4C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311</xdr:row>
      <xdr:rowOff>0</xdr:rowOff>
    </xdr:from>
    <xdr:to>
      <xdr:col>14</xdr:col>
      <xdr:colOff>12700</xdr:colOff>
      <xdr:row>327</xdr:row>
      <xdr:rowOff>304800</xdr:rowOff>
    </xdr:to>
    <xdr:graphicFrame macro="">
      <xdr:nvGraphicFramePr>
        <xdr:cNvPr id="37" name="Gráfico 25">
          <a:extLst>
            <a:ext uri="{FF2B5EF4-FFF2-40B4-BE49-F238E27FC236}">
              <a16:creationId xmlns:a16="http://schemas.microsoft.com/office/drawing/2014/main" xmlns="" id="{F1F82353-A906-4CAF-9A1E-13E2583FB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345</xdr:row>
      <xdr:rowOff>0</xdr:rowOff>
    </xdr:from>
    <xdr:to>
      <xdr:col>14</xdr:col>
      <xdr:colOff>25400</xdr:colOff>
      <xdr:row>355</xdr:row>
      <xdr:rowOff>0</xdr:rowOff>
    </xdr:to>
    <xdr:graphicFrame macro="">
      <xdr:nvGraphicFramePr>
        <xdr:cNvPr id="38" name="Chart 2">
          <a:extLst>
            <a:ext uri="{FF2B5EF4-FFF2-40B4-BE49-F238E27FC236}">
              <a16:creationId xmlns:a16="http://schemas.microsoft.com/office/drawing/2014/main" xmlns="" id="{F5F32C7F-A799-461F-8B46-F7FA406F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7</xdr:col>
      <xdr:colOff>939800</xdr:colOff>
      <xdr:row>372</xdr:row>
      <xdr:rowOff>12700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395</xdr:row>
      <xdr:rowOff>0</xdr:rowOff>
    </xdr:from>
    <xdr:to>
      <xdr:col>10</xdr:col>
      <xdr:colOff>12700</xdr:colOff>
      <xdr:row>403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</xdr:colOff>
      <xdr:row>428</xdr:row>
      <xdr:rowOff>0</xdr:rowOff>
    </xdr:from>
    <xdr:to>
      <xdr:col>8</xdr:col>
      <xdr:colOff>25400</xdr:colOff>
      <xdr:row>435</xdr:row>
      <xdr:rowOff>304800</xdr:rowOff>
    </xdr:to>
    <xdr:graphicFrame macro="">
      <xdr:nvGraphicFramePr>
        <xdr:cNvPr id="42" name="Chart 19">
          <a:extLst>
            <a:ext uri="{FF2B5EF4-FFF2-40B4-BE49-F238E27FC236}">
              <a16:creationId xmlns="" xmlns:a16="http://schemas.microsoft.com/office/drawing/2014/main" id="{B2BFCC5F-344B-42C7-A7CA-8DA9DE74D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452</xdr:row>
      <xdr:rowOff>1</xdr:rowOff>
    </xdr:from>
    <xdr:to>
      <xdr:col>14</xdr:col>
      <xdr:colOff>25399</xdr:colOff>
      <xdr:row>459</xdr:row>
      <xdr:rowOff>292101</xdr:rowOff>
    </xdr:to>
    <xdr:graphicFrame macro="">
      <xdr:nvGraphicFramePr>
        <xdr:cNvPr id="48" name="Gráfico 50">
          <a:extLst>
            <a:ext uri="{FF2B5EF4-FFF2-40B4-BE49-F238E27FC236}">
              <a16:creationId xmlns="" xmlns:a16="http://schemas.microsoft.com/office/drawing/2014/main" id="{91E4A060-52C1-4356-BB05-29B3AE7D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467</xdr:row>
      <xdr:rowOff>0</xdr:rowOff>
    </xdr:from>
    <xdr:to>
      <xdr:col>9</xdr:col>
      <xdr:colOff>939800</xdr:colOff>
      <xdr:row>475</xdr:row>
      <xdr:rowOff>0</xdr:rowOff>
    </xdr:to>
    <xdr:graphicFrame macro="">
      <xdr:nvGraphicFramePr>
        <xdr:cNvPr id="51" name="Chart 20">
          <a:extLst>
            <a:ext uri="{FF2B5EF4-FFF2-40B4-BE49-F238E27FC236}">
              <a16:creationId xmlns="" xmlns:a16="http://schemas.microsoft.com/office/drawing/2014/main" id="{7AD9BE5B-AEC2-45E4-87D3-9C8D19AE8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490</xdr:row>
      <xdr:rowOff>0</xdr:rowOff>
    </xdr:from>
    <xdr:to>
      <xdr:col>14</xdr:col>
      <xdr:colOff>0</xdr:colOff>
      <xdr:row>497</xdr:row>
      <xdr:rowOff>304800</xdr:rowOff>
    </xdr:to>
    <xdr:graphicFrame macro="">
      <xdr:nvGraphicFramePr>
        <xdr:cNvPr id="54" name="Gráfico 51">
          <a:extLst>
            <a:ext uri="{FF2B5EF4-FFF2-40B4-BE49-F238E27FC236}">
              <a16:creationId xmlns="" xmlns:a16="http://schemas.microsoft.com/office/drawing/2014/main" id="{BBE5621E-7B71-44CA-B7BD-B36516B7B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591</xdr:row>
      <xdr:rowOff>0</xdr:rowOff>
    </xdr:from>
    <xdr:to>
      <xdr:col>7</xdr:col>
      <xdr:colOff>254000</xdr:colOff>
      <xdr:row>599</xdr:row>
      <xdr:rowOff>304800</xdr:rowOff>
    </xdr:to>
    <xdr:graphicFrame macro="">
      <xdr:nvGraphicFramePr>
        <xdr:cNvPr id="56" name="Gráfico 52">
          <a:extLst>
            <a:ext uri="{FF2B5EF4-FFF2-40B4-BE49-F238E27FC236}">
              <a16:creationId xmlns="" xmlns:a16="http://schemas.microsoft.com/office/drawing/2014/main" id="{2883EB8E-A05F-48FA-B55A-A267FDD70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</xdr:col>
      <xdr:colOff>508000</xdr:colOff>
      <xdr:row>591</xdr:row>
      <xdr:rowOff>0</xdr:rowOff>
    </xdr:from>
    <xdr:to>
      <xdr:col>14</xdr:col>
      <xdr:colOff>520700</xdr:colOff>
      <xdr:row>599</xdr:row>
      <xdr:rowOff>304800</xdr:rowOff>
    </xdr:to>
    <xdr:graphicFrame macro="">
      <xdr:nvGraphicFramePr>
        <xdr:cNvPr id="57" name="Gráfico 53">
          <a:extLst>
            <a:ext uri="{FF2B5EF4-FFF2-40B4-BE49-F238E27FC236}">
              <a16:creationId xmlns="" xmlns:a16="http://schemas.microsoft.com/office/drawing/2014/main" id="{2C8B728C-9394-4A0C-A5B6-C7951BBC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777</xdr:row>
      <xdr:rowOff>0</xdr:rowOff>
    </xdr:from>
    <xdr:to>
      <xdr:col>7</xdr:col>
      <xdr:colOff>939800</xdr:colOff>
      <xdr:row>785</xdr:row>
      <xdr:rowOff>12700</xdr:rowOff>
    </xdr:to>
    <xdr:graphicFrame macro="">
      <xdr:nvGraphicFramePr>
        <xdr:cNvPr id="64" name="Gráfico 57">
          <a:extLst>
            <a:ext uri="{FF2B5EF4-FFF2-40B4-BE49-F238E27FC236}">
              <a16:creationId xmlns="" xmlns:a16="http://schemas.microsoft.com/office/drawing/2014/main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793</xdr:row>
      <xdr:rowOff>0</xdr:rowOff>
    </xdr:from>
    <xdr:to>
      <xdr:col>10</xdr:col>
      <xdr:colOff>25400</xdr:colOff>
      <xdr:row>800</xdr:row>
      <xdr:rowOff>304800</xdr:rowOff>
    </xdr:to>
    <xdr:graphicFrame macro="">
      <xdr:nvGraphicFramePr>
        <xdr:cNvPr id="65" name="Gráfico 58">
          <a:extLst>
            <a:ext uri="{FF2B5EF4-FFF2-40B4-BE49-F238E27FC236}">
              <a16:creationId xmlns="" xmlns:a16="http://schemas.microsoft.com/office/drawing/2014/main" id="{6E774E0D-D6C7-4EEA-9447-D249F03C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</xdr:colOff>
      <xdr:row>887</xdr:row>
      <xdr:rowOff>0</xdr:rowOff>
    </xdr:from>
    <xdr:to>
      <xdr:col>7</xdr:col>
      <xdr:colOff>330200</xdr:colOff>
      <xdr:row>895</xdr:row>
      <xdr:rowOff>304800</xdr:rowOff>
    </xdr:to>
    <xdr:graphicFrame macro="">
      <xdr:nvGraphicFramePr>
        <xdr:cNvPr id="68" name="Chart 17">
          <a:extLst>
            <a:ext uri="{FF2B5EF4-FFF2-40B4-BE49-F238E27FC236}">
              <a16:creationId xmlns="" xmlns:a16="http://schemas.microsoft.com/office/drawing/2014/main" id="{40274F7A-988B-48C2-851B-B45D1CCCD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673100</xdr:colOff>
      <xdr:row>887</xdr:row>
      <xdr:rowOff>0</xdr:rowOff>
    </xdr:from>
    <xdr:to>
      <xdr:col>14</xdr:col>
      <xdr:colOff>558801</xdr:colOff>
      <xdr:row>896</xdr:row>
      <xdr:rowOff>12700</xdr:rowOff>
    </xdr:to>
    <xdr:graphicFrame macro="">
      <xdr:nvGraphicFramePr>
        <xdr:cNvPr id="69" name="Chart 18">
          <a:extLst>
            <a:ext uri="{FF2B5EF4-FFF2-40B4-BE49-F238E27FC236}">
              <a16:creationId xmlns="" xmlns:a16="http://schemas.microsoft.com/office/drawing/2014/main" id="{E3B36115-96F9-49D4-ABD2-EC3CEDF64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906</xdr:row>
      <xdr:rowOff>0</xdr:rowOff>
    </xdr:from>
    <xdr:to>
      <xdr:col>7</xdr:col>
      <xdr:colOff>939800</xdr:colOff>
      <xdr:row>913</xdr:row>
      <xdr:rowOff>304800</xdr:rowOff>
    </xdr:to>
    <xdr:graphicFrame macro="">
      <xdr:nvGraphicFramePr>
        <xdr:cNvPr id="70" name="Gráfico 59">
          <a:extLst>
            <a:ext uri="{FF2B5EF4-FFF2-40B4-BE49-F238E27FC236}">
              <a16:creationId xmlns="" xmlns:a16="http://schemas.microsoft.com/office/drawing/2014/main" id="{AEB3C071-792B-4B2A-8F90-AF00B2CAD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923</xdr:row>
      <xdr:rowOff>0</xdr:rowOff>
    </xdr:from>
    <xdr:to>
      <xdr:col>10</xdr:col>
      <xdr:colOff>0</xdr:colOff>
      <xdr:row>930</xdr:row>
      <xdr:rowOff>304800</xdr:rowOff>
    </xdr:to>
    <xdr:graphicFrame macro="">
      <xdr:nvGraphicFramePr>
        <xdr:cNvPr id="74" name="Gráfico 60">
          <a:extLst>
            <a:ext uri="{FF2B5EF4-FFF2-40B4-BE49-F238E27FC236}">
              <a16:creationId xmlns="" xmlns:a16="http://schemas.microsoft.com/office/drawing/2014/main" id="{4248D69A-74D9-4D84-B118-D351D3D28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533400</xdr:colOff>
      <xdr:row>1014</xdr:row>
      <xdr:rowOff>0</xdr:rowOff>
    </xdr:from>
    <xdr:to>
      <xdr:col>14</xdr:col>
      <xdr:colOff>482599</xdr:colOff>
      <xdr:row>1022</xdr:row>
      <xdr:rowOff>304800</xdr:rowOff>
    </xdr:to>
    <xdr:graphicFrame macro="">
      <xdr:nvGraphicFramePr>
        <xdr:cNvPr id="77" name="Gráfico 27">
          <a:extLst>
            <a:ext uri="{FF2B5EF4-FFF2-40B4-BE49-F238E27FC236}">
              <a16:creationId xmlns="" xmlns:a16="http://schemas.microsoft.com/office/drawing/2014/main" id="{82F4ACF7-6B6D-4FCA-A076-3C51007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1033</xdr:row>
      <xdr:rowOff>0</xdr:rowOff>
    </xdr:from>
    <xdr:to>
      <xdr:col>7</xdr:col>
      <xdr:colOff>927100</xdr:colOff>
      <xdr:row>1041</xdr:row>
      <xdr:rowOff>38100</xdr:rowOff>
    </xdr:to>
    <xdr:graphicFrame macro="">
      <xdr:nvGraphicFramePr>
        <xdr:cNvPr id="78" name="Gráfico 59">
          <a:extLst>
            <a:ext uri="{FF2B5EF4-FFF2-40B4-BE49-F238E27FC236}">
              <a16:creationId xmlns="" xmlns:a16="http://schemas.microsoft.com/office/drawing/2014/main" id="{0CF49638-714A-434D-AB76-5D378DA8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1050</xdr:row>
      <xdr:rowOff>0</xdr:rowOff>
    </xdr:from>
    <xdr:to>
      <xdr:col>9</xdr:col>
      <xdr:colOff>939800</xdr:colOff>
      <xdr:row>1057</xdr:row>
      <xdr:rowOff>304800</xdr:rowOff>
    </xdr:to>
    <xdr:graphicFrame macro="">
      <xdr:nvGraphicFramePr>
        <xdr:cNvPr id="79" name="Gráfico 60">
          <a:extLst>
            <a:ext uri="{FF2B5EF4-FFF2-40B4-BE49-F238E27FC236}">
              <a16:creationId xmlns="" xmlns:a16="http://schemas.microsoft.com/office/drawing/2014/main" id="{296F9522-37F3-49B9-9E97-DD28CBBB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1141</xdr:row>
      <xdr:rowOff>311148</xdr:rowOff>
    </xdr:from>
    <xdr:to>
      <xdr:col>7</xdr:col>
      <xdr:colOff>482600</xdr:colOff>
      <xdr:row>1151</xdr:row>
      <xdr:rowOff>12700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787400</xdr:colOff>
      <xdr:row>1142</xdr:row>
      <xdr:rowOff>6348</xdr:rowOff>
    </xdr:from>
    <xdr:to>
      <xdr:col>14</xdr:col>
      <xdr:colOff>571500</xdr:colOff>
      <xdr:row>1151</xdr:row>
      <xdr:rowOff>38100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25400</xdr:colOff>
      <xdr:row>1207</xdr:row>
      <xdr:rowOff>31748</xdr:rowOff>
    </xdr:from>
    <xdr:to>
      <xdr:col>7</xdr:col>
      <xdr:colOff>368300</xdr:colOff>
      <xdr:row>1216</xdr:row>
      <xdr:rowOff>12700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698500</xdr:colOff>
      <xdr:row>1207</xdr:row>
      <xdr:rowOff>44448</xdr:rowOff>
    </xdr:from>
    <xdr:to>
      <xdr:col>14</xdr:col>
      <xdr:colOff>508000</xdr:colOff>
      <xdr:row>1215</xdr:row>
      <xdr:rowOff>304800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12700</xdr:colOff>
      <xdr:row>1520</xdr:row>
      <xdr:rowOff>19048</xdr:rowOff>
    </xdr:from>
    <xdr:to>
      <xdr:col>12</xdr:col>
      <xdr:colOff>25400</xdr:colOff>
      <xdr:row>1529</xdr:row>
      <xdr:rowOff>0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38100</xdr:colOff>
      <xdr:row>1585</xdr:row>
      <xdr:rowOff>31748</xdr:rowOff>
    </xdr:from>
    <xdr:to>
      <xdr:col>12</xdr:col>
      <xdr:colOff>12700</xdr:colOff>
      <xdr:row>1593</xdr:row>
      <xdr:rowOff>304799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1541</xdr:row>
      <xdr:rowOff>19048</xdr:rowOff>
    </xdr:from>
    <xdr:to>
      <xdr:col>11</xdr:col>
      <xdr:colOff>914400</xdr:colOff>
      <xdr:row>1549</xdr:row>
      <xdr:rowOff>292099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50800</xdr:colOff>
      <xdr:row>1606</xdr:row>
      <xdr:rowOff>0</xdr:rowOff>
    </xdr:from>
    <xdr:to>
      <xdr:col>12</xdr:col>
      <xdr:colOff>12700</xdr:colOff>
      <xdr:row>1614</xdr:row>
      <xdr:rowOff>317499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76200</xdr:colOff>
      <xdr:row>1269</xdr:row>
      <xdr:rowOff>6348</xdr:rowOff>
    </xdr:from>
    <xdr:to>
      <xdr:col>9</xdr:col>
      <xdr:colOff>927100</xdr:colOff>
      <xdr:row>1278</xdr:row>
      <xdr:rowOff>317499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76200</xdr:colOff>
      <xdr:row>1280</xdr:row>
      <xdr:rowOff>19048</xdr:rowOff>
    </xdr:from>
    <xdr:to>
      <xdr:col>9</xdr:col>
      <xdr:colOff>927100</xdr:colOff>
      <xdr:row>1291</xdr:row>
      <xdr:rowOff>50799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25400</xdr:colOff>
      <xdr:row>620</xdr:row>
      <xdr:rowOff>311149</xdr:rowOff>
    </xdr:from>
    <xdr:to>
      <xdr:col>11</xdr:col>
      <xdr:colOff>12700</xdr:colOff>
      <xdr:row>629</xdr:row>
      <xdr:rowOff>0</xdr:rowOff>
    </xdr:to>
    <xdr:graphicFrame macro="">
      <xdr:nvGraphicFramePr>
        <xdr:cNvPr id="25" name="Gráfico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25400</xdr:colOff>
      <xdr:row>638</xdr:row>
      <xdr:rowOff>311149</xdr:rowOff>
    </xdr:from>
    <xdr:to>
      <xdr:col>11</xdr:col>
      <xdr:colOff>0</xdr:colOff>
      <xdr:row>646</xdr:row>
      <xdr:rowOff>304800</xdr:rowOff>
    </xdr:to>
    <xdr:graphicFrame macro="">
      <xdr:nvGraphicFramePr>
        <xdr:cNvPr id="28" name="Gráfico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</xdr:col>
      <xdr:colOff>12700</xdr:colOff>
      <xdr:row>248</xdr:row>
      <xdr:rowOff>12700</xdr:rowOff>
    </xdr:from>
    <xdr:to>
      <xdr:col>14</xdr:col>
      <xdr:colOff>25400</xdr:colOff>
      <xdr:row>269</xdr:row>
      <xdr:rowOff>0</xdr:rowOff>
    </xdr:to>
    <xdr:graphicFrame macro="">
      <xdr:nvGraphicFramePr>
        <xdr:cNvPr id="27" name="Gráfico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25400</xdr:colOff>
      <xdr:row>378</xdr:row>
      <xdr:rowOff>273049</xdr:rowOff>
    </xdr:from>
    <xdr:to>
      <xdr:col>12</xdr:col>
      <xdr:colOff>12700</xdr:colOff>
      <xdr:row>386</xdr:row>
      <xdr:rowOff>304800</xdr:rowOff>
    </xdr:to>
    <xdr:graphicFrame macro="">
      <xdr:nvGraphicFramePr>
        <xdr:cNvPr id="22" name="Gráfico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63500</xdr:colOff>
      <xdr:row>410</xdr:row>
      <xdr:rowOff>298449</xdr:rowOff>
    </xdr:from>
    <xdr:to>
      <xdr:col>12</xdr:col>
      <xdr:colOff>0</xdr:colOff>
      <xdr:row>419</xdr:row>
      <xdr:rowOff>12700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50800</xdr:colOff>
      <xdr:row>437</xdr:row>
      <xdr:rowOff>0</xdr:rowOff>
    </xdr:from>
    <xdr:to>
      <xdr:col>14</xdr:col>
      <xdr:colOff>25400</xdr:colOff>
      <xdr:row>444</xdr:row>
      <xdr:rowOff>304800</xdr:rowOff>
    </xdr:to>
    <xdr:graphicFrame macro="">
      <xdr:nvGraphicFramePr>
        <xdr:cNvPr id="93" name="Gráfic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476</xdr:row>
      <xdr:rowOff>0</xdr:rowOff>
    </xdr:from>
    <xdr:to>
      <xdr:col>13</xdr:col>
      <xdr:colOff>723900</xdr:colOff>
      <xdr:row>484</xdr:row>
      <xdr:rowOff>0</xdr:rowOff>
    </xdr:to>
    <xdr:graphicFrame macro="">
      <xdr:nvGraphicFramePr>
        <xdr:cNvPr id="101" name="Gráfico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</xdr:colOff>
      <xdr:row>685</xdr:row>
      <xdr:rowOff>0</xdr:rowOff>
    </xdr:from>
    <xdr:to>
      <xdr:col>14</xdr:col>
      <xdr:colOff>0</xdr:colOff>
      <xdr:row>692</xdr:row>
      <xdr:rowOff>304800</xdr:rowOff>
    </xdr:to>
    <xdr:graphicFrame macro="">
      <xdr:nvGraphicFramePr>
        <xdr:cNvPr id="82" name="Chart 8">
          <a:extLst>
            <a:ext uri="{FF2B5EF4-FFF2-40B4-BE49-F238E27FC236}">
              <a16:creationId xmlns="" xmlns:a16="http://schemas.microsoft.com/office/drawing/2014/main" id="{F82F8CFF-B427-46F8-9F11-4976594F9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14</xdr:col>
      <xdr:colOff>0</xdr:colOff>
      <xdr:row>709</xdr:row>
      <xdr:rowOff>304800</xdr:rowOff>
    </xdr:to>
    <xdr:graphicFrame macro="">
      <xdr:nvGraphicFramePr>
        <xdr:cNvPr id="86" name="Chart 3">
          <a:extLst>
            <a:ext uri="{FF2B5EF4-FFF2-40B4-BE49-F238E27FC236}">
              <a16:creationId xmlns="" xmlns:a16="http://schemas.microsoft.com/office/drawing/2014/main" id="{281D7492-0CA7-40FE-9071-FC91C3B32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812</xdr:row>
      <xdr:rowOff>0</xdr:rowOff>
    </xdr:from>
    <xdr:to>
      <xdr:col>14</xdr:col>
      <xdr:colOff>12700</xdr:colOff>
      <xdr:row>820</xdr:row>
      <xdr:rowOff>0</xdr:rowOff>
    </xdr:to>
    <xdr:graphicFrame macro="">
      <xdr:nvGraphicFramePr>
        <xdr:cNvPr id="97" name="Chart 4">
          <a:extLst>
            <a:ext uri="{FF2B5EF4-FFF2-40B4-BE49-F238E27FC236}">
              <a16:creationId xmlns="" xmlns:a16="http://schemas.microsoft.com/office/drawing/2014/main" id="{C76F9C0E-514A-42A8-984F-F437257A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829</xdr:row>
      <xdr:rowOff>0</xdr:rowOff>
    </xdr:from>
    <xdr:to>
      <xdr:col>13</xdr:col>
      <xdr:colOff>736600</xdr:colOff>
      <xdr:row>837</xdr:row>
      <xdr:rowOff>12700</xdr:rowOff>
    </xdr:to>
    <xdr:graphicFrame macro="">
      <xdr:nvGraphicFramePr>
        <xdr:cNvPr id="98" name="Chart 5">
          <a:extLst>
            <a:ext uri="{FF2B5EF4-FFF2-40B4-BE49-F238E27FC236}">
              <a16:creationId xmlns="" xmlns:a16="http://schemas.microsoft.com/office/drawing/2014/main" id="{2D6158BC-D9A1-4955-9D01-2CB702E6C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940</xdr:row>
      <xdr:rowOff>0</xdr:rowOff>
    </xdr:from>
    <xdr:to>
      <xdr:col>14</xdr:col>
      <xdr:colOff>38099</xdr:colOff>
      <xdr:row>948</xdr:row>
      <xdr:rowOff>0</xdr:rowOff>
    </xdr:to>
    <xdr:graphicFrame macro="">
      <xdr:nvGraphicFramePr>
        <xdr:cNvPr id="99" name="Chart 1">
          <a:extLst>
            <a:ext uri="{FF2B5EF4-FFF2-40B4-BE49-F238E27FC236}">
              <a16:creationId xmlns="" xmlns:a16="http://schemas.microsoft.com/office/drawing/2014/main" id="{0B6E8340-9D60-4811-988C-A0EA1C46B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956</xdr:row>
      <xdr:rowOff>0</xdr:rowOff>
    </xdr:from>
    <xdr:to>
      <xdr:col>14</xdr:col>
      <xdr:colOff>12700</xdr:colOff>
      <xdr:row>963</xdr:row>
      <xdr:rowOff>304800</xdr:rowOff>
    </xdr:to>
    <xdr:graphicFrame macro="">
      <xdr:nvGraphicFramePr>
        <xdr:cNvPr id="104" name="Chart 12">
          <a:extLst>
            <a:ext uri="{FF2B5EF4-FFF2-40B4-BE49-F238E27FC236}">
              <a16:creationId xmlns="" xmlns:a16="http://schemas.microsoft.com/office/drawing/2014/main" id="{C41A2B9A-6F33-48CB-A53C-615F7B77F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</xdr:colOff>
      <xdr:row>1068</xdr:row>
      <xdr:rowOff>0</xdr:rowOff>
    </xdr:from>
    <xdr:to>
      <xdr:col>14</xdr:col>
      <xdr:colOff>12701</xdr:colOff>
      <xdr:row>1076</xdr:row>
      <xdr:rowOff>0</xdr:rowOff>
    </xdr:to>
    <xdr:graphicFrame macro="">
      <xdr:nvGraphicFramePr>
        <xdr:cNvPr id="105" name="Chart 45">
          <a:extLst>
            <a:ext uri="{FF2B5EF4-FFF2-40B4-BE49-F238E27FC236}">
              <a16:creationId xmlns="" xmlns:a16="http://schemas.microsoft.com/office/drawing/2014/main" id="{42AB3CB9-DC54-4529-A916-076F08505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1085</xdr:row>
      <xdr:rowOff>0</xdr:rowOff>
    </xdr:from>
    <xdr:to>
      <xdr:col>14</xdr:col>
      <xdr:colOff>25400</xdr:colOff>
      <xdr:row>1093</xdr:row>
      <xdr:rowOff>12700</xdr:rowOff>
    </xdr:to>
    <xdr:graphicFrame macro="">
      <xdr:nvGraphicFramePr>
        <xdr:cNvPr id="107" name="Chart 46">
          <a:extLst>
            <a:ext uri="{FF2B5EF4-FFF2-40B4-BE49-F238E27FC236}">
              <a16:creationId xmlns="" xmlns:a16="http://schemas.microsoft.com/office/drawing/2014/main" id="{2029FC24-C44C-4D70-8BB6-D3212660B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12.-%20DICI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DOCUMENTAC.%20ELABOR.%20BOLETIN/1.-EVOLUCION%20VIAJEROS%20Y%20PERNOCTAC.%202017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507">
          <cell r="B507" t="str">
            <v>Enero</v>
          </cell>
          <cell r="C507" t="str">
            <v>Febrero</v>
          </cell>
          <cell r="D507" t="str">
            <v>Marzo</v>
          </cell>
          <cell r="E507" t="str">
            <v>Abril</v>
          </cell>
          <cell r="F507" t="str">
            <v>Mayo</v>
          </cell>
          <cell r="G507" t="str">
            <v>Junio</v>
          </cell>
          <cell r="H507" t="str">
            <v>Julio</v>
          </cell>
          <cell r="I507" t="str">
            <v>Agosto</v>
          </cell>
          <cell r="J507" t="str">
            <v>Septiembre</v>
          </cell>
        </row>
        <row r="508">
          <cell r="A508" t="str">
            <v>AÑO 2017</v>
          </cell>
          <cell r="B508">
            <v>311656</v>
          </cell>
          <cell r="C508">
            <v>354212</v>
          </cell>
          <cell r="D508">
            <v>430623</v>
          </cell>
          <cell r="E508">
            <v>606580</v>
          </cell>
          <cell r="F508">
            <v>584353</v>
          </cell>
          <cell r="G508">
            <v>562955</v>
          </cell>
          <cell r="H508">
            <v>630967</v>
          </cell>
          <cell r="I508">
            <v>792059</v>
          </cell>
          <cell r="J508">
            <v>639358</v>
          </cell>
        </row>
        <row r="509">
          <cell r="A509" t="str">
            <v>AÑO 2018</v>
          </cell>
          <cell r="B509">
            <v>326554</v>
          </cell>
          <cell r="C509">
            <v>357651</v>
          </cell>
          <cell r="D509">
            <v>495517</v>
          </cell>
          <cell r="E509">
            <v>513660</v>
          </cell>
          <cell r="F509">
            <v>585285</v>
          </cell>
          <cell r="G509">
            <v>572135</v>
          </cell>
          <cell r="H509">
            <v>609625</v>
          </cell>
          <cell r="I509">
            <v>793986</v>
          </cell>
          <cell r="J509">
            <v>674406</v>
          </cell>
        </row>
        <row r="510">
          <cell r="B510" t="str">
            <v>Octubre</v>
          </cell>
          <cell r="C510" t="str">
            <v>Noviembre</v>
          </cell>
          <cell r="D510" t="str">
            <v>Diciembre</v>
          </cell>
        </row>
        <row r="511">
          <cell r="B511">
            <v>617100</v>
          </cell>
          <cell r="C511">
            <v>422935</v>
          </cell>
          <cell r="D511">
            <v>411752</v>
          </cell>
        </row>
        <row r="512">
          <cell r="B512">
            <v>627599</v>
          </cell>
          <cell r="C512">
            <v>460825</v>
          </cell>
          <cell r="D512">
            <v>427431</v>
          </cell>
        </row>
        <row r="536">
          <cell r="B536" t="str">
            <v>Enero</v>
          </cell>
          <cell r="C536" t="str">
            <v>Febrero</v>
          </cell>
          <cell r="D536" t="str">
            <v>Marzo</v>
          </cell>
          <cell r="E536" t="str">
            <v>Abril</v>
          </cell>
          <cell r="F536" t="str">
            <v>Mayo</v>
          </cell>
          <cell r="G536" t="str">
            <v>Junio</v>
          </cell>
          <cell r="H536" t="str">
            <v>Julio</v>
          </cell>
          <cell r="I536" t="str">
            <v>Agosto</v>
          </cell>
          <cell r="J536" t="str">
            <v>Septiembre</v>
          </cell>
        </row>
        <row r="537">
          <cell r="A537" t="str">
            <v>AÑO 2017</v>
          </cell>
          <cell r="B537">
            <v>500074</v>
          </cell>
          <cell r="C537">
            <v>558037</v>
          </cell>
          <cell r="D537">
            <v>685448</v>
          </cell>
          <cell r="E537">
            <v>982864</v>
          </cell>
          <cell r="F537">
            <v>889549</v>
          </cell>
          <cell r="G537">
            <v>859342</v>
          </cell>
          <cell r="H537">
            <v>970037</v>
          </cell>
          <cell r="I537">
            <v>1269203</v>
          </cell>
          <cell r="J537">
            <v>1003153</v>
          </cell>
        </row>
        <row r="538">
          <cell r="A538" t="str">
            <v>AÑO 2018</v>
          </cell>
          <cell r="B538">
            <v>539909</v>
          </cell>
          <cell r="C538">
            <v>569605</v>
          </cell>
          <cell r="D538">
            <v>806112</v>
          </cell>
          <cell r="E538">
            <v>833253</v>
          </cell>
          <cell r="F538">
            <v>895879</v>
          </cell>
          <cell r="G538">
            <v>910390</v>
          </cell>
          <cell r="H538">
            <v>936137</v>
          </cell>
          <cell r="I538">
            <v>1236995</v>
          </cell>
          <cell r="J538">
            <v>1045538</v>
          </cell>
        </row>
        <row r="539">
          <cell r="B539" t="str">
            <v>Octubre</v>
          </cell>
          <cell r="C539" t="str">
            <v>Noviembre</v>
          </cell>
          <cell r="D539" t="str">
            <v>Diciembre</v>
          </cell>
        </row>
        <row r="540">
          <cell r="B540">
            <v>963439</v>
          </cell>
          <cell r="C540">
            <v>721814</v>
          </cell>
          <cell r="D540">
            <v>663270</v>
          </cell>
        </row>
        <row r="541">
          <cell r="B541">
            <v>1000719</v>
          </cell>
          <cell r="C541">
            <v>762698</v>
          </cell>
          <cell r="D541">
            <v>690080</v>
          </cell>
        </row>
        <row r="630">
          <cell r="B630" t="str">
            <v>Enero</v>
          </cell>
          <cell r="C630" t="str">
            <v>Febrero</v>
          </cell>
          <cell r="D630" t="str">
            <v>Marzo</v>
          </cell>
          <cell r="E630" t="str">
            <v>Abril</v>
          </cell>
          <cell r="F630" t="str">
            <v>Mayo</v>
          </cell>
          <cell r="G630" t="str">
            <v>Junio</v>
          </cell>
          <cell r="H630" t="str">
            <v>Julio</v>
          </cell>
          <cell r="I630" t="str">
            <v>Agosto</v>
          </cell>
          <cell r="J630" t="str">
            <v>Septiembre</v>
          </cell>
        </row>
        <row r="631">
          <cell r="A631" t="str">
            <v>AÑO 2017</v>
          </cell>
          <cell r="B631">
            <v>40605</v>
          </cell>
          <cell r="C631">
            <v>55541</v>
          </cell>
          <cell r="D631">
            <v>75370</v>
          </cell>
          <cell r="E631">
            <v>114111</v>
          </cell>
          <cell r="F631">
            <v>86629</v>
          </cell>
          <cell r="G631">
            <v>84209</v>
          </cell>
          <cell r="H631">
            <v>108069</v>
          </cell>
          <cell r="I631">
            <v>155185</v>
          </cell>
          <cell r="J631">
            <v>88801</v>
          </cell>
        </row>
        <row r="632">
          <cell r="A632" t="str">
            <v>AÑO 2018</v>
          </cell>
          <cell r="B632">
            <v>40344</v>
          </cell>
          <cell r="C632">
            <v>61276</v>
          </cell>
          <cell r="D632">
            <v>93793</v>
          </cell>
          <cell r="E632">
            <v>91086</v>
          </cell>
          <cell r="F632">
            <v>83423</v>
          </cell>
          <cell r="G632">
            <v>86394</v>
          </cell>
          <cell r="H632">
            <v>101352</v>
          </cell>
          <cell r="I632">
            <v>158353</v>
          </cell>
          <cell r="J632">
            <v>94736</v>
          </cell>
        </row>
        <row r="633">
          <cell r="B633" t="str">
            <v>Octubre</v>
          </cell>
          <cell r="C633" t="str">
            <v>Noviembre</v>
          </cell>
          <cell r="D633" t="str">
            <v>Diciembre</v>
          </cell>
        </row>
        <row r="634">
          <cell r="B634">
            <v>99235</v>
          </cell>
          <cell r="C634">
            <v>77507</v>
          </cell>
          <cell r="D634">
            <v>86882</v>
          </cell>
        </row>
        <row r="635">
          <cell r="B635">
            <v>96754</v>
          </cell>
          <cell r="C635">
            <v>87693</v>
          </cell>
          <cell r="D635">
            <v>95252</v>
          </cell>
        </row>
        <row r="652">
          <cell r="B652" t="str">
            <v>Enero</v>
          </cell>
          <cell r="C652" t="str">
            <v>Febrero</v>
          </cell>
          <cell r="D652" t="str">
            <v>Marzo</v>
          </cell>
          <cell r="E652" t="str">
            <v>Abril</v>
          </cell>
          <cell r="F652" t="str">
            <v>Mayo</v>
          </cell>
          <cell r="G652" t="str">
            <v>Junio</v>
          </cell>
          <cell r="H652" t="str">
            <v>Julio</v>
          </cell>
          <cell r="I652" t="str">
            <v>Agosto</v>
          </cell>
          <cell r="J652" t="str">
            <v>Septiembre</v>
          </cell>
        </row>
        <row r="653">
          <cell r="A653" t="str">
            <v>AÑO 2017</v>
          </cell>
          <cell r="B653">
            <v>72188</v>
          </cell>
          <cell r="C653">
            <v>97728</v>
          </cell>
          <cell r="D653">
            <v>132109</v>
          </cell>
          <cell r="E653">
            <v>249355</v>
          </cell>
          <cell r="F653">
            <v>146445</v>
          </cell>
          <cell r="G653">
            <v>146797</v>
          </cell>
          <cell r="H653">
            <v>216772</v>
          </cell>
          <cell r="I653">
            <v>403269</v>
          </cell>
          <cell r="J653">
            <v>157971</v>
          </cell>
        </row>
        <row r="654">
          <cell r="A654" t="str">
            <v>AÑO 2018</v>
          </cell>
          <cell r="B654">
            <v>74425</v>
          </cell>
          <cell r="C654">
            <v>109372</v>
          </cell>
          <cell r="D654">
            <v>180291</v>
          </cell>
          <cell r="E654">
            <v>182646</v>
          </cell>
          <cell r="F654">
            <v>146690</v>
          </cell>
          <cell r="G654">
            <v>152970</v>
          </cell>
          <cell r="H654">
            <v>212740</v>
          </cell>
          <cell r="I654">
            <v>406077</v>
          </cell>
          <cell r="J654">
            <v>164766</v>
          </cell>
        </row>
        <row r="655">
          <cell r="B655" t="str">
            <v>Octubre</v>
          </cell>
          <cell r="C655" t="str">
            <v>Noviembre</v>
          </cell>
          <cell r="D655" t="str">
            <v>Diciembre</v>
          </cell>
        </row>
        <row r="656">
          <cell r="B656">
            <v>186315</v>
          </cell>
          <cell r="C656">
            <v>138850</v>
          </cell>
          <cell r="D656">
            <v>203216</v>
          </cell>
        </row>
        <row r="657">
          <cell r="B657">
            <v>178065</v>
          </cell>
          <cell r="C657">
            <v>168497</v>
          </cell>
          <cell r="D657">
            <v>217350</v>
          </cell>
        </row>
        <row r="751">
          <cell r="B751" t="str">
            <v>Enero</v>
          </cell>
          <cell r="C751" t="str">
            <v>Febrero</v>
          </cell>
          <cell r="D751" t="str">
            <v>Marzo</v>
          </cell>
          <cell r="E751" t="str">
            <v>Abril</v>
          </cell>
          <cell r="F751" t="str">
            <v>Mayo</v>
          </cell>
          <cell r="G751" t="str">
            <v>Junio</v>
          </cell>
          <cell r="H751" t="str">
            <v>Julio</v>
          </cell>
          <cell r="I751" t="str">
            <v>Agosto</v>
          </cell>
          <cell r="J751" t="str">
            <v>Septiembre</v>
          </cell>
        </row>
        <row r="752">
          <cell r="A752" t="str">
            <v>AÑO 2017</v>
          </cell>
          <cell r="B752">
            <v>3271</v>
          </cell>
          <cell r="C752">
            <v>4107</v>
          </cell>
          <cell r="D752">
            <v>9363</v>
          </cell>
          <cell r="E752">
            <v>22787</v>
          </cell>
          <cell r="F752">
            <v>22379</v>
          </cell>
          <cell r="G752">
            <v>32904</v>
          </cell>
          <cell r="H752">
            <v>68012</v>
          </cell>
          <cell r="I752">
            <v>101644</v>
          </cell>
          <cell r="J752">
            <v>22180</v>
          </cell>
        </row>
        <row r="753">
          <cell r="A753" t="str">
            <v>AÑO 2018</v>
          </cell>
          <cell r="B753">
            <v>4835</v>
          </cell>
          <cell r="C753">
            <v>4677</v>
          </cell>
          <cell r="D753">
            <v>13131</v>
          </cell>
          <cell r="E753">
            <v>17412</v>
          </cell>
          <cell r="F753">
            <v>23969</v>
          </cell>
          <cell r="G753">
            <v>30548</v>
          </cell>
          <cell r="H753">
            <v>66098</v>
          </cell>
          <cell r="I753">
            <v>94332</v>
          </cell>
          <cell r="J753">
            <v>20414</v>
          </cell>
        </row>
        <row r="754">
          <cell r="B754" t="str">
            <v>Octubre</v>
          </cell>
          <cell r="C754" t="str">
            <v>Noviembre</v>
          </cell>
          <cell r="D754" t="str">
            <v>Diciembre</v>
          </cell>
        </row>
        <row r="755">
          <cell r="B755">
            <v>12166</v>
          </cell>
          <cell r="C755">
            <v>5510</v>
          </cell>
          <cell r="D755">
            <v>3190</v>
          </cell>
        </row>
        <row r="756">
          <cell r="B756">
            <v>13928</v>
          </cell>
          <cell r="C756">
            <v>5091</v>
          </cell>
          <cell r="D756">
            <v>3944</v>
          </cell>
        </row>
        <row r="772">
          <cell r="B772" t="str">
            <v>Enero</v>
          </cell>
          <cell r="C772" t="str">
            <v>Febrero</v>
          </cell>
          <cell r="D772" t="str">
            <v>Marzo</v>
          </cell>
          <cell r="E772" t="str">
            <v>Abril</v>
          </cell>
          <cell r="F772" t="str">
            <v>Mayo</v>
          </cell>
          <cell r="G772" t="str">
            <v>Junio</v>
          </cell>
          <cell r="H772" t="str">
            <v>Julio</v>
          </cell>
          <cell r="I772" t="str">
            <v>Agosto</v>
          </cell>
          <cell r="J772" t="str">
            <v>Septiembre</v>
          </cell>
        </row>
        <row r="773">
          <cell r="A773" t="str">
            <v>AÑO 2017</v>
          </cell>
          <cell r="B773">
            <v>4373</v>
          </cell>
          <cell r="C773">
            <v>5935</v>
          </cell>
          <cell r="D773">
            <v>14616</v>
          </cell>
          <cell r="E773">
            <v>52117</v>
          </cell>
          <cell r="F773">
            <v>44791</v>
          </cell>
          <cell r="G773">
            <v>72441</v>
          </cell>
          <cell r="H773">
            <v>176539</v>
          </cell>
          <cell r="I773">
            <v>290208</v>
          </cell>
          <cell r="J773">
            <v>44998</v>
          </cell>
        </row>
        <row r="774">
          <cell r="A774" t="str">
            <v>AÑO 2018</v>
          </cell>
          <cell r="B774">
            <v>5980</v>
          </cell>
          <cell r="C774">
            <v>6925</v>
          </cell>
          <cell r="D774">
            <v>27549</v>
          </cell>
          <cell r="E774">
            <v>33247</v>
          </cell>
          <cell r="F774">
            <v>46832</v>
          </cell>
          <cell r="G774">
            <v>73176</v>
          </cell>
          <cell r="H774">
            <v>173425</v>
          </cell>
          <cell r="I774">
            <v>260188</v>
          </cell>
          <cell r="J774">
            <v>42873</v>
          </cell>
        </row>
        <row r="775">
          <cell r="B775" t="str">
            <v>Octubre</v>
          </cell>
          <cell r="C775" t="str">
            <v>Noviembre</v>
          </cell>
          <cell r="D775" t="str">
            <v>Diciembre</v>
          </cell>
        </row>
        <row r="776">
          <cell r="B776">
            <v>24579</v>
          </cell>
          <cell r="C776">
            <v>8362</v>
          </cell>
          <cell r="D776">
            <v>5100</v>
          </cell>
        </row>
        <row r="777">
          <cell r="B777">
            <v>25890</v>
          </cell>
          <cell r="C777">
            <v>8300</v>
          </cell>
          <cell r="D777">
            <v>6659</v>
          </cell>
        </row>
        <row r="877">
          <cell r="B877" t="str">
            <v>Enero</v>
          </cell>
          <cell r="C877" t="str">
            <v>Febrero</v>
          </cell>
          <cell r="D877" t="str">
            <v>Marzo</v>
          </cell>
          <cell r="E877" t="str">
            <v>Abril</v>
          </cell>
          <cell r="F877" t="str">
            <v>Mayo</v>
          </cell>
          <cell r="G877" t="str">
            <v>Junio</v>
          </cell>
          <cell r="H877" t="str">
            <v>Julio</v>
          </cell>
          <cell r="I877" t="str">
            <v>Agosto</v>
          </cell>
          <cell r="J877" t="str">
            <v>Septiembre</v>
          </cell>
        </row>
        <row r="878">
          <cell r="A878" t="str">
            <v>AÑO 2017</v>
          </cell>
          <cell r="B878">
            <v>3277</v>
          </cell>
          <cell r="C878">
            <v>8489</v>
          </cell>
          <cell r="D878">
            <v>16398</v>
          </cell>
          <cell r="E878">
            <v>56719</v>
          </cell>
          <cell r="F878">
            <v>71153</v>
          </cell>
          <cell r="G878">
            <v>53612</v>
          </cell>
          <cell r="H878">
            <v>48805</v>
          </cell>
          <cell r="I878">
            <v>54485</v>
          </cell>
          <cell r="J878">
            <v>49953</v>
          </cell>
        </row>
        <row r="879">
          <cell r="A879" t="str">
            <v>AÑO 2018</v>
          </cell>
          <cell r="B879">
            <v>3415</v>
          </cell>
          <cell r="C879">
            <v>4566</v>
          </cell>
          <cell r="D879">
            <v>21381</v>
          </cell>
          <cell r="E879">
            <v>29980</v>
          </cell>
          <cell r="F879">
            <v>56559</v>
          </cell>
          <cell r="G879">
            <v>42335</v>
          </cell>
          <cell r="H879">
            <v>39090</v>
          </cell>
          <cell r="I879">
            <v>45306</v>
          </cell>
          <cell r="J879">
            <v>39223</v>
          </cell>
        </row>
        <row r="880">
          <cell r="B880" t="str">
            <v>Octubre</v>
          </cell>
          <cell r="C880" t="str">
            <v>Noviembre</v>
          </cell>
          <cell r="D880" t="str">
            <v>Diciembre</v>
          </cell>
        </row>
        <row r="881">
          <cell r="B881">
            <v>32162</v>
          </cell>
          <cell r="C881">
            <v>10117</v>
          </cell>
          <cell r="D881">
            <v>5141</v>
          </cell>
        </row>
        <row r="882">
          <cell r="B882">
            <v>27539</v>
          </cell>
          <cell r="C882">
            <v>10372</v>
          </cell>
          <cell r="D882">
            <v>5508</v>
          </cell>
        </row>
        <row r="897">
          <cell r="B897" t="str">
            <v>Enero</v>
          </cell>
          <cell r="C897" t="str">
            <v>Febrero</v>
          </cell>
          <cell r="D897" t="str">
            <v>Marzo</v>
          </cell>
          <cell r="E897" t="str">
            <v>Abril</v>
          </cell>
          <cell r="F897" t="str">
            <v>Mayo</v>
          </cell>
          <cell r="G897" t="str">
            <v>Junio</v>
          </cell>
          <cell r="H897" t="str">
            <v>Julio</v>
          </cell>
          <cell r="I897" t="str">
            <v>Agosto</v>
          </cell>
          <cell r="J897" t="str">
            <v>Septiembre</v>
          </cell>
        </row>
        <row r="898">
          <cell r="A898" t="str">
            <v>AÑO 2017</v>
          </cell>
          <cell r="B898">
            <v>5302</v>
          </cell>
          <cell r="C898">
            <v>14253</v>
          </cell>
          <cell r="D898">
            <v>24563</v>
          </cell>
          <cell r="E898">
            <v>75546</v>
          </cell>
          <cell r="F898">
            <v>81998</v>
          </cell>
          <cell r="G898">
            <v>68337</v>
          </cell>
          <cell r="H898">
            <v>103203</v>
          </cell>
          <cell r="I898">
            <v>115266</v>
          </cell>
          <cell r="J898">
            <v>58113</v>
          </cell>
        </row>
        <row r="899">
          <cell r="A899" t="str">
            <v>AÑO 2018</v>
          </cell>
          <cell r="B899">
            <v>5036</v>
          </cell>
          <cell r="C899">
            <v>6878</v>
          </cell>
          <cell r="D899">
            <v>32204</v>
          </cell>
          <cell r="E899">
            <v>38447</v>
          </cell>
          <cell r="F899">
            <v>67640</v>
          </cell>
          <cell r="G899">
            <v>57880</v>
          </cell>
          <cell r="H899">
            <v>106556</v>
          </cell>
          <cell r="I899">
            <v>98396</v>
          </cell>
          <cell r="J899">
            <v>41256</v>
          </cell>
        </row>
        <row r="900">
          <cell r="B900" t="str">
            <v>Octubre</v>
          </cell>
          <cell r="C900" t="str">
            <v>Noviembre</v>
          </cell>
          <cell r="D900" t="str">
            <v>Diciembre</v>
          </cell>
        </row>
        <row r="901">
          <cell r="B901">
            <v>39072</v>
          </cell>
          <cell r="C901">
            <v>14009</v>
          </cell>
          <cell r="D901">
            <v>9616</v>
          </cell>
        </row>
        <row r="902">
          <cell r="B902">
            <v>35905</v>
          </cell>
          <cell r="C902">
            <v>14326</v>
          </cell>
          <cell r="D902">
            <v>10468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LOJAMIENTOS"/>
      <sheetName val="HOTELES"/>
      <sheetName val="TURISMO RURAL"/>
      <sheetName val="CAMPAMENTOS"/>
      <sheetName val="ALBERGUES"/>
    </sheetNames>
    <sheetDataSet>
      <sheetData sheetId="0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2017</v>
          </cell>
          <cell r="C4">
            <v>358809</v>
          </cell>
          <cell r="D4">
            <v>422349</v>
          </cell>
          <cell r="E4">
            <v>531754</v>
          </cell>
          <cell r="F4">
            <v>800197</v>
          </cell>
          <cell r="G4">
            <v>764514</v>
          </cell>
          <cell r="H4">
            <v>733680</v>
          </cell>
          <cell r="I4">
            <v>855853</v>
          </cell>
          <cell r="J4">
            <v>1103373</v>
          </cell>
          <cell r="K4">
            <v>800292</v>
          </cell>
          <cell r="L4">
            <v>760663</v>
          </cell>
          <cell r="M4">
            <v>516069</v>
          </cell>
          <cell r="N4">
            <v>506965</v>
          </cell>
        </row>
        <row r="5">
          <cell r="B5" t="str">
            <v>AÑO 2018</v>
          </cell>
          <cell r="C5">
            <v>375148</v>
          </cell>
          <cell r="D5">
            <v>428170</v>
          </cell>
          <cell r="E5">
            <v>623822</v>
          </cell>
          <cell r="F5">
            <v>652138</v>
          </cell>
          <cell r="G5">
            <v>749236</v>
          </cell>
          <cell r="H5">
            <v>731412</v>
          </cell>
          <cell r="I5">
            <v>860889</v>
          </cell>
          <cell r="J5">
            <v>1148448</v>
          </cell>
          <cell r="K5">
            <v>865792</v>
          </cell>
          <cell r="L5">
            <v>813373</v>
          </cell>
          <cell r="M5">
            <v>606615</v>
          </cell>
          <cell r="N5">
            <v>584714</v>
          </cell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2017</v>
          </cell>
          <cell r="C26">
            <v>581937</v>
          </cell>
          <cell r="D26">
            <v>675953</v>
          </cell>
          <cell r="E26">
            <v>856736</v>
          </cell>
          <cell r="F26">
            <v>1359882</v>
          </cell>
          <cell r="G26">
            <v>1162783</v>
          </cell>
          <cell r="H26">
            <v>1146917</v>
          </cell>
          <cell r="I26">
            <v>1466551</v>
          </cell>
          <cell r="J26">
            <v>2077946</v>
          </cell>
          <cell r="K26">
            <v>1264235</v>
          </cell>
          <cell r="L26">
            <v>1213405</v>
          </cell>
          <cell r="M26">
            <v>883035</v>
          </cell>
          <cell r="N26">
            <v>881202</v>
          </cell>
        </row>
        <row r="27">
          <cell r="B27" t="str">
            <v>AÑO 2018</v>
          </cell>
          <cell r="C27">
            <v>625350</v>
          </cell>
          <cell r="D27">
            <v>692780</v>
          </cell>
          <cell r="E27">
            <v>1046156</v>
          </cell>
          <cell r="F27">
            <v>1087593</v>
          </cell>
          <cell r="G27">
            <v>1157041</v>
          </cell>
          <cell r="H27">
            <v>1194416</v>
          </cell>
          <cell r="I27">
            <v>1534230</v>
          </cell>
          <cell r="J27">
            <v>2156955</v>
          </cell>
          <cell r="K27">
            <v>1377987</v>
          </cell>
          <cell r="L27">
            <v>1330100</v>
          </cell>
          <cell r="M27">
            <v>1045180</v>
          </cell>
          <cell r="N27">
            <v>1032668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11"/>
  <sheetViews>
    <sheetView tabSelected="1" view="pageBreakPreview" topLeftCell="B727" zoomScale="75" zoomScaleNormal="60" zoomScaleSheetLayoutView="75" workbookViewId="0">
      <selection activeCell="O702" sqref="O702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2.42578125" customWidth="1"/>
    <col min="7" max="7" width="14.140625" bestFit="1" customWidth="1"/>
    <col min="8" max="8" width="14.28515625" customWidth="1"/>
    <col min="9" max="9" width="12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</row>
    <row r="2" spans="2:15"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</row>
    <row r="3" spans="2:15"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5"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2:15"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</row>
    <row r="6" spans="2:15"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</row>
    <row r="7" spans="2:15"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</row>
    <row r="8" spans="2:15"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</row>
    <row r="9" spans="2:15"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</row>
    <row r="10" spans="2:15"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</row>
    <row r="11" spans="2:15"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</row>
    <row r="12" spans="2:15"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</row>
    <row r="13" spans="2:15"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</row>
    <row r="14" spans="2:15"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</row>
    <row r="15" spans="2:15"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</row>
    <row r="16" spans="2:15"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</row>
    <row r="17" spans="2:15"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</row>
    <row r="18" spans="2:15"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</row>
    <row r="19" spans="2:15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</row>
    <row r="20" spans="2:15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</row>
    <row r="21" spans="2:15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</row>
    <row r="22" spans="2:15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</row>
    <row r="23" spans="2:15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</row>
    <row r="24" spans="2:15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</row>
    <row r="25" spans="2:15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</row>
    <row r="26" spans="2:15"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</row>
    <row r="27" spans="2:15"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</row>
    <row r="28" spans="2:15"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</row>
    <row r="29" spans="2:15"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</row>
    <row r="30" spans="2:15"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</row>
    <row r="31" spans="2:15"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</row>
    <row r="32" spans="2:15"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</row>
    <row r="33" spans="2:15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</row>
    <row r="34" spans="2:15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</row>
    <row r="35" spans="2:15"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</row>
    <row r="36" spans="2:15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</row>
    <row r="37" spans="2:15"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</row>
    <row r="38" spans="2:15"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</row>
    <row r="39" spans="2:15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</row>
    <row r="40" spans="2:15"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</row>
    <row r="41" spans="2:15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</row>
    <row r="42" spans="2:15"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</row>
    <row r="43" spans="2:15"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</row>
    <row r="44" spans="2:15"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</row>
    <row r="45" spans="2:15"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</row>
    <row r="46" spans="2:15"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</row>
    <row r="47" spans="2:15" ht="99.95" customHeight="1"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</row>
    <row r="48" spans="2:15" ht="77.25">
      <c r="B48" s="318" t="s">
        <v>36</v>
      </c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114"/>
    </row>
    <row r="49" spans="2:15" ht="77.25">
      <c r="B49" s="318" t="s">
        <v>37</v>
      </c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114"/>
    </row>
    <row r="50" spans="2:15"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</row>
    <row r="51" spans="2:15"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</row>
    <row r="52" spans="2:15"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</row>
    <row r="53" spans="2:15"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</row>
    <row r="54" spans="2:15"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</row>
    <row r="55" spans="2:15"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</row>
    <row r="56" spans="2:15"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</row>
    <row r="57" spans="2:15"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</row>
    <row r="58" spans="2:15" ht="50.25">
      <c r="B58" s="114"/>
      <c r="C58" s="114"/>
      <c r="D58" s="114"/>
      <c r="E58" s="114"/>
      <c r="F58" s="319"/>
      <c r="G58" s="319"/>
      <c r="H58" s="319"/>
      <c r="I58" s="319"/>
      <c r="J58" s="319"/>
      <c r="K58" s="114"/>
      <c r="L58" s="114"/>
      <c r="M58" s="114"/>
      <c r="N58" s="114"/>
      <c r="O58" s="114"/>
    </row>
    <row r="59" spans="2:15"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</row>
    <row r="60" spans="2:15"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</row>
    <row r="61" spans="2:15"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</row>
    <row r="62" spans="2:15"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</row>
    <row r="63" spans="2:15"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</row>
    <row r="64" spans="2:15"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</row>
    <row r="65" spans="2:15"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</row>
    <row r="66" spans="2:15"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</row>
    <row r="67" spans="2:15"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</row>
    <row r="68" spans="2:15"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</row>
    <row r="69" spans="2:15"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</row>
    <row r="70" spans="2:15"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</row>
    <row r="71" spans="2:15"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</row>
    <row r="72" spans="2:15"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</row>
    <row r="73" spans="2:15"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</row>
    <row r="74" spans="2:15"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</row>
    <row r="75" spans="2:15" ht="12.75" customHeight="1">
      <c r="B75" s="114"/>
      <c r="C75" s="114"/>
      <c r="D75" s="114"/>
      <c r="E75" s="114"/>
      <c r="F75" s="320" t="s">
        <v>188</v>
      </c>
      <c r="G75" s="320"/>
      <c r="H75" s="320"/>
      <c r="I75" s="320"/>
      <c r="J75" s="320"/>
      <c r="K75" s="320"/>
      <c r="L75" s="320"/>
      <c r="M75" s="320"/>
      <c r="N75" s="320"/>
      <c r="O75" s="114"/>
    </row>
    <row r="76" spans="2:15" ht="12.75" customHeight="1">
      <c r="B76" s="114"/>
      <c r="C76" s="114"/>
      <c r="D76" s="114"/>
      <c r="E76" s="114"/>
      <c r="F76" s="320"/>
      <c r="G76" s="320"/>
      <c r="H76" s="320"/>
      <c r="I76" s="320"/>
      <c r="J76" s="320"/>
      <c r="K76" s="320"/>
      <c r="L76" s="320"/>
      <c r="M76" s="320"/>
      <c r="N76" s="320"/>
      <c r="O76" s="114"/>
    </row>
    <row r="77" spans="2:15" ht="12.75" customHeight="1">
      <c r="B77" s="114"/>
      <c r="C77" s="114"/>
      <c r="D77" s="114"/>
      <c r="E77" s="114"/>
      <c r="F77" s="320"/>
      <c r="G77" s="320"/>
      <c r="H77" s="320"/>
      <c r="I77" s="320"/>
      <c r="J77" s="320"/>
      <c r="K77" s="320"/>
      <c r="L77" s="320"/>
      <c r="M77" s="320"/>
      <c r="N77" s="320"/>
      <c r="O77" s="114"/>
    </row>
    <row r="78" spans="2:15" ht="12.75" customHeight="1">
      <c r="B78" s="114"/>
      <c r="C78" s="114"/>
      <c r="D78" s="114"/>
      <c r="E78" s="114"/>
      <c r="F78" s="320"/>
      <c r="G78" s="320"/>
      <c r="H78" s="320"/>
      <c r="I78" s="320"/>
      <c r="J78" s="320"/>
      <c r="K78" s="320"/>
      <c r="L78" s="320"/>
      <c r="M78" s="320"/>
      <c r="N78" s="320"/>
      <c r="O78" s="114"/>
    </row>
    <row r="79" spans="2:15">
      <c r="B79" s="114"/>
      <c r="C79" s="114"/>
      <c r="D79" s="114"/>
      <c r="E79" s="114"/>
      <c r="F79" s="114"/>
      <c r="G79" s="123"/>
      <c r="H79" s="114"/>
      <c r="I79" s="114"/>
      <c r="J79" s="114"/>
      <c r="K79" s="114"/>
      <c r="L79" s="114"/>
      <c r="M79" s="114"/>
      <c r="N79" s="114"/>
      <c r="O79" s="114"/>
    </row>
    <row r="80" spans="2:15">
      <c r="B80" s="114"/>
      <c r="C80" s="114"/>
      <c r="D80" s="114"/>
      <c r="E80" s="114"/>
      <c r="F80" s="114"/>
      <c r="G80" s="123"/>
      <c r="H80" s="114"/>
      <c r="I80" s="114"/>
      <c r="J80" s="114"/>
      <c r="K80" s="114"/>
      <c r="L80" s="114"/>
      <c r="M80" s="114"/>
      <c r="N80" s="114"/>
      <c r="O80" s="114"/>
    </row>
    <row r="81" spans="2:15">
      <c r="B81" s="114"/>
      <c r="C81" s="114"/>
      <c r="D81" s="114"/>
      <c r="E81" s="114"/>
      <c r="F81" s="114"/>
      <c r="G81" s="123"/>
      <c r="H81" s="114"/>
      <c r="I81" s="123"/>
      <c r="J81" s="114"/>
      <c r="K81" s="114"/>
      <c r="L81" s="114"/>
      <c r="M81" s="114"/>
      <c r="N81" s="114"/>
      <c r="O81" s="114"/>
    </row>
    <row r="82" spans="2:15">
      <c r="B82" s="114"/>
      <c r="C82" s="114"/>
      <c r="D82" s="114"/>
      <c r="E82" s="114"/>
      <c r="F82" s="114"/>
      <c r="G82" s="123"/>
      <c r="H82" s="114"/>
      <c r="I82" s="114"/>
      <c r="J82" s="114"/>
      <c r="K82" s="114"/>
      <c r="L82" s="114"/>
      <c r="M82" s="114"/>
      <c r="N82" s="114"/>
      <c r="O82" s="114"/>
    </row>
    <row r="83" spans="2:15">
      <c r="B83" s="114"/>
      <c r="C83" s="114"/>
      <c r="D83" s="114"/>
      <c r="E83" s="114"/>
      <c r="F83" s="114"/>
      <c r="G83" s="123"/>
      <c r="H83" s="114"/>
      <c r="I83" s="114"/>
      <c r="J83" s="114"/>
      <c r="K83" s="114"/>
      <c r="L83" s="114"/>
      <c r="M83" s="114"/>
      <c r="N83" s="114"/>
      <c r="O83" s="114"/>
    </row>
    <row r="84" spans="2:15">
      <c r="B84" s="114"/>
      <c r="C84" s="114"/>
      <c r="D84" s="114"/>
      <c r="E84" s="114"/>
      <c r="F84" s="114"/>
      <c r="G84" s="123"/>
      <c r="H84" s="114"/>
      <c r="I84" s="114"/>
      <c r="J84" s="114"/>
      <c r="K84" s="114"/>
      <c r="L84" s="114"/>
      <c r="M84" s="114"/>
      <c r="N84" s="114"/>
      <c r="O84" s="114"/>
    </row>
    <row r="85" spans="2:15">
      <c r="B85" s="114"/>
      <c r="C85" s="114"/>
      <c r="D85" s="114"/>
      <c r="E85" s="114"/>
      <c r="F85" s="114"/>
      <c r="G85" s="123"/>
      <c r="H85" s="114"/>
      <c r="I85" s="114"/>
      <c r="J85" s="114"/>
      <c r="K85" s="114"/>
      <c r="L85" s="114"/>
      <c r="M85" s="114"/>
      <c r="N85" s="114"/>
      <c r="O85" s="114"/>
    </row>
    <row r="86" spans="2:15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</row>
    <row r="87" spans="2:15"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</row>
    <row r="88" spans="2:15"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</row>
    <row r="89" spans="2:15"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</row>
    <row r="90" spans="2:15"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</row>
    <row r="91" spans="2:15"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</row>
    <row r="92" spans="2:15" s="50" customFormat="1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</row>
    <row r="93" spans="2:15" s="50" customFormat="1"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</row>
    <row r="94" spans="2:15" s="50" customFormat="1"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</row>
    <row r="95" spans="2:15" s="50" customFormat="1"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</row>
    <row r="96" spans="2:15" s="50" customFormat="1"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</row>
    <row r="97" spans="2:15" s="50" customFormat="1"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</row>
    <row r="98" spans="2:15" s="50" customFormat="1"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</row>
    <row r="99" spans="2:15" s="50" customFormat="1"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</row>
    <row r="100" spans="2:15" s="50" customFormat="1"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</row>
    <row r="101" spans="2:15" s="50" customFormat="1"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</row>
    <row r="102" spans="2:15" s="50" customFormat="1"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</row>
    <row r="103" spans="2:15" s="50" customFormat="1"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</row>
    <row r="104" spans="2:15" s="50" customFormat="1"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</row>
    <row r="105" spans="2:15" s="50" customFormat="1"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</row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321"/>
      <c r="C109" s="321"/>
      <c r="D109" s="321"/>
      <c r="E109" s="321"/>
      <c r="F109" s="321"/>
      <c r="G109" s="321"/>
      <c r="H109" s="321"/>
      <c r="I109" s="321"/>
      <c r="J109" s="321"/>
      <c r="K109" s="321"/>
      <c r="L109" s="321"/>
      <c r="M109" s="321"/>
      <c r="N109" s="321"/>
    </row>
    <row r="110" spans="2:15">
      <c r="B110" s="321"/>
      <c r="C110" s="321"/>
      <c r="D110" s="321"/>
      <c r="E110" s="321"/>
      <c r="F110" s="321"/>
      <c r="G110" s="321"/>
      <c r="H110" s="321"/>
      <c r="I110" s="321"/>
      <c r="J110" s="321"/>
      <c r="K110" s="321"/>
      <c r="L110" s="321"/>
      <c r="M110" s="321"/>
      <c r="N110" s="321"/>
    </row>
    <row r="111" spans="2:15">
      <c r="B111" s="321"/>
      <c r="C111" s="321"/>
      <c r="D111" s="321"/>
      <c r="E111" s="321"/>
      <c r="F111" s="321"/>
      <c r="G111" s="321"/>
      <c r="H111" s="321"/>
      <c r="I111" s="321"/>
      <c r="J111" s="321"/>
      <c r="K111" s="321"/>
      <c r="L111" s="321"/>
      <c r="M111" s="321"/>
      <c r="N111" s="321"/>
    </row>
    <row r="112" spans="2:15">
      <c r="B112" s="321"/>
      <c r="C112" s="321"/>
      <c r="D112" s="321"/>
      <c r="E112" s="321"/>
      <c r="F112" s="321"/>
      <c r="G112" s="321"/>
      <c r="H112" s="321"/>
      <c r="I112" s="321"/>
      <c r="J112" s="321"/>
      <c r="K112" s="321"/>
      <c r="L112" s="321"/>
      <c r="M112" s="321"/>
      <c r="N112" s="321"/>
    </row>
    <row r="113" spans="2:15">
      <c r="B113" s="321"/>
      <c r="C113" s="321"/>
      <c r="D113" s="321"/>
      <c r="E113" s="321"/>
      <c r="F113" s="321"/>
      <c r="G113" s="321"/>
      <c r="H113" s="321"/>
      <c r="I113" s="321"/>
      <c r="J113" s="321"/>
      <c r="K113" s="321"/>
      <c r="L113" s="321"/>
      <c r="M113" s="321"/>
      <c r="N113" s="321"/>
    </row>
    <row r="114" spans="2:15">
      <c r="B114" s="321"/>
      <c r="C114" s="321"/>
      <c r="D114" s="321"/>
      <c r="E114" s="321"/>
      <c r="F114" s="321"/>
      <c r="G114" s="321"/>
      <c r="H114" s="321"/>
      <c r="I114" s="321"/>
      <c r="J114" s="321"/>
      <c r="K114" s="321"/>
      <c r="L114" s="321"/>
      <c r="M114" s="321"/>
      <c r="N114" s="321"/>
    </row>
    <row r="115" spans="2:15" s="5" customFormat="1">
      <c r="B115" s="321"/>
      <c r="C115" s="321"/>
      <c r="D115" s="321"/>
      <c r="E115" s="321"/>
      <c r="F115" s="321"/>
      <c r="G115" s="321"/>
      <c r="H115" s="321"/>
      <c r="I115" s="321"/>
      <c r="J115" s="321"/>
      <c r="K115" s="321"/>
      <c r="L115" s="321"/>
      <c r="M115" s="321"/>
      <c r="N115" s="321"/>
    </row>
    <row r="116" spans="2:15" s="5" customFormat="1">
      <c r="B116" s="321"/>
      <c r="C116" s="321"/>
      <c r="D116" s="321"/>
      <c r="E116" s="321"/>
      <c r="F116" s="321"/>
      <c r="G116" s="321"/>
      <c r="H116" s="321"/>
      <c r="I116" s="321"/>
      <c r="J116" s="321"/>
      <c r="K116" s="321"/>
      <c r="L116" s="321"/>
      <c r="M116" s="321"/>
      <c r="N116" s="321"/>
    </row>
    <row r="117" spans="2:15" s="5" customFormat="1">
      <c r="B117" s="321"/>
      <c r="C117" s="321"/>
      <c r="D117" s="321"/>
      <c r="E117" s="321"/>
      <c r="F117" s="321"/>
      <c r="G117" s="321"/>
      <c r="H117" s="321"/>
      <c r="I117" s="321"/>
      <c r="J117" s="321"/>
      <c r="K117" s="321"/>
      <c r="L117" s="321"/>
      <c r="M117" s="321"/>
      <c r="N117" s="321"/>
    </row>
    <row r="118" spans="2:15"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  <c r="L118" s="321"/>
      <c r="M118" s="321"/>
      <c r="N118" s="321"/>
    </row>
    <row r="119" spans="2:15">
      <c r="B119" s="321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</row>
    <row r="120" spans="2:15">
      <c r="B120" s="321"/>
      <c r="C120" s="321"/>
      <c r="D120" s="321"/>
      <c r="E120" s="321"/>
      <c r="F120" s="321"/>
      <c r="G120" s="321"/>
      <c r="H120" s="321"/>
      <c r="I120" s="321"/>
      <c r="J120" s="321"/>
      <c r="K120" s="321"/>
      <c r="L120" s="321"/>
      <c r="M120" s="321"/>
      <c r="N120" s="321"/>
    </row>
    <row r="121" spans="2:15">
      <c r="B121" s="321"/>
      <c r="C121" s="321"/>
      <c r="D121" s="321"/>
      <c r="E121" s="321"/>
      <c r="F121" s="321"/>
      <c r="G121" s="321"/>
      <c r="H121" s="321"/>
      <c r="I121" s="321"/>
      <c r="J121" s="321"/>
      <c r="K121" s="321"/>
      <c r="L121" s="321"/>
      <c r="M121" s="321"/>
      <c r="N121" s="321"/>
    </row>
    <row r="122" spans="2:15" s="45" customFormat="1">
      <c r="B122" s="321"/>
      <c r="C122" s="321"/>
      <c r="D122" s="321"/>
      <c r="E122" s="321"/>
      <c r="F122" s="321"/>
      <c r="G122" s="321"/>
      <c r="H122" s="321"/>
      <c r="I122" s="321"/>
      <c r="J122" s="321"/>
      <c r="K122" s="321"/>
      <c r="L122" s="321"/>
      <c r="M122" s="321"/>
      <c r="N122" s="321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</row>
    <row r="229" spans="2:15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</row>
    <row r="230" spans="2:15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</row>
    <row r="231" spans="2:15" ht="50.1" customHeight="1">
      <c r="B231" s="322" t="s">
        <v>108</v>
      </c>
      <c r="C231" s="322"/>
      <c r="D231" s="322"/>
      <c r="E231" s="322"/>
      <c r="F231" s="322"/>
      <c r="G231" s="322"/>
      <c r="H231" s="322"/>
      <c r="I231" s="322"/>
      <c r="J231" s="322"/>
      <c r="K231" s="322"/>
      <c r="L231" s="322"/>
      <c r="M231" s="322"/>
      <c r="N231" s="322"/>
      <c r="O231" s="322"/>
    </row>
    <row r="232" spans="2:15" ht="50.1" customHeight="1"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</row>
    <row r="233" spans="2:15" ht="39.950000000000003" customHeight="1">
      <c r="B233" s="323" t="s">
        <v>109</v>
      </c>
      <c r="C233" s="323"/>
      <c r="D233" s="323"/>
      <c r="E233" s="323"/>
      <c r="F233" s="323"/>
      <c r="G233" s="323"/>
      <c r="H233" s="323"/>
      <c r="I233" s="323"/>
      <c r="J233" s="323"/>
      <c r="K233" s="323"/>
      <c r="L233" s="323"/>
      <c r="M233" s="323"/>
      <c r="N233" s="323"/>
      <c r="O233" s="323"/>
    </row>
    <row r="234" spans="2:15" ht="39.950000000000003" customHeight="1">
      <c r="B234" s="201"/>
      <c r="C234" s="201"/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</row>
    <row r="235" spans="2:15" ht="20.100000000000001" customHeight="1"/>
    <row r="236" spans="2:15" ht="24.95" customHeight="1">
      <c r="B236" s="13" t="s">
        <v>38</v>
      </c>
      <c r="C236" s="13"/>
      <c r="D236" s="101"/>
      <c r="E236" s="326">
        <v>504191</v>
      </c>
      <c r="F236" s="326"/>
    </row>
    <row r="237" spans="2:15" ht="24.95" customHeight="1">
      <c r="B237" s="13" t="s">
        <v>39</v>
      </c>
      <c r="C237" s="13"/>
      <c r="D237" s="101"/>
      <c r="E237" s="326">
        <v>80523</v>
      </c>
      <c r="F237" s="326"/>
    </row>
    <row r="238" spans="2:15" ht="24.95" customHeight="1">
      <c r="B238" s="327" t="s">
        <v>0</v>
      </c>
      <c r="C238" s="327"/>
      <c r="D238" s="116"/>
      <c r="E238" s="328">
        <f>SUM(E236:E237)</f>
        <v>584714</v>
      </c>
      <c r="F238" s="328"/>
    </row>
    <row r="239" spans="2:15" ht="9.9499999999999993" customHeight="1">
      <c r="B239" s="14"/>
      <c r="C239" s="14"/>
      <c r="D239" s="325"/>
      <c r="E239" s="325"/>
      <c r="F239" s="103"/>
    </row>
    <row r="240" spans="2:15" ht="24.95" customHeight="1">
      <c r="B240" s="13" t="s">
        <v>59</v>
      </c>
      <c r="C240" s="13"/>
      <c r="D240" s="101"/>
      <c r="E240" s="326">
        <v>903466</v>
      </c>
      <c r="F240" s="326"/>
    </row>
    <row r="241" spans="2:15" ht="24.95" customHeight="1">
      <c r="B241" s="13" t="s">
        <v>60</v>
      </c>
      <c r="C241" s="13"/>
      <c r="D241" s="101"/>
      <c r="E241" s="326">
        <v>129202</v>
      </c>
      <c r="F241" s="326"/>
      <c r="J241" s="5"/>
    </row>
    <row r="242" spans="2:15" ht="24.95" customHeight="1">
      <c r="B242" s="327" t="s">
        <v>1</v>
      </c>
      <c r="C242" s="327"/>
      <c r="D242" s="116"/>
      <c r="E242" s="328">
        <f>SUM(E240:E241)</f>
        <v>1032668</v>
      </c>
      <c r="F242" s="328"/>
    </row>
    <row r="243" spans="2:15" ht="9.9499999999999993" customHeight="1">
      <c r="B243" s="14"/>
      <c r="C243" s="14"/>
      <c r="D243" s="325"/>
      <c r="E243" s="325"/>
      <c r="F243" s="101"/>
    </row>
    <row r="244" spans="2:15" ht="24.95" customHeight="1">
      <c r="B244" s="324" t="s">
        <v>2</v>
      </c>
      <c r="C244" s="324"/>
      <c r="D244" s="166"/>
      <c r="E244" s="166"/>
      <c r="F244" s="170">
        <v>0.24099999999999999</v>
      </c>
    </row>
    <row r="245" spans="2:15" ht="24.95" customHeight="1">
      <c r="B245" s="167" t="s">
        <v>3</v>
      </c>
      <c r="C245" s="167"/>
      <c r="D245" s="168"/>
      <c r="E245" s="168"/>
      <c r="F245" s="169">
        <f>E242/E238</f>
        <v>1.7661078749610921</v>
      </c>
    </row>
    <row r="246" spans="2:15" ht="24.95" customHeight="1"/>
    <row r="247" spans="2:15" ht="24.95" customHeight="1">
      <c r="B247" s="342" t="s">
        <v>153</v>
      </c>
      <c r="C247" s="342"/>
      <c r="D247" s="342"/>
      <c r="E247" s="342"/>
      <c r="F247" s="342"/>
      <c r="G247" s="342"/>
      <c r="H247" s="342"/>
      <c r="I247" s="342"/>
      <c r="J247" s="342"/>
      <c r="K247" s="342"/>
      <c r="L247" s="342"/>
      <c r="M247" s="342"/>
      <c r="N247" s="342"/>
      <c r="O247" s="342"/>
    </row>
    <row r="248" spans="2:15" ht="24.95" customHeight="1" thickBot="1">
      <c r="B248" s="240"/>
      <c r="C248" s="240"/>
      <c r="D248" s="240"/>
      <c r="E248" s="240"/>
      <c r="F248" s="240"/>
      <c r="G248" s="240"/>
      <c r="H248" s="240"/>
      <c r="I248" s="240"/>
      <c r="J248" s="240"/>
      <c r="K248" s="240"/>
      <c r="L248" s="240"/>
      <c r="M248" s="240"/>
      <c r="N248" s="240"/>
      <c r="O248" s="240"/>
    </row>
    <row r="249" spans="2:15" ht="24.95" customHeight="1" thickTop="1">
      <c r="B249" s="333" t="s">
        <v>38</v>
      </c>
      <c r="C249" s="334"/>
      <c r="D249" s="19"/>
      <c r="E249" s="53"/>
      <c r="F249" s="54"/>
      <c r="G249" s="12"/>
    </row>
    <row r="250" spans="2:15" ht="24.95" customHeight="1">
      <c r="B250" s="335" t="s">
        <v>188</v>
      </c>
      <c r="C250" s="336"/>
      <c r="D250" s="19"/>
      <c r="E250" s="53"/>
      <c r="F250" s="54"/>
    </row>
    <row r="251" spans="2:15" ht="24.95" customHeight="1">
      <c r="B251" s="245" t="s">
        <v>173</v>
      </c>
      <c r="C251" s="254">
        <v>9.8375417252588799E-4</v>
      </c>
      <c r="D251" s="19"/>
      <c r="E251" s="53"/>
      <c r="F251" s="54"/>
    </row>
    <row r="252" spans="2:15" ht="24.95" customHeight="1">
      <c r="B252" s="245" t="s">
        <v>172</v>
      </c>
      <c r="C252" s="255">
        <v>1.0710226878306039E-3</v>
      </c>
      <c r="D252" s="19"/>
      <c r="F252" s="55"/>
      <c r="G252" s="12"/>
    </row>
    <row r="253" spans="2:15" ht="24.95" customHeight="1">
      <c r="B253" s="246" t="s">
        <v>211</v>
      </c>
      <c r="C253" s="255">
        <v>1.048808883934858E-2</v>
      </c>
      <c r="D253" s="19"/>
      <c r="E253" s="64"/>
      <c r="F253" s="55"/>
    </row>
    <row r="254" spans="2:15" ht="24.95" customHeight="1">
      <c r="B254" s="246" t="s">
        <v>171</v>
      </c>
      <c r="C254" s="255">
        <v>1.0507922592826924E-2</v>
      </c>
      <c r="D254" s="19"/>
      <c r="F254" s="55"/>
    </row>
    <row r="255" spans="2:15" ht="24.95" customHeight="1">
      <c r="B255" s="246" t="s">
        <v>210</v>
      </c>
      <c r="C255" s="255">
        <v>1.3248947323534137E-2</v>
      </c>
      <c r="D255" s="19"/>
      <c r="F255" s="55"/>
      <c r="G255" s="12"/>
    </row>
    <row r="256" spans="2:15" ht="24.95" customHeight="1">
      <c r="B256" s="246" t="s">
        <v>212</v>
      </c>
      <c r="C256" s="255">
        <v>1.4938783119889089E-2</v>
      </c>
      <c r="D256" s="19"/>
      <c r="E256" s="53"/>
      <c r="F256" s="55"/>
    </row>
    <row r="257" spans="2:7" ht="24.95" customHeight="1">
      <c r="B257" s="247" t="s">
        <v>209</v>
      </c>
      <c r="C257" s="255">
        <v>1.7336683915420942E-2</v>
      </c>
      <c r="D257" s="19"/>
      <c r="E257" s="53"/>
      <c r="F257" s="55"/>
      <c r="G257" s="12"/>
    </row>
    <row r="258" spans="2:7" ht="24.95" customHeight="1">
      <c r="B258" s="246" t="s">
        <v>169</v>
      </c>
      <c r="C258" s="255">
        <v>1.8925367569036337E-2</v>
      </c>
      <c r="D258" s="19"/>
      <c r="E258" s="53"/>
      <c r="F258" s="55"/>
      <c r="G258" s="12"/>
    </row>
    <row r="259" spans="2:7" ht="24.95" customHeight="1">
      <c r="B259" s="246" t="s">
        <v>170</v>
      </c>
      <c r="C259" s="255">
        <v>2.1384753000351059E-2</v>
      </c>
      <c r="D259" s="19"/>
      <c r="E259" s="53"/>
      <c r="F259" s="55"/>
      <c r="G259" s="12"/>
    </row>
    <row r="260" spans="2:7" ht="24.95" customHeight="1">
      <c r="B260" s="246" t="s">
        <v>168</v>
      </c>
      <c r="C260" s="255">
        <v>2.3610100140621312E-2</v>
      </c>
      <c r="D260" s="19"/>
      <c r="F260" s="55"/>
      <c r="G260" s="12"/>
    </row>
    <row r="261" spans="2:7" ht="24.95" customHeight="1">
      <c r="B261" s="246" t="s">
        <v>206</v>
      </c>
      <c r="C261" s="255">
        <v>4.0415239462822619E-2</v>
      </c>
      <c r="D261" s="19"/>
      <c r="E261" s="53"/>
      <c r="F261" s="55"/>
      <c r="G261" s="12"/>
    </row>
    <row r="262" spans="2:7" ht="24.95" customHeight="1">
      <c r="B262" s="246" t="s">
        <v>208</v>
      </c>
      <c r="C262" s="255">
        <v>4.1311725120043795E-2</v>
      </c>
      <c r="D262" s="19"/>
      <c r="E262" s="53"/>
      <c r="F262" s="55"/>
      <c r="G262" s="12"/>
    </row>
    <row r="263" spans="2:7" ht="24.95" customHeight="1">
      <c r="B263" s="246" t="s">
        <v>164</v>
      </c>
      <c r="C263" s="255">
        <v>5.40350779764018E-2</v>
      </c>
      <c r="D263" s="19"/>
      <c r="E263" s="53"/>
      <c r="F263" s="55"/>
      <c r="G263" s="80"/>
    </row>
    <row r="264" spans="2:7" ht="24.95" customHeight="1">
      <c r="B264" s="246" t="s">
        <v>207</v>
      </c>
      <c r="C264" s="255">
        <v>5.6048203954453771E-2</v>
      </c>
      <c r="D264" s="19"/>
      <c r="E264" s="53"/>
      <c r="F264" s="55"/>
      <c r="G264" s="12"/>
    </row>
    <row r="265" spans="2:7" ht="24.95" customHeight="1">
      <c r="B265" s="246" t="s">
        <v>166</v>
      </c>
      <c r="C265" s="255">
        <v>6.0822188416691292E-2</v>
      </c>
      <c r="D265" s="19"/>
      <c r="E265" s="53"/>
      <c r="F265" s="55"/>
      <c r="G265" s="12"/>
    </row>
    <row r="266" spans="2:7" ht="24.95" customHeight="1">
      <c r="B266" s="246" t="s">
        <v>167</v>
      </c>
      <c r="C266" s="255">
        <v>6.328157384800602E-2</v>
      </c>
      <c r="D266" s="19"/>
      <c r="E266" s="53"/>
      <c r="F266" s="55"/>
      <c r="G266" s="12"/>
    </row>
    <row r="267" spans="2:7" ht="24.95" customHeight="1">
      <c r="B267" s="246" t="s">
        <v>165</v>
      </c>
      <c r="C267" s="255">
        <v>7.7831615399719556E-2</v>
      </c>
      <c r="D267" s="19"/>
      <c r="E267" s="53"/>
      <c r="F267" s="55"/>
    </row>
    <row r="268" spans="2:7" ht="24.95" customHeight="1">
      <c r="B268" s="246" t="s">
        <v>163</v>
      </c>
      <c r="C268" s="255">
        <v>0.14881860247406242</v>
      </c>
      <c r="D268" s="19"/>
      <c r="E268" s="53"/>
      <c r="F268" s="55"/>
    </row>
    <row r="269" spans="2:7" ht="24.95" customHeight="1" thickBot="1">
      <c r="B269" s="248" t="s">
        <v>205</v>
      </c>
      <c r="C269" s="256">
        <v>0.32494034998641386</v>
      </c>
      <c r="D269" s="19"/>
      <c r="E269" s="53"/>
      <c r="F269" s="55"/>
    </row>
    <row r="270" spans="2:7" ht="24.95" customHeight="1" thickTop="1">
      <c r="C270" s="52"/>
      <c r="D270" s="19"/>
      <c r="E270" s="19"/>
      <c r="F270" s="1"/>
    </row>
    <row r="271" spans="2:7" ht="24.95" customHeight="1" thickBot="1">
      <c r="C271" s="52"/>
      <c r="D271" s="19"/>
      <c r="E271" s="19"/>
      <c r="F271" s="1"/>
    </row>
    <row r="272" spans="2:7" ht="24.95" customHeight="1" thickTop="1">
      <c r="B272" s="337" t="s">
        <v>38</v>
      </c>
      <c r="C272" s="338"/>
      <c r="D272" s="19"/>
      <c r="E272" s="19"/>
      <c r="F272" s="1"/>
    </row>
    <row r="273" spans="2:6" ht="24.95" customHeight="1">
      <c r="B273" s="331" t="s">
        <v>189</v>
      </c>
      <c r="C273" s="332"/>
      <c r="D273" s="19"/>
      <c r="E273" s="19"/>
      <c r="F273" s="1"/>
    </row>
    <row r="274" spans="2:6" ht="24.95" customHeight="1">
      <c r="B274" s="245" t="s">
        <v>173</v>
      </c>
      <c r="C274" s="255">
        <v>9.6238120535887346E-4</v>
      </c>
      <c r="D274" s="19"/>
      <c r="E274" s="19"/>
      <c r="F274" s="1"/>
    </row>
    <row r="275" spans="2:6" ht="24.95" customHeight="1">
      <c r="B275" s="246" t="s">
        <v>172</v>
      </c>
      <c r="C275" s="255">
        <v>1.2510955669665356E-3</v>
      </c>
      <c r="D275" s="19"/>
      <c r="E275" s="19"/>
      <c r="F275" s="1"/>
    </row>
    <row r="276" spans="2:6" ht="24.95" customHeight="1">
      <c r="B276" s="246" t="s">
        <v>212</v>
      </c>
      <c r="C276" s="255">
        <v>1.031409716072744E-2</v>
      </c>
      <c r="D276" s="19"/>
      <c r="E276" s="19"/>
      <c r="F276" s="1"/>
    </row>
    <row r="277" spans="2:6" ht="24.95" customHeight="1">
      <c r="B277" s="246" t="s">
        <v>171</v>
      </c>
      <c r="C277" s="255">
        <v>1.1159239714296791E-2</v>
      </c>
      <c r="D277" s="19"/>
      <c r="E277" s="19"/>
      <c r="F277" s="1"/>
    </row>
    <row r="278" spans="2:6" ht="24.95" customHeight="1">
      <c r="B278" s="246" t="s">
        <v>211</v>
      </c>
      <c r="C278" s="255">
        <v>1.1774287232153241E-2</v>
      </c>
      <c r="D278" s="19"/>
      <c r="E278" s="19"/>
      <c r="F278" s="1"/>
    </row>
    <row r="279" spans="2:6" ht="24.95" customHeight="1">
      <c r="B279" s="246" t="s">
        <v>210</v>
      </c>
      <c r="C279" s="255">
        <v>1.4619429785722593E-2</v>
      </c>
      <c r="D279" s="19"/>
      <c r="E279" s="19"/>
      <c r="F279" s="1"/>
    </row>
    <row r="280" spans="2:6" ht="24.95" customHeight="1">
      <c r="B280" s="246" t="s">
        <v>209</v>
      </c>
      <c r="C280" s="255">
        <v>1.8314097160727436E-2</v>
      </c>
      <c r="D280" s="19"/>
      <c r="E280" s="19"/>
      <c r="F280" s="1"/>
    </row>
    <row r="281" spans="2:6" ht="24.95" customHeight="1">
      <c r="B281" s="246" t="s">
        <v>169</v>
      </c>
      <c r="C281" s="255">
        <v>2.3238859571445183E-2</v>
      </c>
      <c r="D281" s="19"/>
      <c r="E281" s="19"/>
      <c r="F281" s="1"/>
    </row>
    <row r="282" spans="2:6" ht="24.95" customHeight="1">
      <c r="B282" s="246" t="s">
        <v>170</v>
      </c>
      <c r="C282" s="255">
        <v>2.4335097691981077E-2</v>
      </c>
      <c r="D282" s="19"/>
      <c r="E282" s="19"/>
      <c r="F282" s="1"/>
    </row>
    <row r="283" spans="2:6" ht="24.95" customHeight="1">
      <c r="B283" s="246" t="s">
        <v>168</v>
      </c>
      <c r="C283" s="255">
        <v>2.959057552681375E-2</v>
      </c>
      <c r="D283" s="19"/>
      <c r="E283" s="19"/>
      <c r="F283" s="1"/>
    </row>
    <row r="284" spans="2:6" ht="24.95" customHeight="1">
      <c r="B284" s="246" t="s">
        <v>208</v>
      </c>
      <c r="C284" s="255">
        <v>4.2485572870545579E-2</v>
      </c>
      <c r="D284" s="19"/>
      <c r="E284" s="19"/>
      <c r="F284" s="1"/>
    </row>
    <row r="285" spans="2:6" ht="24.95" customHeight="1">
      <c r="B285" s="246" t="s">
        <v>206</v>
      </c>
      <c r="C285" s="255">
        <v>5.3243241839311339E-2</v>
      </c>
      <c r="D285" s="19"/>
      <c r="E285" s="19"/>
      <c r="F285" s="1"/>
    </row>
    <row r="286" spans="2:6" ht="24.95" customHeight="1">
      <c r="B286" s="246" t="s">
        <v>207</v>
      </c>
      <c r="C286" s="255">
        <v>5.6330715424114934E-2</v>
      </c>
      <c r="D286" s="19"/>
      <c r="E286" s="19"/>
      <c r="F286" s="1"/>
    </row>
    <row r="287" spans="2:6" ht="24.95" customHeight="1">
      <c r="B287" s="246" t="s">
        <v>166</v>
      </c>
      <c r="C287" s="255">
        <v>6.2674577651828295E-2</v>
      </c>
      <c r="D287" s="19"/>
      <c r="E287" s="19"/>
      <c r="F287" s="1"/>
    </row>
    <row r="288" spans="2:6" ht="24.95" customHeight="1">
      <c r="B288" s="247" t="s">
        <v>167</v>
      </c>
      <c r="C288" s="255">
        <v>6.7150475178564498E-2</v>
      </c>
      <c r="D288" s="19"/>
      <c r="E288" s="19"/>
      <c r="F288" s="1"/>
    </row>
    <row r="289" spans="2:15" ht="24.95" customHeight="1">
      <c r="B289" s="246" t="s">
        <v>164</v>
      </c>
      <c r="C289" s="255">
        <v>6.9343862227713354E-2</v>
      </c>
      <c r="D289" s="19"/>
      <c r="E289" s="19"/>
      <c r="F289" s="1"/>
    </row>
    <row r="290" spans="2:15" ht="24.95" customHeight="1">
      <c r="B290" s="246" t="s">
        <v>165</v>
      </c>
      <c r="C290" s="255">
        <v>8.2447954075904453E-2</v>
      </c>
      <c r="D290" s="19"/>
      <c r="E290" s="19"/>
      <c r="F290" s="1"/>
    </row>
    <row r="291" spans="2:15" ht="24.95" customHeight="1">
      <c r="B291" s="246" t="s">
        <v>163</v>
      </c>
      <c r="C291" s="255">
        <v>0.14403852960271821</v>
      </c>
      <c r="D291" s="19"/>
      <c r="E291" s="19"/>
      <c r="F291" s="1"/>
    </row>
    <row r="292" spans="2:15" ht="24.95" customHeight="1" thickBot="1">
      <c r="B292" s="248" t="s">
        <v>205</v>
      </c>
      <c r="C292" s="256">
        <v>0.27672591051310641</v>
      </c>
      <c r="D292" s="19"/>
      <c r="E292" s="19"/>
      <c r="F292" s="1"/>
      <c r="O292" s="49">
        <v>1</v>
      </c>
    </row>
    <row r="293" spans="2:15" ht="24.95" customHeight="1" thickTop="1">
      <c r="B293" s="329" t="s">
        <v>39</v>
      </c>
      <c r="C293" s="330"/>
      <c r="D293" s="19"/>
      <c r="E293" s="53"/>
      <c r="F293" s="54"/>
      <c r="G293" s="12"/>
    </row>
    <row r="294" spans="2:15" ht="24.95" customHeight="1">
      <c r="B294" s="331" t="s">
        <v>188</v>
      </c>
      <c r="C294" s="332"/>
      <c r="D294" s="19"/>
      <c r="E294" s="53"/>
      <c r="F294" s="54"/>
      <c r="G294" s="12"/>
    </row>
    <row r="295" spans="2:15" ht="24.95" customHeight="1">
      <c r="B295" s="251" t="s">
        <v>181</v>
      </c>
      <c r="C295" s="255">
        <v>7.3394267547563456E-3</v>
      </c>
      <c r="D295" s="19"/>
      <c r="F295" s="46"/>
    </row>
    <row r="296" spans="2:15" ht="24.95" customHeight="1">
      <c r="B296" s="251" t="s">
        <v>182</v>
      </c>
      <c r="C296" s="255">
        <v>1.2667030947295215E-2</v>
      </c>
      <c r="D296" s="19"/>
      <c r="F296" s="46"/>
    </row>
    <row r="297" spans="2:15" ht="24.95" customHeight="1">
      <c r="B297" s="251" t="s">
        <v>178</v>
      </c>
      <c r="C297" s="255">
        <v>2.2167304157766628E-2</v>
      </c>
      <c r="D297" s="19"/>
      <c r="F297" s="46"/>
    </row>
    <row r="298" spans="2:15" ht="24.95" customHeight="1">
      <c r="B298" s="261" t="s">
        <v>179</v>
      </c>
      <c r="C298" s="255">
        <v>2.6178530624410112E-2</v>
      </c>
      <c r="D298" s="19"/>
      <c r="F298" s="46"/>
    </row>
    <row r="299" spans="2:15" ht="24.95" customHeight="1">
      <c r="B299" s="251" t="s">
        <v>180</v>
      </c>
      <c r="C299" s="255">
        <v>3.2847349858427299E-2</v>
      </c>
      <c r="D299" s="19"/>
      <c r="E299" s="53"/>
      <c r="F299" s="46"/>
    </row>
    <row r="300" spans="2:15" ht="24.95" customHeight="1">
      <c r="B300" s="251" t="s">
        <v>214</v>
      </c>
      <c r="C300" s="255">
        <v>5.261785306244101E-2</v>
      </c>
      <c r="D300" s="19"/>
      <c r="F300" s="46"/>
    </row>
    <row r="301" spans="2:15" ht="24.95" customHeight="1">
      <c r="B301" s="262" t="s">
        <v>184</v>
      </c>
      <c r="C301" s="255">
        <v>5.5014654016193931E-2</v>
      </c>
      <c r="D301" s="19"/>
      <c r="E301" s="53"/>
      <c r="F301" s="46"/>
      <c r="G301" s="12"/>
    </row>
    <row r="302" spans="2:15" ht="24.95" customHeight="1">
      <c r="B302" s="251" t="s">
        <v>215</v>
      </c>
      <c r="C302" s="255">
        <v>5.7535641547861505E-2</v>
      </c>
      <c r="D302" s="19"/>
      <c r="E302" s="53"/>
      <c r="F302" s="46"/>
      <c r="G302" s="12"/>
    </row>
    <row r="303" spans="2:15" ht="30" customHeight="1">
      <c r="B303" s="251" t="s">
        <v>177</v>
      </c>
      <c r="C303" s="255">
        <v>5.8740251353633699E-2</v>
      </c>
      <c r="D303" s="19"/>
      <c r="E303" s="53"/>
      <c r="F303" s="46"/>
      <c r="G303" s="12"/>
    </row>
    <row r="304" spans="2:15" ht="24.95" customHeight="1">
      <c r="B304" s="251" t="s">
        <v>176</v>
      </c>
      <c r="C304" s="255">
        <v>6.0963191098306092E-2</v>
      </c>
      <c r="D304" s="19"/>
      <c r="E304" s="53"/>
      <c r="F304" s="46"/>
      <c r="G304" s="12"/>
    </row>
    <row r="305" spans="2:16" ht="24.95" customHeight="1">
      <c r="B305" s="249" t="s">
        <v>216</v>
      </c>
      <c r="C305" s="255">
        <v>8.968754656996672E-2</v>
      </c>
      <c r="D305" s="19"/>
      <c r="E305" s="53"/>
      <c r="F305" s="46"/>
      <c r="G305" s="12"/>
    </row>
    <row r="306" spans="2:16" ht="24.95" customHeight="1">
      <c r="B306" s="249" t="s">
        <v>183</v>
      </c>
      <c r="C306" s="255">
        <v>9.3077840147036905E-2</v>
      </c>
      <c r="D306" s="19"/>
      <c r="E306" s="53"/>
      <c r="F306" s="46"/>
      <c r="G306" s="12"/>
      <c r="P306" s="156"/>
    </row>
    <row r="307" spans="2:16" ht="24.95" customHeight="1">
      <c r="B307" s="252" t="s">
        <v>213</v>
      </c>
      <c r="C307" s="255">
        <v>9.656748298643883E-2</v>
      </c>
      <c r="D307" s="19"/>
      <c r="E307" s="53"/>
      <c r="F307" s="46"/>
      <c r="G307" s="12"/>
    </row>
    <row r="308" spans="2:16" ht="24.95" customHeight="1">
      <c r="B308" s="251" t="s">
        <v>174</v>
      </c>
      <c r="C308" s="255">
        <v>0.15309721325319159</v>
      </c>
      <c r="D308" s="19"/>
      <c r="E308" s="53"/>
      <c r="F308" s="46"/>
      <c r="G308" s="12"/>
    </row>
    <row r="309" spans="2:16" ht="24.95" customHeight="1" thickBot="1">
      <c r="B309" s="260" t="s">
        <v>175</v>
      </c>
      <c r="C309" s="256">
        <v>0.18149868362227412</v>
      </c>
      <c r="D309" s="19"/>
      <c r="E309" s="53"/>
      <c r="F309" s="46"/>
    </row>
    <row r="310" spans="2:16" ht="24.95" customHeight="1" thickTop="1">
      <c r="C310" s="47"/>
      <c r="D310" s="19"/>
      <c r="E310" s="19"/>
      <c r="F310" s="1"/>
    </row>
    <row r="311" spans="2:16" ht="24.95" customHeight="1" thickBot="1">
      <c r="B311" s="46"/>
      <c r="C311" s="47"/>
      <c r="D311" s="19"/>
      <c r="E311" s="19"/>
      <c r="F311" s="1"/>
    </row>
    <row r="312" spans="2:16" ht="24.95" customHeight="1" thickTop="1">
      <c r="B312" s="329" t="s">
        <v>39</v>
      </c>
      <c r="C312" s="330"/>
      <c r="D312" s="19"/>
      <c r="E312" s="19"/>
      <c r="F312" s="1"/>
      <c r="M312" s="156"/>
    </row>
    <row r="313" spans="2:16" ht="24.95" customHeight="1">
      <c r="B313" s="331" t="s">
        <v>190</v>
      </c>
      <c r="C313" s="332"/>
      <c r="D313" s="19"/>
      <c r="E313" s="19"/>
      <c r="F313" s="1"/>
    </row>
    <row r="314" spans="2:16" ht="24.95" customHeight="1">
      <c r="B314" s="251" t="s">
        <v>178</v>
      </c>
      <c r="C314" s="255">
        <v>1.4520206105083181E-2</v>
      </c>
      <c r="D314" s="19"/>
      <c r="E314" s="19"/>
      <c r="F314" s="1"/>
    </row>
    <row r="315" spans="2:16" ht="24.95" customHeight="1">
      <c r="B315" s="249" t="s">
        <v>182</v>
      </c>
      <c r="C315" s="255">
        <v>1.547219682037369E-2</v>
      </c>
      <c r="D315" s="19"/>
      <c r="E315" s="19"/>
      <c r="F315" s="1"/>
    </row>
    <row r="316" spans="2:16" ht="24.95" customHeight="1">
      <c r="B316" s="259" t="s">
        <v>181</v>
      </c>
      <c r="C316" s="255">
        <v>1.7122151097046324E-2</v>
      </c>
      <c r="D316" s="19"/>
      <c r="E316" s="19"/>
      <c r="F316" s="1"/>
    </row>
    <row r="317" spans="2:16" ht="24.95" customHeight="1">
      <c r="B317" s="252" t="s">
        <v>179</v>
      </c>
      <c r="C317" s="255">
        <v>2.0098146454691577E-2</v>
      </c>
      <c r="D317" s="19"/>
      <c r="E317" s="19"/>
      <c r="F317" s="1"/>
    </row>
    <row r="318" spans="2:16" ht="24.95" customHeight="1">
      <c r="B318" s="251" t="s">
        <v>180</v>
      </c>
      <c r="C318" s="255">
        <v>2.7268306836447397E-2</v>
      </c>
      <c r="D318" s="19"/>
      <c r="E318" s="19"/>
      <c r="F318" s="1"/>
    </row>
    <row r="319" spans="2:16" ht="24.95" customHeight="1">
      <c r="B319" s="249" t="s">
        <v>184</v>
      </c>
      <c r="C319" s="255">
        <v>4.1378306136227297E-2</v>
      </c>
      <c r="D319" s="19"/>
      <c r="E319" s="19"/>
      <c r="F319" s="1"/>
    </row>
    <row r="320" spans="2:16" ht="24.95" customHeight="1">
      <c r="B320" s="250" t="s">
        <v>176</v>
      </c>
      <c r="C320" s="255">
        <v>5.4527803179626314E-2</v>
      </c>
      <c r="D320" s="19"/>
      <c r="E320" s="19"/>
      <c r="F320" s="1"/>
    </row>
    <row r="321" spans="2:15" ht="24.95" customHeight="1">
      <c r="B321" s="251" t="s">
        <v>218</v>
      </c>
      <c r="C321" s="255">
        <v>7.6448192178018931E-2</v>
      </c>
      <c r="D321" s="19"/>
      <c r="E321" s="19"/>
      <c r="F321" s="1"/>
    </row>
    <row r="322" spans="2:15" ht="24.95" customHeight="1">
      <c r="B322" s="251" t="s">
        <v>214</v>
      </c>
      <c r="C322" s="255">
        <v>7.7292311478802153E-2</v>
      </c>
      <c r="D322" s="19"/>
      <c r="E322" s="19"/>
      <c r="F322" s="1"/>
    </row>
    <row r="323" spans="2:15" ht="24.95" customHeight="1">
      <c r="B323" s="249" t="s">
        <v>216</v>
      </c>
      <c r="C323" s="255">
        <v>8.2907322734578973E-2</v>
      </c>
      <c r="D323" s="19"/>
      <c r="E323" s="19"/>
      <c r="F323" s="1"/>
    </row>
    <row r="324" spans="2:15" ht="30" customHeight="1">
      <c r="B324" s="251" t="s">
        <v>183</v>
      </c>
      <c r="C324" s="255">
        <v>8.7872379713683141E-2</v>
      </c>
      <c r="D324" s="19"/>
      <c r="E324" s="19"/>
      <c r="F324" s="1"/>
    </row>
    <row r="325" spans="2:15" ht="24.95" customHeight="1">
      <c r="B325" s="251" t="s">
        <v>177</v>
      </c>
      <c r="C325" s="255">
        <v>9.1688238601566413E-2</v>
      </c>
      <c r="D325" s="19"/>
      <c r="E325" s="19"/>
      <c r="F325" s="1"/>
    </row>
    <row r="326" spans="2:15" ht="24.95" customHeight="1">
      <c r="B326" s="252" t="s">
        <v>175</v>
      </c>
      <c r="C326" s="255">
        <v>9.4291098060076795E-2</v>
      </c>
      <c r="D326" s="19"/>
      <c r="E326" s="19"/>
      <c r="F326" s="1"/>
    </row>
    <row r="327" spans="2:15" ht="24.95" customHeight="1">
      <c r="B327" s="251" t="s">
        <v>217</v>
      </c>
      <c r="C327" s="255">
        <v>0.12029018359352954</v>
      </c>
      <c r="D327" s="19"/>
      <c r="E327" s="19"/>
      <c r="F327" s="1"/>
    </row>
    <row r="328" spans="2:15" ht="24.95" customHeight="1" thickBot="1">
      <c r="B328" s="260" t="s">
        <v>174</v>
      </c>
      <c r="C328" s="256">
        <v>0.17882315701024831</v>
      </c>
      <c r="D328" s="19"/>
      <c r="E328" s="19"/>
      <c r="F328" s="1"/>
    </row>
    <row r="329" spans="2:15" ht="24.95" customHeight="1" thickTop="1">
      <c r="B329" s="241"/>
      <c r="C329" s="242"/>
      <c r="D329" s="19"/>
      <c r="E329" s="19"/>
      <c r="F329" s="1"/>
    </row>
    <row r="330" spans="2:15" ht="24.95" customHeight="1">
      <c r="B330" s="241"/>
      <c r="C330" s="242"/>
      <c r="D330" s="19"/>
      <c r="E330" s="19"/>
      <c r="F330" s="1"/>
    </row>
    <row r="331" spans="2:15" ht="24.95" customHeight="1">
      <c r="B331" s="5"/>
      <c r="C331" s="228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2:15" ht="30" customHeight="1">
      <c r="B332" s="340" t="s">
        <v>110</v>
      </c>
      <c r="C332" s="340"/>
      <c r="D332" s="340"/>
      <c r="E332" s="340"/>
      <c r="F332" s="340"/>
      <c r="G332" s="340"/>
      <c r="H332" s="340"/>
      <c r="I332" s="340"/>
      <c r="J332" s="340"/>
      <c r="K332" s="340"/>
      <c r="L332" s="340"/>
      <c r="M332" s="340"/>
      <c r="N332" s="340"/>
      <c r="O332" s="340"/>
    </row>
    <row r="333" spans="2:15" ht="15" customHeight="1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</row>
    <row r="334" spans="2:15" ht="24.95" customHeight="1">
      <c r="B334" s="15"/>
      <c r="C334" s="117" t="s">
        <v>152</v>
      </c>
      <c r="D334" s="117" t="s">
        <v>5</v>
      </c>
      <c r="E334" s="117" t="s">
        <v>6</v>
      </c>
      <c r="F334" s="117" t="s">
        <v>7</v>
      </c>
      <c r="G334" s="117" t="s">
        <v>8</v>
      </c>
      <c r="H334" s="117" t="s">
        <v>9</v>
      </c>
      <c r="I334" s="117" t="s">
        <v>10</v>
      </c>
      <c r="J334" s="117" t="s">
        <v>11</v>
      </c>
      <c r="K334" s="117" t="s">
        <v>12</v>
      </c>
      <c r="L334" s="117" t="s">
        <v>14</v>
      </c>
    </row>
    <row r="335" spans="2:15" ht="24.95" customHeight="1">
      <c r="B335" s="133" t="s">
        <v>4</v>
      </c>
      <c r="C335" s="119">
        <f t="shared" ref="C335:K335" si="0">C336+C337</f>
        <v>68441</v>
      </c>
      <c r="D335" s="119">
        <f t="shared" si="0"/>
        <v>86146</v>
      </c>
      <c r="E335" s="119">
        <f t="shared" si="0"/>
        <v>80711</v>
      </c>
      <c r="F335" s="119">
        <f t="shared" si="0"/>
        <v>26122</v>
      </c>
      <c r="G335" s="119">
        <f t="shared" si="0"/>
        <v>108964</v>
      </c>
      <c r="H335" s="119">
        <f t="shared" si="0"/>
        <v>73626</v>
      </c>
      <c r="I335" s="119">
        <f t="shared" si="0"/>
        <v>25907</v>
      </c>
      <c r="J335" s="119">
        <f t="shared" si="0"/>
        <v>84218</v>
      </c>
      <c r="K335" s="119">
        <f t="shared" si="0"/>
        <v>30579</v>
      </c>
      <c r="L335" s="119">
        <f t="shared" ref="L335:L340" si="1">SUM(C335:K335)</f>
        <v>584714</v>
      </c>
      <c r="M335" s="12"/>
    </row>
    <row r="336" spans="2:15" ht="24.95" customHeight="1">
      <c r="B336" s="15" t="s">
        <v>38</v>
      </c>
      <c r="C336" s="96">
        <v>64320</v>
      </c>
      <c r="D336" s="96">
        <v>66068</v>
      </c>
      <c r="E336" s="96">
        <v>71184</v>
      </c>
      <c r="F336" s="96">
        <v>23408</v>
      </c>
      <c r="G336" s="96">
        <v>83447</v>
      </c>
      <c r="H336" s="96">
        <v>69031</v>
      </c>
      <c r="I336" s="96">
        <v>24743</v>
      </c>
      <c r="J336" s="96">
        <v>73121</v>
      </c>
      <c r="K336" s="96">
        <v>28869</v>
      </c>
      <c r="L336" s="81">
        <f>SUM(C336:K336)</f>
        <v>504191</v>
      </c>
      <c r="M336" s="12"/>
    </row>
    <row r="337" spans="2:14" ht="24.95" customHeight="1">
      <c r="B337" s="15" t="s">
        <v>39</v>
      </c>
      <c r="C337" s="96">
        <v>4121</v>
      </c>
      <c r="D337" s="96">
        <v>20078</v>
      </c>
      <c r="E337" s="96">
        <v>9527</v>
      </c>
      <c r="F337" s="96">
        <v>2714</v>
      </c>
      <c r="G337" s="96">
        <v>25517</v>
      </c>
      <c r="H337" s="96">
        <v>4595</v>
      </c>
      <c r="I337" s="96">
        <v>1164</v>
      </c>
      <c r="J337" s="96">
        <v>11097</v>
      </c>
      <c r="K337" s="96">
        <v>1710</v>
      </c>
      <c r="L337" s="81">
        <f>SUM(C337:K337)</f>
        <v>80523</v>
      </c>
      <c r="M337" s="12"/>
    </row>
    <row r="338" spans="2:14" ht="24.95" customHeight="1">
      <c r="B338" s="133" t="s">
        <v>104</v>
      </c>
      <c r="C338" s="119">
        <f t="shared" ref="C338:K338" si="2">C339+C340</f>
        <v>124332</v>
      </c>
      <c r="D338" s="119">
        <f t="shared" si="2"/>
        <v>138561</v>
      </c>
      <c r="E338" s="119">
        <f t="shared" si="2"/>
        <v>146086</v>
      </c>
      <c r="F338" s="119">
        <f t="shared" si="2"/>
        <v>50421</v>
      </c>
      <c r="G338" s="119">
        <f t="shared" si="2"/>
        <v>192731</v>
      </c>
      <c r="H338" s="119">
        <f t="shared" si="2"/>
        <v>130732</v>
      </c>
      <c r="I338" s="119">
        <f t="shared" si="2"/>
        <v>51029</v>
      </c>
      <c r="J338" s="119">
        <f t="shared" si="2"/>
        <v>143675</v>
      </c>
      <c r="K338" s="119">
        <f t="shared" si="2"/>
        <v>55101</v>
      </c>
      <c r="L338" s="119">
        <f t="shared" si="1"/>
        <v>1032668</v>
      </c>
      <c r="M338" s="12"/>
    </row>
    <row r="339" spans="2:14" ht="24.95" customHeight="1">
      <c r="B339" s="15" t="s">
        <v>69</v>
      </c>
      <c r="C339" s="96">
        <v>117087</v>
      </c>
      <c r="D339" s="96">
        <v>113954</v>
      </c>
      <c r="E339" s="96">
        <v>127302</v>
      </c>
      <c r="F339" s="96">
        <v>45028</v>
      </c>
      <c r="G339" s="96">
        <v>153518</v>
      </c>
      <c r="H339" s="96">
        <v>123777</v>
      </c>
      <c r="I339" s="96">
        <v>48930</v>
      </c>
      <c r="J339" s="96">
        <v>121823</v>
      </c>
      <c r="K339" s="96">
        <v>52047</v>
      </c>
      <c r="L339" s="81">
        <f t="shared" si="1"/>
        <v>903466</v>
      </c>
      <c r="M339" s="12"/>
    </row>
    <row r="340" spans="2:14" ht="24.95" customHeight="1">
      <c r="B340" s="15" t="s">
        <v>70</v>
      </c>
      <c r="C340" s="96">
        <v>7245</v>
      </c>
      <c r="D340" s="96">
        <v>24607</v>
      </c>
      <c r="E340" s="96">
        <v>18784</v>
      </c>
      <c r="F340" s="96">
        <v>5393</v>
      </c>
      <c r="G340" s="96">
        <v>39213</v>
      </c>
      <c r="H340" s="96">
        <v>6955</v>
      </c>
      <c r="I340" s="96">
        <v>2099</v>
      </c>
      <c r="J340" s="96">
        <v>21852</v>
      </c>
      <c r="K340" s="96">
        <v>3054</v>
      </c>
      <c r="L340" s="81">
        <f t="shared" si="1"/>
        <v>129202</v>
      </c>
      <c r="M340" s="12"/>
    </row>
    <row r="341" spans="2:14" ht="24.95" customHeight="1">
      <c r="B341" s="194" t="s">
        <v>124</v>
      </c>
      <c r="C341" s="174">
        <v>0.2079</v>
      </c>
      <c r="D341" s="174">
        <v>0.2142</v>
      </c>
      <c r="E341" s="174">
        <v>0.21099999999999999</v>
      </c>
      <c r="F341" s="174">
        <v>0.21609999999999999</v>
      </c>
      <c r="G341" s="174">
        <v>0.2923</v>
      </c>
      <c r="H341" s="174">
        <v>0.26029999999999998</v>
      </c>
      <c r="I341" s="174">
        <v>0.182</v>
      </c>
      <c r="J341" s="174">
        <v>0.33300000000000002</v>
      </c>
      <c r="K341" s="174">
        <v>0.22819999999999999</v>
      </c>
      <c r="L341" s="173">
        <v>0.24099999999999999</v>
      </c>
      <c r="M341" s="12"/>
    </row>
    <row r="342" spans="2:14" ht="24.95" customHeight="1">
      <c r="B342" s="195" t="s">
        <v>3</v>
      </c>
      <c r="C342" s="175">
        <f>C338/C335</f>
        <v>1.8166303823731389</v>
      </c>
      <c r="D342" s="175">
        <f t="shared" ref="D342:L342" si="3">D338/D335</f>
        <v>1.6084438047036427</v>
      </c>
      <c r="E342" s="175">
        <f t="shared" si="3"/>
        <v>1.8099887252047429</v>
      </c>
      <c r="F342" s="175">
        <f t="shared" si="3"/>
        <v>1.9302120817701554</v>
      </c>
      <c r="G342" s="175">
        <f t="shared" si="3"/>
        <v>1.7687584890422525</v>
      </c>
      <c r="H342" s="175">
        <f t="shared" si="3"/>
        <v>1.7756227419661532</v>
      </c>
      <c r="I342" s="175">
        <f t="shared" si="3"/>
        <v>1.9696993090670476</v>
      </c>
      <c r="J342" s="175">
        <f t="shared" si="3"/>
        <v>1.7059892184568619</v>
      </c>
      <c r="K342" s="175">
        <f t="shared" si="3"/>
        <v>1.8019228882566467</v>
      </c>
      <c r="L342" s="175">
        <f t="shared" si="3"/>
        <v>1.7661078749610921</v>
      </c>
      <c r="M342" s="12"/>
    </row>
    <row r="343" spans="2:14" ht="24.95" customHeight="1">
      <c r="B343" s="15" t="s">
        <v>71</v>
      </c>
      <c r="C343" s="227">
        <f t="shared" ref="C343:L343" si="4">C339/C336</f>
        <v>1.8203824626865672</v>
      </c>
      <c r="D343" s="227">
        <f t="shared" si="4"/>
        <v>1.7247986922564631</v>
      </c>
      <c r="E343" s="227">
        <f t="shared" si="4"/>
        <v>1.7883513149022252</v>
      </c>
      <c r="F343" s="227">
        <f t="shared" si="4"/>
        <v>1.9236158578263842</v>
      </c>
      <c r="G343" s="227">
        <f t="shared" si="4"/>
        <v>1.8397066401428452</v>
      </c>
      <c r="H343" s="227">
        <f t="shared" si="4"/>
        <v>1.7930639857455346</v>
      </c>
      <c r="I343" s="227">
        <f t="shared" si="4"/>
        <v>1.9775289981004729</v>
      </c>
      <c r="J343" s="227">
        <f t="shared" si="4"/>
        <v>1.6660466897334556</v>
      </c>
      <c r="K343" s="227">
        <f t="shared" si="4"/>
        <v>1.8028681284422736</v>
      </c>
      <c r="L343" s="227">
        <f t="shared" si="4"/>
        <v>1.7919121920066006</v>
      </c>
      <c r="M343" s="12"/>
    </row>
    <row r="344" spans="2:14" ht="24.95" customHeight="1">
      <c r="B344" s="15" t="s">
        <v>123</v>
      </c>
      <c r="C344" s="227">
        <f t="shared" ref="C344:L344" si="5">C340/C337</f>
        <v>1.7580684299927203</v>
      </c>
      <c r="D344" s="227">
        <f t="shared" si="5"/>
        <v>1.2255702759238969</v>
      </c>
      <c r="E344" s="227">
        <f t="shared" si="5"/>
        <v>1.9716594940694867</v>
      </c>
      <c r="F344" s="227">
        <f t="shared" si="5"/>
        <v>1.9871039056742814</v>
      </c>
      <c r="G344" s="227">
        <f t="shared" si="5"/>
        <v>1.5367402124074148</v>
      </c>
      <c r="H344" s="227">
        <f t="shared" si="5"/>
        <v>1.5136017410228508</v>
      </c>
      <c r="I344" s="227">
        <f t="shared" si="5"/>
        <v>1.8032646048109966</v>
      </c>
      <c r="J344" s="227">
        <f t="shared" si="5"/>
        <v>1.9691808596918086</v>
      </c>
      <c r="K344" s="227">
        <f t="shared" si="5"/>
        <v>1.7859649122807018</v>
      </c>
      <c r="L344" s="227">
        <f t="shared" si="5"/>
        <v>1.6045353501484048</v>
      </c>
      <c r="M344" s="12"/>
    </row>
    <row r="345" spans="2:14" ht="24.95" customHeight="1">
      <c r="B345" s="15"/>
      <c r="C345" s="227"/>
      <c r="D345" s="227"/>
      <c r="E345" s="227"/>
      <c r="F345" s="227"/>
      <c r="G345" s="227"/>
      <c r="H345" s="227"/>
      <c r="I345" s="227"/>
      <c r="J345" s="227"/>
      <c r="K345" s="227"/>
      <c r="L345" s="227"/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  <c r="N350" s="5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</row>
    <row r="354" spans="2:15" ht="24.95" customHeight="1">
      <c r="B354" s="15"/>
      <c r="C354" s="44"/>
      <c r="D354" s="44"/>
      <c r="E354" s="44"/>
      <c r="F354" s="44"/>
      <c r="G354" s="44"/>
      <c r="H354" s="44"/>
      <c r="I354" s="44"/>
      <c r="J354" s="44"/>
      <c r="K354" s="44"/>
      <c r="L354" s="40"/>
      <c r="M354" s="12"/>
    </row>
    <row r="355" spans="2:15" ht="24.95" customHeight="1">
      <c r="B355" s="15"/>
      <c r="C355" s="44"/>
      <c r="D355" s="44"/>
      <c r="E355" s="44"/>
      <c r="F355" s="44"/>
      <c r="G355" s="44"/>
      <c r="H355" s="44"/>
      <c r="I355" s="44"/>
      <c r="J355" s="44"/>
      <c r="K355" s="44"/>
      <c r="L355" s="40"/>
      <c r="M355" s="12"/>
    </row>
    <row r="356" spans="2:15" ht="24.95" customHeight="1">
      <c r="B356" s="15"/>
      <c r="C356" s="44"/>
      <c r="D356" s="44"/>
      <c r="E356" s="44"/>
      <c r="F356" s="44"/>
      <c r="G356" s="44"/>
      <c r="H356" s="44"/>
      <c r="I356" s="44"/>
      <c r="J356" s="44"/>
      <c r="K356" s="44"/>
      <c r="L356" s="40"/>
      <c r="M356" s="12"/>
      <c r="O356" s="49">
        <v>2</v>
      </c>
    </row>
    <row r="357" spans="2:15" ht="30" customHeight="1">
      <c r="B357" s="340" t="s">
        <v>192</v>
      </c>
      <c r="C357" s="340"/>
      <c r="D357" s="340"/>
      <c r="E357" s="340"/>
      <c r="F357" s="340"/>
      <c r="G357" s="340"/>
      <c r="H357" s="340"/>
      <c r="I357" s="340"/>
      <c r="J357" s="340"/>
      <c r="K357" s="340"/>
      <c r="L357" s="340"/>
      <c r="M357" s="340"/>
      <c r="N357" s="340"/>
      <c r="O357" s="340"/>
    </row>
    <row r="358" spans="2:15" ht="15" customHeight="1">
      <c r="B358" s="3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</row>
    <row r="359" spans="2:15" ht="24.95" customHeight="1">
      <c r="B359" s="309" t="s">
        <v>13</v>
      </c>
      <c r="C359" s="309"/>
      <c r="D359" s="309"/>
      <c r="E359" s="309"/>
      <c r="F359" s="309"/>
      <c r="G359" s="309"/>
      <c r="H359" s="309"/>
      <c r="I359" s="341"/>
      <c r="J359" s="341"/>
      <c r="K359" s="341"/>
      <c r="L359" s="341"/>
      <c r="M359" s="341"/>
      <c r="N359" s="341"/>
    </row>
    <row r="360" spans="2:15" ht="24.95" customHeight="1">
      <c r="B360" s="193" t="s">
        <v>40</v>
      </c>
      <c r="C360" s="316" t="s">
        <v>65</v>
      </c>
      <c r="D360" s="316"/>
      <c r="E360" s="316" t="s">
        <v>64</v>
      </c>
      <c r="F360" s="316"/>
      <c r="G360" s="317" t="s">
        <v>0</v>
      </c>
      <c r="H360" s="317"/>
    </row>
    <row r="361" spans="2:15" ht="24.95" customHeight="1">
      <c r="B361" s="43" t="s">
        <v>191</v>
      </c>
      <c r="C361" s="310">
        <v>432418</v>
      </c>
      <c r="D361" s="310"/>
      <c r="E361" s="310">
        <v>74547</v>
      </c>
      <c r="F361" s="310"/>
      <c r="G361" s="278">
        <f>C361+E361</f>
        <v>506965</v>
      </c>
      <c r="H361" s="278"/>
    </row>
    <row r="362" spans="2:15" ht="24.95" customHeight="1">
      <c r="B362" s="43" t="s">
        <v>188</v>
      </c>
      <c r="C362" s="310">
        <v>504191</v>
      </c>
      <c r="D362" s="310"/>
      <c r="E362" s="310">
        <v>80523</v>
      </c>
      <c r="F362" s="310"/>
      <c r="G362" s="278">
        <f>C362+E362</f>
        <v>584714</v>
      </c>
      <c r="H362" s="278"/>
    </row>
    <row r="363" spans="2:15" ht="24.95" customHeight="1">
      <c r="B363" s="121" t="s">
        <v>50</v>
      </c>
      <c r="C363" s="268">
        <f>(C362-C361)/C361</f>
        <v>0.16598060210259519</v>
      </c>
      <c r="D363" s="268"/>
      <c r="E363" s="268">
        <f>(E362-E361)/E361</f>
        <v>8.0164191717976577E-2</v>
      </c>
      <c r="F363" s="268"/>
      <c r="G363" s="268">
        <f>(G362-G361)/G361</f>
        <v>0.15336167191028965</v>
      </c>
      <c r="H363" s="268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s="5" customFormat="1" ht="24.95" customHeight="1">
      <c r="B370" s="3"/>
      <c r="C370" s="4"/>
      <c r="D370" s="4"/>
      <c r="E370" s="4"/>
      <c r="F370" s="4"/>
      <c r="G370" s="4"/>
      <c r="H370" s="4"/>
    </row>
    <row r="371" spans="2:12" s="5" customFormat="1" ht="24.95" customHeight="1">
      <c r="B371" s="3"/>
      <c r="C371" s="4"/>
      <c r="D371" s="4"/>
      <c r="E371" s="4"/>
      <c r="F371" s="4"/>
      <c r="G371" s="4"/>
      <c r="H371" s="4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ht="24.95" customHeight="1"/>
    <row r="374" spans="2:12" ht="24.95" customHeight="1">
      <c r="B374" s="315" t="s">
        <v>42</v>
      </c>
      <c r="C374" s="315"/>
      <c r="D374" s="315"/>
      <c r="E374" s="315"/>
      <c r="F374" s="315"/>
      <c r="G374" s="315"/>
      <c r="H374" s="315"/>
      <c r="I374" s="315"/>
      <c r="J374" s="315"/>
      <c r="K374" s="315"/>
      <c r="L374" s="315"/>
    </row>
    <row r="375" spans="2:12" ht="24.95" customHeight="1">
      <c r="B375" s="191" t="s">
        <v>40</v>
      </c>
      <c r="C375" s="117" t="s">
        <v>152</v>
      </c>
      <c r="D375" s="117" t="s">
        <v>5</v>
      </c>
      <c r="E375" s="117" t="s">
        <v>6</v>
      </c>
      <c r="F375" s="117" t="s">
        <v>7</v>
      </c>
      <c r="G375" s="117" t="s">
        <v>8</v>
      </c>
      <c r="H375" s="117" t="s">
        <v>9</v>
      </c>
      <c r="I375" s="117" t="s">
        <v>10</v>
      </c>
      <c r="J375" s="117" t="s">
        <v>11</v>
      </c>
      <c r="K375" s="117" t="s">
        <v>12</v>
      </c>
      <c r="L375" s="117" t="s">
        <v>14</v>
      </c>
    </row>
    <row r="376" spans="2:12" ht="24.95" customHeight="1">
      <c r="B376" s="43" t="s">
        <v>191</v>
      </c>
      <c r="C376" s="207">
        <v>52926</v>
      </c>
      <c r="D376" s="207">
        <v>79039</v>
      </c>
      <c r="E376" s="207">
        <v>74660</v>
      </c>
      <c r="F376" s="207">
        <v>22221</v>
      </c>
      <c r="G376" s="207">
        <v>95632</v>
      </c>
      <c r="H376" s="207">
        <v>60120</v>
      </c>
      <c r="I376" s="207">
        <v>24601</v>
      </c>
      <c r="J376" s="207">
        <v>70828</v>
      </c>
      <c r="K376" s="207">
        <v>26938</v>
      </c>
      <c r="L376" s="180">
        <f>SUM(C376:K376)</f>
        <v>506965</v>
      </c>
    </row>
    <row r="377" spans="2:12" ht="24.95" customHeight="1">
      <c r="B377" s="43" t="s">
        <v>188</v>
      </c>
      <c r="C377" s="207">
        <v>68441</v>
      </c>
      <c r="D377" s="207">
        <v>86146</v>
      </c>
      <c r="E377" s="207">
        <v>80711</v>
      </c>
      <c r="F377" s="207">
        <v>26122</v>
      </c>
      <c r="G377" s="207">
        <v>108964</v>
      </c>
      <c r="H377" s="207">
        <v>73626</v>
      </c>
      <c r="I377" s="207">
        <v>25907</v>
      </c>
      <c r="J377" s="207">
        <v>84218</v>
      </c>
      <c r="K377" s="207">
        <v>30579</v>
      </c>
      <c r="L377" s="180">
        <f>SUM(C377:K377)</f>
        <v>584714</v>
      </c>
    </row>
    <row r="378" spans="2:12" ht="24.95" customHeight="1">
      <c r="B378" s="121" t="s">
        <v>50</v>
      </c>
      <c r="C378" s="181">
        <f t="shared" ref="C378:L378" si="6">(C377-C376)/C376</f>
        <v>0.29314514605297964</v>
      </c>
      <c r="D378" s="181">
        <f t="shared" si="6"/>
        <v>8.9917635597616369E-2</v>
      </c>
      <c r="E378" s="181">
        <f t="shared" si="6"/>
        <v>8.1047414947763199E-2</v>
      </c>
      <c r="F378" s="181">
        <f t="shared" si="6"/>
        <v>0.17555465550605284</v>
      </c>
      <c r="G378" s="181">
        <f t="shared" si="6"/>
        <v>0.13940940271038982</v>
      </c>
      <c r="H378" s="181">
        <f t="shared" si="6"/>
        <v>0.22465069860279441</v>
      </c>
      <c r="I378" s="181">
        <f t="shared" si="6"/>
        <v>5.3087272875086376E-2</v>
      </c>
      <c r="J378" s="181">
        <f t="shared" si="6"/>
        <v>0.18904952843508216</v>
      </c>
      <c r="K378" s="181">
        <f t="shared" si="6"/>
        <v>0.13516222436706513</v>
      </c>
      <c r="L378" s="181">
        <f t="shared" si="6"/>
        <v>0.15336167191028965</v>
      </c>
    </row>
    <row r="379" spans="2:12" ht="24.95" customHeight="1">
      <c r="B379" s="22"/>
      <c r="C379" s="27"/>
      <c r="D379" s="27"/>
      <c r="E379" s="27"/>
      <c r="F379" s="27"/>
      <c r="G379" s="27"/>
      <c r="H379" s="27"/>
      <c r="I379" s="27"/>
      <c r="J379" s="27"/>
      <c r="K379" s="27"/>
      <c r="L379" s="27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64"/>
      <c r="C382" s="264"/>
      <c r="D382" s="264"/>
      <c r="E382" s="264"/>
      <c r="F382" s="264"/>
      <c r="G382" s="264"/>
      <c r="H382" s="264"/>
      <c r="I382" s="264"/>
      <c r="J382" s="264"/>
      <c r="K382" s="264"/>
      <c r="L382" s="264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2:12" ht="24.95" customHeight="1">
      <c r="B388" s="22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2:12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2" ht="24.95" customHeight="1">
      <c r="B390" s="309" t="s">
        <v>15</v>
      </c>
      <c r="C390" s="309"/>
      <c r="D390" s="309"/>
      <c r="E390" s="309"/>
      <c r="F390" s="309"/>
      <c r="G390" s="309"/>
      <c r="H390" s="309"/>
      <c r="I390" s="309"/>
      <c r="J390" s="309"/>
    </row>
    <row r="391" spans="2:12" ht="24.95" customHeight="1">
      <c r="B391" s="192" t="s">
        <v>40</v>
      </c>
      <c r="C391" s="267" t="s">
        <v>47</v>
      </c>
      <c r="D391" s="267"/>
      <c r="E391" s="267" t="s">
        <v>48</v>
      </c>
      <c r="F391" s="267"/>
      <c r="G391" s="294" t="s">
        <v>49</v>
      </c>
      <c r="H391" s="294"/>
      <c r="I391" s="295" t="s">
        <v>125</v>
      </c>
      <c r="J391" s="295"/>
      <c r="L391" s="66"/>
    </row>
    <row r="392" spans="2:12" ht="24.95" customHeight="1">
      <c r="B392" s="43" t="s">
        <v>191</v>
      </c>
      <c r="C392" s="310">
        <v>764669</v>
      </c>
      <c r="D392" s="310"/>
      <c r="E392" s="310">
        <v>116533</v>
      </c>
      <c r="F392" s="310"/>
      <c r="G392" s="278">
        <f>C392+E392</f>
        <v>881202</v>
      </c>
      <c r="H392" s="278"/>
      <c r="I392" s="312">
        <v>0.23469999999999999</v>
      </c>
      <c r="J392" s="313"/>
    </row>
    <row r="393" spans="2:12" ht="24.95" customHeight="1">
      <c r="B393" s="43" t="s">
        <v>188</v>
      </c>
      <c r="C393" s="310">
        <v>903466</v>
      </c>
      <c r="D393" s="310"/>
      <c r="E393" s="310">
        <v>129202</v>
      </c>
      <c r="F393" s="310"/>
      <c r="G393" s="278">
        <f>C393+E393</f>
        <v>1032668</v>
      </c>
      <c r="H393" s="278"/>
      <c r="I393" s="312">
        <v>0.24099999999999999</v>
      </c>
      <c r="J393" s="313"/>
    </row>
    <row r="394" spans="2:12" ht="24.95" customHeight="1">
      <c r="B394" s="121" t="s">
        <v>50</v>
      </c>
      <c r="C394" s="268">
        <f>(C393-C392)/C392</f>
        <v>0.18151252371941323</v>
      </c>
      <c r="D394" s="268"/>
      <c r="E394" s="268">
        <f>(E393-E392)/E392</f>
        <v>0.10871598602970832</v>
      </c>
      <c r="F394" s="268"/>
      <c r="G394" s="308">
        <f>(G393-G392)/G392</f>
        <v>0.17188567434027613</v>
      </c>
      <c r="H394" s="308"/>
      <c r="I394" s="308">
        <f>(I393-I392)/I392</f>
        <v>2.684277801448658E-2</v>
      </c>
      <c r="J394" s="308"/>
    </row>
    <row r="395" spans="2:12" ht="24.95" customHeight="1">
      <c r="B395" s="22"/>
      <c r="C395" s="27"/>
      <c r="D395" s="27"/>
      <c r="E395" s="27"/>
      <c r="F395" s="27"/>
      <c r="G395" s="28"/>
      <c r="H395" s="28"/>
      <c r="I395" s="28"/>
      <c r="J395" s="28"/>
      <c r="K395" s="5"/>
    </row>
    <row r="396" spans="2:12" ht="24.95" customHeight="1"/>
    <row r="397" spans="2:12" ht="24.95" customHeight="1"/>
    <row r="398" spans="2:12" ht="24.95" customHeight="1"/>
    <row r="399" spans="2:12" ht="24.95" customHeight="1">
      <c r="L399" s="61"/>
    </row>
    <row r="400" spans="2:12" ht="24.95" customHeight="1"/>
    <row r="401" spans="2:13" ht="24.95" customHeight="1"/>
    <row r="402" spans="2:13" ht="24.95" customHeight="1">
      <c r="L402" s="156"/>
    </row>
    <row r="403" spans="2:13" ht="24.95" customHeight="1"/>
    <row r="404" spans="2:13" ht="24.95" customHeight="1"/>
    <row r="405" spans="2:13" ht="24.95" customHeight="1"/>
    <row r="406" spans="2:13" ht="24.95" customHeight="1">
      <c r="B406" s="309" t="s">
        <v>43</v>
      </c>
      <c r="C406" s="309"/>
      <c r="D406" s="309"/>
      <c r="E406" s="309"/>
      <c r="F406" s="309"/>
      <c r="G406" s="309"/>
      <c r="H406" s="309"/>
      <c r="I406" s="309"/>
      <c r="J406" s="309"/>
      <c r="K406" s="309"/>
      <c r="L406" s="309"/>
    </row>
    <row r="407" spans="2:13" ht="24.95" customHeight="1">
      <c r="B407" s="191" t="s">
        <v>40</v>
      </c>
      <c r="C407" s="117" t="s">
        <v>152</v>
      </c>
      <c r="D407" s="117" t="s">
        <v>5</v>
      </c>
      <c r="E407" s="117" t="s">
        <v>6</v>
      </c>
      <c r="F407" s="117" t="s">
        <v>7</v>
      </c>
      <c r="G407" s="117" t="s">
        <v>8</v>
      </c>
      <c r="H407" s="117" t="s">
        <v>9</v>
      </c>
      <c r="I407" s="117" t="s">
        <v>10</v>
      </c>
      <c r="J407" s="117" t="s">
        <v>11</v>
      </c>
      <c r="K407" s="117" t="s">
        <v>12</v>
      </c>
      <c r="L407" s="117" t="s">
        <v>14</v>
      </c>
    </row>
    <row r="408" spans="2:13" ht="24.95" customHeight="1">
      <c r="B408" s="43" t="s">
        <v>191</v>
      </c>
      <c r="C408" s="207">
        <v>95703</v>
      </c>
      <c r="D408" s="207">
        <v>134544</v>
      </c>
      <c r="E408" s="207">
        <v>131856</v>
      </c>
      <c r="F408" s="207">
        <v>42294</v>
      </c>
      <c r="G408" s="207">
        <v>162652</v>
      </c>
      <c r="H408" s="207">
        <v>99100</v>
      </c>
      <c r="I408" s="207">
        <v>48787</v>
      </c>
      <c r="J408" s="207">
        <v>121455</v>
      </c>
      <c r="K408" s="207">
        <v>44811</v>
      </c>
      <c r="L408" s="180">
        <f>SUM(C408:K408)</f>
        <v>881202</v>
      </c>
    </row>
    <row r="409" spans="2:13" ht="24.95" customHeight="1">
      <c r="B409" s="43" t="s">
        <v>188</v>
      </c>
      <c r="C409" s="207">
        <v>124332</v>
      </c>
      <c r="D409" s="207">
        <v>138561</v>
      </c>
      <c r="E409" s="207">
        <v>146086</v>
      </c>
      <c r="F409" s="207">
        <v>50421</v>
      </c>
      <c r="G409" s="207">
        <v>192731</v>
      </c>
      <c r="H409" s="207">
        <v>130732</v>
      </c>
      <c r="I409" s="207">
        <v>51029</v>
      </c>
      <c r="J409" s="207">
        <v>143675</v>
      </c>
      <c r="K409" s="207">
        <v>55101</v>
      </c>
      <c r="L409" s="180">
        <f>SUM(C409:K409)</f>
        <v>1032668</v>
      </c>
    </row>
    <row r="410" spans="2:13" ht="24.95" customHeight="1">
      <c r="B410" s="121" t="s">
        <v>50</v>
      </c>
      <c r="C410" s="181">
        <f t="shared" ref="C410:L410" si="7">(C409-C408)/C408</f>
        <v>0.29914422745368485</v>
      </c>
      <c r="D410" s="181">
        <f t="shared" si="7"/>
        <v>2.9856403853014628E-2</v>
      </c>
      <c r="E410" s="181">
        <f t="shared" si="7"/>
        <v>0.10792076204344132</v>
      </c>
      <c r="F410" s="181">
        <f t="shared" si="7"/>
        <v>0.19215491559086395</v>
      </c>
      <c r="G410" s="181">
        <f t="shared" si="7"/>
        <v>0.18492855913238079</v>
      </c>
      <c r="H410" s="181">
        <f t="shared" si="7"/>
        <v>0.31919273461150355</v>
      </c>
      <c r="I410" s="181">
        <f t="shared" si="7"/>
        <v>4.5954865025519091E-2</v>
      </c>
      <c r="J410" s="181">
        <f t="shared" si="7"/>
        <v>0.18294841710921741</v>
      </c>
      <c r="K410" s="181">
        <f t="shared" si="7"/>
        <v>0.22963111735957689</v>
      </c>
      <c r="L410" s="181">
        <f t="shared" si="7"/>
        <v>0.17188567434027613</v>
      </c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</row>
    <row r="412" spans="2:13" ht="24.95" customHeight="1">
      <c r="B412" s="22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5"/>
    </row>
    <row r="413" spans="2:13" ht="24.95" customHeight="1">
      <c r="B413" s="264"/>
      <c r="C413" s="264"/>
      <c r="D413" s="264"/>
      <c r="E413" s="264"/>
      <c r="F413" s="264"/>
      <c r="G413" s="264"/>
      <c r="H413" s="264"/>
      <c r="I413" s="264"/>
      <c r="J413" s="264"/>
      <c r="K413" s="264"/>
      <c r="L413" s="264"/>
      <c r="M413" s="5"/>
    </row>
    <row r="414" spans="2:13" ht="24.95" customHeight="1"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  <c r="O420" s="49">
        <v>3</v>
      </c>
    </row>
    <row r="421" spans="2:15" ht="30" customHeight="1">
      <c r="B421" s="314" t="s">
        <v>193</v>
      </c>
      <c r="C421" s="314"/>
      <c r="D421" s="314"/>
      <c r="E421" s="314"/>
      <c r="F421" s="314"/>
      <c r="G421" s="314"/>
      <c r="H421" s="314"/>
      <c r="I421" s="314"/>
      <c r="J421" s="314"/>
      <c r="K421" s="314"/>
      <c r="L421" s="314"/>
      <c r="M421" s="314"/>
      <c r="N421" s="314"/>
      <c r="O421" s="314"/>
    </row>
    <row r="422" spans="2:15" ht="15" customHeight="1"/>
    <row r="423" spans="2:15" ht="24.95" customHeight="1">
      <c r="B423" s="309" t="s">
        <v>13</v>
      </c>
      <c r="C423" s="309"/>
      <c r="D423" s="309"/>
      <c r="E423" s="309"/>
      <c r="F423" s="309"/>
      <c r="G423" s="309"/>
      <c r="H423" s="309"/>
    </row>
    <row r="424" spans="2:15" ht="24.95" customHeight="1">
      <c r="B424" s="192" t="s">
        <v>40</v>
      </c>
      <c r="C424" s="267" t="s">
        <v>87</v>
      </c>
      <c r="D424" s="267"/>
      <c r="E424" s="267" t="s">
        <v>88</v>
      </c>
      <c r="F424" s="267"/>
      <c r="G424" s="294" t="s">
        <v>0</v>
      </c>
      <c r="H424" s="294"/>
    </row>
    <row r="425" spans="2:15" ht="24.95" customHeight="1">
      <c r="B425" s="43" t="s">
        <v>194</v>
      </c>
      <c r="C425" s="310">
        <v>6259626</v>
      </c>
      <c r="D425" s="310"/>
      <c r="E425" s="310">
        <v>1894892</v>
      </c>
      <c r="F425" s="310"/>
      <c r="G425" s="311">
        <f>C425+E425</f>
        <v>8154518</v>
      </c>
      <c r="H425" s="311"/>
    </row>
    <row r="426" spans="2:15" ht="24.95" customHeight="1">
      <c r="B426" s="43" t="s">
        <v>195</v>
      </c>
      <c r="C426" s="310">
        <v>6526073</v>
      </c>
      <c r="D426" s="310"/>
      <c r="E426" s="310">
        <v>1913684</v>
      </c>
      <c r="F426" s="310"/>
      <c r="G426" s="311">
        <f>C426+E426</f>
        <v>8439757</v>
      </c>
      <c r="H426" s="311"/>
    </row>
    <row r="427" spans="2:15" ht="24.95" customHeight="1">
      <c r="B427" s="121" t="s">
        <v>50</v>
      </c>
      <c r="C427" s="268">
        <f>(C426-C425)/C425</f>
        <v>4.2565961608568945E-2</v>
      </c>
      <c r="D427" s="268"/>
      <c r="E427" s="268">
        <f>(E426-E425)/E425</f>
        <v>9.9171878925025814E-3</v>
      </c>
      <c r="F427" s="268"/>
      <c r="G427" s="268">
        <f>(G426-G425)/G425</f>
        <v>3.4979259350460687E-2</v>
      </c>
      <c r="H427" s="268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  <c r="L432" s="156"/>
    </row>
    <row r="433" spans="2:12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2" ht="24.95" customHeight="1">
      <c r="B434" s="22"/>
      <c r="C434" s="27"/>
      <c r="D434" s="27"/>
      <c r="E434" s="27"/>
      <c r="F434" s="27"/>
      <c r="G434" s="27"/>
      <c r="H434" s="27"/>
      <c r="I434" s="5"/>
      <c r="K434" s="21"/>
    </row>
    <row r="435" spans="2:12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2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2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2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2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2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2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2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2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2" ht="24.95" customHeight="1">
      <c r="B444" s="22"/>
      <c r="C444" s="27"/>
      <c r="D444" s="27"/>
      <c r="E444" s="27"/>
      <c r="F444" s="27"/>
      <c r="G444" s="27"/>
      <c r="H444" s="27"/>
      <c r="I444" s="5"/>
    </row>
    <row r="445" spans="2:12" ht="24.95" customHeight="1">
      <c r="B445" s="22"/>
      <c r="C445" s="27"/>
      <c r="D445" s="27"/>
      <c r="E445" s="27"/>
      <c r="F445" s="27"/>
      <c r="G445" s="27"/>
      <c r="H445" s="27"/>
      <c r="I445" s="5"/>
    </row>
    <row r="446" spans="2:12" ht="24.95" customHeight="1">
      <c r="B446" s="22"/>
      <c r="C446" s="27"/>
      <c r="D446" s="27"/>
      <c r="E446" s="27"/>
      <c r="F446" s="27"/>
      <c r="G446" s="27"/>
      <c r="H446" s="27"/>
      <c r="I446" s="5"/>
    </row>
    <row r="447" spans="2:12" ht="24.95" customHeight="1">
      <c r="B447" s="309" t="s">
        <v>84</v>
      </c>
      <c r="C447" s="309"/>
      <c r="D447" s="309"/>
      <c r="E447" s="309"/>
      <c r="F447" s="309"/>
      <c r="G447" s="309"/>
      <c r="H447" s="309"/>
      <c r="I447" s="309"/>
      <c r="J447" s="309"/>
      <c r="K447" s="309"/>
      <c r="L447" s="309"/>
    </row>
    <row r="448" spans="2:12" ht="24.95" customHeight="1">
      <c r="B448" s="191" t="s">
        <v>40</v>
      </c>
      <c r="C448" s="117" t="s">
        <v>152</v>
      </c>
      <c r="D448" s="117" t="s">
        <v>5</v>
      </c>
      <c r="E448" s="117" t="s">
        <v>6</v>
      </c>
      <c r="F448" s="117" t="s">
        <v>7</v>
      </c>
      <c r="G448" s="117" t="s">
        <v>8</v>
      </c>
      <c r="H448" s="117" t="s">
        <v>9</v>
      </c>
      <c r="I448" s="117" t="s">
        <v>10</v>
      </c>
      <c r="J448" s="117" t="s">
        <v>11</v>
      </c>
      <c r="K448" s="117" t="s">
        <v>12</v>
      </c>
      <c r="L448" s="117" t="s">
        <v>14</v>
      </c>
    </row>
    <row r="449" spans="2:15" ht="24.95" customHeight="1">
      <c r="B449" s="43" t="s">
        <v>194</v>
      </c>
      <c r="C449" s="207">
        <v>809889</v>
      </c>
      <c r="D449" s="207">
        <v>1502691</v>
      </c>
      <c r="E449" s="207">
        <v>1468658</v>
      </c>
      <c r="F449" s="207">
        <v>412044</v>
      </c>
      <c r="G449" s="207">
        <v>1330204</v>
      </c>
      <c r="H449" s="207">
        <v>796860</v>
      </c>
      <c r="I449" s="207">
        <v>450830</v>
      </c>
      <c r="J449" s="207">
        <v>962081</v>
      </c>
      <c r="K449" s="207">
        <v>421261</v>
      </c>
      <c r="L449" s="180">
        <f>SUM(C449:K449)</f>
        <v>8154518</v>
      </c>
      <c r="M449" s="12"/>
      <c r="O449" s="156"/>
    </row>
    <row r="450" spans="2:15" ht="24.95" customHeight="1">
      <c r="B450" s="43" t="s">
        <v>195</v>
      </c>
      <c r="C450" s="207">
        <v>936973</v>
      </c>
      <c r="D450" s="207">
        <v>1473962</v>
      </c>
      <c r="E450" s="207">
        <v>1492106</v>
      </c>
      <c r="F450" s="207">
        <v>422523</v>
      </c>
      <c r="G450" s="207">
        <v>1358319</v>
      </c>
      <c r="H450" s="207">
        <v>836912</v>
      </c>
      <c r="I450" s="207">
        <v>465318</v>
      </c>
      <c r="J450" s="207">
        <v>1007539</v>
      </c>
      <c r="K450" s="207">
        <v>446105</v>
      </c>
      <c r="L450" s="180">
        <f>SUM(C450:K450)</f>
        <v>8439757</v>
      </c>
      <c r="M450" s="12"/>
      <c r="N450" s="66"/>
    </row>
    <row r="451" spans="2:15" ht="24.95" customHeight="1">
      <c r="B451" s="121" t="s">
        <v>50</v>
      </c>
      <c r="C451" s="181">
        <f t="shared" ref="C451:L451" si="8">(C450-C449)/C449</f>
        <v>0.15691533037243374</v>
      </c>
      <c r="D451" s="181">
        <f t="shared" si="8"/>
        <v>-1.9118368313911508E-2</v>
      </c>
      <c r="E451" s="181">
        <f t="shared" si="8"/>
        <v>1.5965595802426433E-2</v>
      </c>
      <c r="F451" s="181">
        <f t="shared" si="8"/>
        <v>2.5431750007280776E-2</v>
      </c>
      <c r="G451" s="181">
        <f t="shared" si="8"/>
        <v>2.1135855853688608E-2</v>
      </c>
      <c r="H451" s="181">
        <f t="shared" si="8"/>
        <v>5.0262279446828803E-2</v>
      </c>
      <c r="I451" s="181">
        <f t="shared" si="8"/>
        <v>3.2136281968813081E-2</v>
      </c>
      <c r="J451" s="181">
        <f t="shared" si="8"/>
        <v>4.7249659851925148E-2</v>
      </c>
      <c r="K451" s="181">
        <f t="shared" si="8"/>
        <v>5.8975314591191687E-2</v>
      </c>
      <c r="L451" s="181">
        <f t="shared" si="8"/>
        <v>3.4979259350460687E-2</v>
      </c>
    </row>
    <row r="452" spans="2:15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5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5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5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5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  <c r="N456" s="5"/>
    </row>
    <row r="457" spans="2:15" ht="24.95" customHeight="1">
      <c r="B457" s="22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5"/>
      <c r="N457" s="5"/>
    </row>
    <row r="458" spans="2:15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  <c r="N458" s="5"/>
    </row>
    <row r="459" spans="2:15" ht="24.95" customHeight="1">
      <c r="B459" s="22"/>
      <c r="C459" s="27"/>
      <c r="D459" s="27"/>
      <c r="E459" s="27"/>
      <c r="F459" s="27"/>
      <c r="G459" s="27"/>
      <c r="H459" s="27"/>
      <c r="I459" s="27"/>
      <c r="J459" s="27"/>
      <c r="K459" s="27"/>
      <c r="L459" s="27"/>
    </row>
    <row r="460" spans="2:15" ht="24.95" customHeight="1">
      <c r="B460" s="264"/>
      <c r="C460" s="264"/>
      <c r="D460" s="264"/>
      <c r="E460" s="264"/>
      <c r="F460" s="264"/>
      <c r="G460" s="264"/>
      <c r="H460" s="264"/>
      <c r="I460" s="264"/>
      <c r="J460" s="264"/>
      <c r="K460" s="264"/>
      <c r="L460" s="264"/>
    </row>
    <row r="461" spans="2:15" ht="24.95" customHeight="1">
      <c r="B461" s="22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5"/>
    </row>
    <row r="462" spans="2:15" ht="24.95" customHeight="1">
      <c r="B462" s="309" t="s">
        <v>15</v>
      </c>
      <c r="C462" s="309"/>
      <c r="D462" s="309"/>
      <c r="E462" s="309"/>
      <c r="F462" s="309"/>
      <c r="G462" s="309"/>
      <c r="H462" s="309"/>
      <c r="I462" s="309"/>
      <c r="J462" s="309"/>
    </row>
    <row r="463" spans="2:15" ht="24.95" customHeight="1">
      <c r="B463" s="192" t="s">
        <v>40</v>
      </c>
      <c r="C463" s="267" t="s">
        <v>47</v>
      </c>
      <c r="D463" s="267"/>
      <c r="E463" s="267" t="s">
        <v>48</v>
      </c>
      <c r="F463" s="267"/>
      <c r="G463" s="294" t="s">
        <v>49</v>
      </c>
      <c r="H463" s="294"/>
      <c r="I463" s="295" t="s">
        <v>125</v>
      </c>
      <c r="J463" s="295"/>
    </row>
    <row r="464" spans="2:15" ht="24.95" customHeight="1">
      <c r="B464" s="43" t="s">
        <v>194</v>
      </c>
      <c r="C464" s="310">
        <v>10885684</v>
      </c>
      <c r="D464" s="310"/>
      <c r="E464" s="310">
        <v>2684898</v>
      </c>
      <c r="F464" s="310"/>
      <c r="G464" s="311">
        <f>C464+E464</f>
        <v>13570582</v>
      </c>
      <c r="H464" s="311"/>
      <c r="I464" s="312">
        <v>0.27189999999999998</v>
      </c>
      <c r="J464" s="313"/>
    </row>
    <row r="465" spans="2:10" ht="24.95" customHeight="1">
      <c r="B465" s="43" t="s">
        <v>195</v>
      </c>
      <c r="C465" s="310">
        <v>11519455</v>
      </c>
      <c r="D465" s="310"/>
      <c r="E465" s="310">
        <v>2761001</v>
      </c>
      <c r="F465" s="310"/>
      <c r="G465" s="311">
        <f>C465+E465</f>
        <v>14280456</v>
      </c>
      <c r="H465" s="311"/>
      <c r="I465" s="312">
        <v>0.27060000000000001</v>
      </c>
      <c r="J465" s="313"/>
    </row>
    <row r="466" spans="2:10" ht="24.95" customHeight="1">
      <c r="B466" s="121" t="s">
        <v>50</v>
      </c>
      <c r="C466" s="268">
        <f>(C465-C464)/C464</f>
        <v>5.8220595049424548E-2</v>
      </c>
      <c r="D466" s="268"/>
      <c r="E466" s="268">
        <f>(E465-E464)/E464</f>
        <v>2.8344838425891784E-2</v>
      </c>
      <c r="F466" s="268"/>
      <c r="G466" s="308">
        <f>(G465-G464)/G464</f>
        <v>5.2309768291441003E-2</v>
      </c>
      <c r="H466" s="308"/>
      <c r="I466" s="308">
        <f>(I465-I464)/I464</f>
        <v>-4.7811695476276863E-3</v>
      </c>
      <c r="J466" s="308"/>
    </row>
    <row r="467" spans="2:10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</row>
    <row r="482" spans="2:15" ht="24.95" customHeight="1">
      <c r="B482" s="22"/>
      <c r="C482" s="27"/>
      <c r="D482" s="27"/>
      <c r="E482" s="27"/>
      <c r="F482" s="27"/>
      <c r="G482" s="28"/>
      <c r="H482" s="28"/>
      <c r="I482" s="28"/>
      <c r="J482" s="28"/>
    </row>
    <row r="483" spans="2:15" ht="24.95" customHeight="1">
      <c r="B483" s="22"/>
      <c r="C483" s="27"/>
      <c r="D483" s="27"/>
      <c r="E483" s="27"/>
      <c r="F483" s="27"/>
      <c r="G483" s="28"/>
      <c r="H483" s="28"/>
      <c r="I483" s="28"/>
      <c r="J483" s="28"/>
    </row>
    <row r="484" spans="2:15" ht="24.95" customHeight="1">
      <c r="B484" s="22"/>
      <c r="C484" s="27"/>
      <c r="D484" s="27"/>
      <c r="E484" s="27"/>
      <c r="F484" s="27"/>
      <c r="G484" s="28"/>
      <c r="H484" s="28"/>
      <c r="I484" s="28"/>
      <c r="J484" s="28"/>
      <c r="O484" s="49">
        <v>4</v>
      </c>
    </row>
    <row r="485" spans="2:15" ht="24.95" customHeight="1">
      <c r="B485" s="309" t="s">
        <v>85</v>
      </c>
      <c r="C485" s="309"/>
      <c r="D485" s="309"/>
      <c r="E485" s="309"/>
      <c r="F485" s="309"/>
      <c r="G485" s="309"/>
      <c r="H485" s="309"/>
      <c r="I485" s="309"/>
      <c r="J485" s="309"/>
      <c r="K485" s="309"/>
      <c r="L485" s="309"/>
    </row>
    <row r="486" spans="2:15" ht="24.95" customHeight="1">
      <c r="B486" s="191" t="s">
        <v>40</v>
      </c>
      <c r="C486" s="117" t="s">
        <v>152</v>
      </c>
      <c r="D486" s="117" t="s">
        <v>5</v>
      </c>
      <c r="E486" s="117" t="s">
        <v>6</v>
      </c>
      <c r="F486" s="117" t="s">
        <v>7</v>
      </c>
      <c r="G486" s="117" t="s">
        <v>8</v>
      </c>
      <c r="H486" s="117" t="s">
        <v>9</v>
      </c>
      <c r="I486" s="117" t="s">
        <v>10</v>
      </c>
      <c r="J486" s="117" t="s">
        <v>11</v>
      </c>
      <c r="K486" s="117" t="s">
        <v>12</v>
      </c>
      <c r="L486" s="117" t="s">
        <v>14</v>
      </c>
    </row>
    <row r="487" spans="2:15" ht="24.95" customHeight="1">
      <c r="B487" s="43" t="s">
        <v>194</v>
      </c>
      <c r="C487" s="207">
        <v>1381584</v>
      </c>
      <c r="D487" s="207">
        <v>2304616</v>
      </c>
      <c r="E487" s="207">
        <v>2334701</v>
      </c>
      <c r="F487" s="207">
        <v>686134</v>
      </c>
      <c r="G487" s="207">
        <v>2429025</v>
      </c>
      <c r="H487" s="207">
        <v>1252894</v>
      </c>
      <c r="I487" s="207">
        <v>887100</v>
      </c>
      <c r="J487" s="207">
        <v>1629042</v>
      </c>
      <c r="K487" s="207">
        <v>665486</v>
      </c>
      <c r="L487" s="182">
        <f>SUM(C487:K487)</f>
        <v>13570582</v>
      </c>
    </row>
    <row r="488" spans="2:15" ht="24.95" customHeight="1">
      <c r="B488" s="43" t="s">
        <v>195</v>
      </c>
      <c r="C488" s="207">
        <v>1554248</v>
      </c>
      <c r="D488" s="207">
        <v>2246388</v>
      </c>
      <c r="E488" s="207">
        <v>2399463</v>
      </c>
      <c r="F488" s="207">
        <v>731994</v>
      </c>
      <c r="G488" s="207">
        <v>2572954</v>
      </c>
      <c r="H488" s="207">
        <v>1386778</v>
      </c>
      <c r="I488" s="207">
        <v>910016</v>
      </c>
      <c r="J488" s="207">
        <v>1723514</v>
      </c>
      <c r="K488" s="207">
        <v>755101</v>
      </c>
      <c r="L488" s="182">
        <f>SUM(C488:K488)</f>
        <v>14280456</v>
      </c>
    </row>
    <row r="489" spans="2:15" ht="24.95" customHeight="1">
      <c r="B489" s="90" t="s">
        <v>50</v>
      </c>
      <c r="C489" s="82">
        <f t="shared" ref="C489:L489" si="9">(C488-C487)/C487</f>
        <v>0.1249753905661907</v>
      </c>
      <c r="D489" s="82">
        <f t="shared" si="9"/>
        <v>-2.5265814348247172E-2</v>
      </c>
      <c r="E489" s="82">
        <f t="shared" si="9"/>
        <v>2.7738883908474791E-2</v>
      </c>
      <c r="F489" s="82">
        <f t="shared" si="9"/>
        <v>6.6838256084088526E-2</v>
      </c>
      <c r="G489" s="82">
        <f t="shared" si="9"/>
        <v>5.925381583145501E-2</v>
      </c>
      <c r="H489" s="82">
        <f t="shared" si="9"/>
        <v>0.10685979819521843</v>
      </c>
      <c r="I489" s="82">
        <f t="shared" si="9"/>
        <v>2.5832487881862248E-2</v>
      </c>
      <c r="J489" s="82">
        <f t="shared" si="9"/>
        <v>5.7992366065454423E-2</v>
      </c>
      <c r="K489" s="82">
        <f t="shared" si="9"/>
        <v>0.13466098460373321</v>
      </c>
      <c r="L489" s="82">
        <f t="shared" si="9"/>
        <v>5.2309768291441003E-2</v>
      </c>
    </row>
    <row r="490" spans="2:15" ht="24.95" customHeight="1">
      <c r="B490" s="22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5"/>
    </row>
    <row r="491" spans="2:15" ht="24.95" customHeight="1">
      <c r="B491" s="22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5"/>
    </row>
    <row r="492" spans="2:15" ht="24.95" customHeight="1">
      <c r="B492" s="264"/>
      <c r="C492" s="264"/>
      <c r="D492" s="264"/>
      <c r="E492" s="264"/>
      <c r="F492" s="264"/>
      <c r="G492" s="264"/>
      <c r="H492" s="264"/>
      <c r="I492" s="264"/>
      <c r="J492" s="264"/>
      <c r="K492" s="264"/>
      <c r="L492" s="264"/>
      <c r="M492" s="5"/>
      <c r="N492" s="1"/>
    </row>
    <row r="493" spans="2:15" ht="24.95" customHeight="1"/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ht="24.95" customHeight="1"/>
    <row r="530" ht="24.95" customHeight="1"/>
    <row r="531" ht="24.95" customHeight="1"/>
    <row r="532" ht="24.95" customHeight="1"/>
    <row r="533" ht="24.95" customHeight="1"/>
    <row r="534" ht="24.95" customHeight="1"/>
    <row r="535" ht="24.95" customHeight="1"/>
    <row r="536" ht="24.95" customHeight="1"/>
    <row r="537" ht="24.95" customHeight="1"/>
    <row r="538" ht="24.95" customHeight="1"/>
    <row r="539" ht="24.95" customHeight="1"/>
    <row r="540" ht="24.95" customHeight="1"/>
    <row r="541" ht="24.95" customHeight="1"/>
    <row r="542" ht="24.95" customHeight="1"/>
    <row r="543" ht="24.95" customHeight="1"/>
    <row r="544" ht="24.95" customHeight="1"/>
    <row r="545" spans="2:15" ht="24.95" customHeight="1">
      <c r="B545" s="22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5"/>
    </row>
    <row r="546" spans="2:15" ht="24.95" customHeight="1">
      <c r="B546" s="22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5"/>
      <c r="O546" s="49"/>
    </row>
    <row r="547" spans="2:15" ht="24.95" customHeight="1">
      <c r="B547" s="22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5"/>
      <c r="O547" s="49"/>
    </row>
    <row r="548" spans="2:15" ht="24.95" customHeight="1">
      <c r="B548" s="22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5"/>
      <c r="O548" s="49">
        <v>5</v>
      </c>
    </row>
    <row r="549" spans="2:15" ht="39.950000000000003" customHeight="1">
      <c r="B549" s="288" t="s">
        <v>118</v>
      </c>
      <c r="C549" s="288"/>
      <c r="D549" s="288"/>
      <c r="E549" s="288"/>
      <c r="F549" s="288"/>
      <c r="G549" s="288"/>
      <c r="H549" s="288"/>
      <c r="I549" s="288"/>
      <c r="J549" s="288"/>
      <c r="K549" s="288"/>
      <c r="L549" s="288"/>
      <c r="M549" s="288"/>
      <c r="N549" s="288"/>
      <c r="O549" s="288"/>
    </row>
    <row r="550" spans="2:15" ht="15" customHeight="1"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4"/>
    </row>
    <row r="551" spans="2:15" ht="30" customHeight="1">
      <c r="B551" s="289" t="s">
        <v>119</v>
      </c>
      <c r="C551" s="289"/>
      <c r="D551" s="289"/>
      <c r="E551" s="289"/>
      <c r="F551" s="289"/>
      <c r="G551" s="289"/>
      <c r="H551" s="289"/>
      <c r="I551" s="289"/>
      <c r="J551" s="289"/>
      <c r="K551" s="289"/>
      <c r="L551" s="289"/>
      <c r="M551" s="289"/>
      <c r="N551" s="289"/>
      <c r="O551" s="289"/>
    </row>
    <row r="552" spans="2:15" ht="15" customHeight="1">
      <c r="B552" s="307"/>
      <c r="C552" s="307"/>
      <c r="D552" s="307"/>
      <c r="E552" s="307"/>
      <c r="F552" s="307"/>
      <c r="G552" s="307"/>
    </row>
    <row r="553" spans="2:15" ht="24.95" customHeight="1">
      <c r="B553" s="305" t="s">
        <v>16</v>
      </c>
      <c r="C553" s="305"/>
      <c r="D553" s="305"/>
      <c r="E553" s="305"/>
      <c r="F553" s="305"/>
      <c r="G553" s="305"/>
      <c r="H553" s="305"/>
      <c r="I553" s="305"/>
      <c r="J553" s="305"/>
    </row>
    <row r="554" spans="2:15" ht="24.95" customHeight="1">
      <c r="B554" s="281" t="s">
        <v>41</v>
      </c>
      <c r="C554" s="282" t="s">
        <v>61</v>
      </c>
      <c r="D554" s="282"/>
      <c r="E554" s="282"/>
      <c r="F554" s="282" t="s">
        <v>62</v>
      </c>
      <c r="G554" s="282"/>
      <c r="H554" s="282"/>
      <c r="I554" s="188" t="s">
        <v>66</v>
      </c>
      <c r="J554" s="187" t="s">
        <v>67</v>
      </c>
      <c r="M554" s="95"/>
    </row>
    <row r="555" spans="2:15" ht="24.95" customHeight="1">
      <c r="B555" s="281"/>
      <c r="C555" s="158" t="s">
        <v>89</v>
      </c>
      <c r="D555" s="158" t="s">
        <v>90</v>
      </c>
      <c r="E555" s="120" t="s">
        <v>96</v>
      </c>
      <c r="F555" s="158" t="s">
        <v>92</v>
      </c>
      <c r="G555" s="158" t="s">
        <v>93</v>
      </c>
      <c r="H555" s="120" t="s">
        <v>94</v>
      </c>
      <c r="I555" s="165" t="s">
        <v>121</v>
      </c>
      <c r="J555" s="165" t="s">
        <v>122</v>
      </c>
      <c r="K555" s="12"/>
      <c r="M555" s="95"/>
    </row>
    <row r="556" spans="2:15" ht="24.95" customHeight="1">
      <c r="B556" s="34" t="s">
        <v>152</v>
      </c>
      <c r="C556" s="207">
        <v>36832</v>
      </c>
      <c r="D556" s="207">
        <v>3624</v>
      </c>
      <c r="E556" s="180">
        <f t="shared" ref="E556:E564" si="10">C556+D556</f>
        <v>40456</v>
      </c>
      <c r="F556" s="207">
        <v>54310</v>
      </c>
      <c r="G556" s="207">
        <v>5876</v>
      </c>
      <c r="H556" s="180">
        <f t="shared" ref="H556:H564" si="11">F556+G556</f>
        <v>60186</v>
      </c>
      <c r="I556" s="136">
        <v>0.34223230582896913</v>
      </c>
      <c r="J556" s="139">
        <f>H556/E556</f>
        <v>1.4876903302353173</v>
      </c>
      <c r="K556" s="234"/>
      <c r="M556" s="95"/>
    </row>
    <row r="557" spans="2:15" ht="24.95" customHeight="1">
      <c r="B557" s="34" t="s">
        <v>5</v>
      </c>
      <c r="C557" s="207">
        <v>49175</v>
      </c>
      <c r="D557" s="207">
        <v>18000</v>
      </c>
      <c r="E557" s="180">
        <f t="shared" si="10"/>
        <v>67175</v>
      </c>
      <c r="F557" s="207">
        <v>74579</v>
      </c>
      <c r="G557" s="207">
        <v>21566</v>
      </c>
      <c r="H557" s="180">
        <f t="shared" si="11"/>
        <v>96145</v>
      </c>
      <c r="I557" s="136">
        <v>0.29278312214700519</v>
      </c>
      <c r="J557" s="139">
        <f t="shared" ref="J557:J565" si="12">H557/E557</f>
        <v>1.4312616300707108</v>
      </c>
      <c r="K557" s="234"/>
      <c r="M557" s="95"/>
    </row>
    <row r="558" spans="2:15" ht="24.95" customHeight="1">
      <c r="B558" s="34" t="s">
        <v>24</v>
      </c>
      <c r="C558" s="207">
        <v>52748</v>
      </c>
      <c r="D558" s="207">
        <v>7469</v>
      </c>
      <c r="E558" s="180">
        <f t="shared" si="10"/>
        <v>60217</v>
      </c>
      <c r="F558" s="207">
        <v>86800</v>
      </c>
      <c r="G558" s="207">
        <v>15079</v>
      </c>
      <c r="H558" s="180">
        <f t="shared" si="11"/>
        <v>101879</v>
      </c>
      <c r="I558" s="136">
        <v>0.26786366899003256</v>
      </c>
      <c r="J558" s="139">
        <f t="shared" si="12"/>
        <v>1.6918644236677349</v>
      </c>
      <c r="K558" s="234"/>
      <c r="M558" s="95"/>
    </row>
    <row r="559" spans="2:15" ht="24.95" customHeight="1">
      <c r="B559" s="34" t="s">
        <v>7</v>
      </c>
      <c r="C559" s="207">
        <v>17347</v>
      </c>
      <c r="D559" s="207">
        <v>1979</v>
      </c>
      <c r="E559" s="180">
        <f t="shared" si="10"/>
        <v>19326</v>
      </c>
      <c r="F559" s="207">
        <v>29962</v>
      </c>
      <c r="G559" s="207">
        <v>3503</v>
      </c>
      <c r="H559" s="180">
        <f t="shared" si="11"/>
        <v>33465</v>
      </c>
      <c r="I559" s="136">
        <v>0.30546579768881099</v>
      </c>
      <c r="J559" s="139">
        <f t="shared" si="12"/>
        <v>1.7316050915864638</v>
      </c>
      <c r="K559" s="234"/>
      <c r="M559" s="95"/>
    </row>
    <row r="560" spans="2:15" ht="24.95" customHeight="1">
      <c r="B560" s="34" t="s">
        <v>8</v>
      </c>
      <c r="C560" s="207">
        <v>60179</v>
      </c>
      <c r="D560" s="207">
        <v>20076</v>
      </c>
      <c r="E560" s="180">
        <f t="shared" si="10"/>
        <v>80255</v>
      </c>
      <c r="F560" s="233">
        <v>105034</v>
      </c>
      <c r="G560" s="207">
        <v>29173</v>
      </c>
      <c r="H560" s="180">
        <f t="shared" si="11"/>
        <v>134207</v>
      </c>
      <c r="I560" s="136">
        <v>0.37218518436349113</v>
      </c>
      <c r="J560" s="139">
        <f t="shared" si="12"/>
        <v>1.6722571802379913</v>
      </c>
      <c r="K560" s="234"/>
      <c r="M560" s="95"/>
    </row>
    <row r="561" spans="2:15" ht="24.95" customHeight="1">
      <c r="B561" s="34" t="s">
        <v>9</v>
      </c>
      <c r="C561" s="207">
        <v>38839</v>
      </c>
      <c r="D561" s="207">
        <v>3463</v>
      </c>
      <c r="E561" s="180">
        <f t="shared" si="10"/>
        <v>42302</v>
      </c>
      <c r="F561" s="207">
        <v>58288</v>
      </c>
      <c r="G561" s="207">
        <v>4638</v>
      </c>
      <c r="H561" s="180">
        <f t="shared" si="11"/>
        <v>62926</v>
      </c>
      <c r="I561" s="136">
        <v>0.32556070051995756</v>
      </c>
      <c r="J561" s="139">
        <f t="shared" si="12"/>
        <v>1.4875419601910076</v>
      </c>
      <c r="K561" s="234"/>
      <c r="M561" s="95"/>
    </row>
    <row r="562" spans="2:15" ht="24.95" customHeight="1">
      <c r="B562" s="34" t="s">
        <v>10</v>
      </c>
      <c r="C562" s="207">
        <v>13945</v>
      </c>
      <c r="D562" s="207">
        <v>1021</v>
      </c>
      <c r="E562" s="180">
        <f t="shared" si="10"/>
        <v>14966</v>
      </c>
      <c r="F562" s="207">
        <v>22797</v>
      </c>
      <c r="G562" s="207">
        <v>1861</v>
      </c>
      <c r="H562" s="180">
        <f t="shared" si="11"/>
        <v>24658</v>
      </c>
      <c r="I562" s="136">
        <v>0.20000486669316311</v>
      </c>
      <c r="J562" s="139">
        <f t="shared" si="12"/>
        <v>1.6476012294534277</v>
      </c>
      <c r="K562" s="234"/>
      <c r="M562" s="95"/>
    </row>
    <row r="563" spans="2:15" ht="24.95" customHeight="1">
      <c r="B563" s="34" t="s">
        <v>11</v>
      </c>
      <c r="C563" s="207">
        <v>62146</v>
      </c>
      <c r="D563" s="207">
        <v>9952</v>
      </c>
      <c r="E563" s="180">
        <f t="shared" si="10"/>
        <v>72098</v>
      </c>
      <c r="F563" s="207">
        <v>96642</v>
      </c>
      <c r="G563" s="207">
        <v>18851</v>
      </c>
      <c r="H563" s="180">
        <f t="shared" si="11"/>
        <v>115493</v>
      </c>
      <c r="I563" s="136">
        <v>0.41529156673294954</v>
      </c>
      <c r="J563" s="139">
        <f t="shared" si="12"/>
        <v>1.6018890953979306</v>
      </c>
      <c r="K563" s="234"/>
      <c r="M563" s="67"/>
    </row>
    <row r="564" spans="2:15" ht="24.95" customHeight="1">
      <c r="B564" s="34" t="s">
        <v>12</v>
      </c>
      <c r="C564" s="207">
        <v>17229</v>
      </c>
      <c r="D564" s="207">
        <v>1369</v>
      </c>
      <c r="E564" s="180">
        <f t="shared" si="10"/>
        <v>18598</v>
      </c>
      <c r="F564" s="207">
        <v>27214</v>
      </c>
      <c r="G564" s="207">
        <v>2462</v>
      </c>
      <c r="H564" s="180">
        <f t="shared" si="11"/>
        <v>29676</v>
      </c>
      <c r="I564" s="136">
        <v>0.25466622042581677</v>
      </c>
      <c r="J564" s="139">
        <f t="shared" si="12"/>
        <v>1.595655446822239</v>
      </c>
      <c r="K564" s="234"/>
      <c r="M564" s="67"/>
    </row>
    <row r="565" spans="2:15" ht="24.95" customHeight="1">
      <c r="B565" s="199" t="s">
        <v>14</v>
      </c>
      <c r="C565" s="178">
        <f t="shared" ref="C565:H565" si="13">SUM(C556:C564)</f>
        <v>348440</v>
      </c>
      <c r="D565" s="178">
        <f t="shared" si="13"/>
        <v>66953</v>
      </c>
      <c r="E565" s="176">
        <f t="shared" si="13"/>
        <v>415393</v>
      </c>
      <c r="F565" s="178">
        <f t="shared" si="13"/>
        <v>555626</v>
      </c>
      <c r="G565" s="178">
        <f t="shared" si="13"/>
        <v>103009</v>
      </c>
      <c r="H565" s="176">
        <f t="shared" si="13"/>
        <v>658635</v>
      </c>
      <c r="I565" s="163">
        <v>0.3188075315123966</v>
      </c>
      <c r="J565" s="162">
        <f t="shared" si="12"/>
        <v>1.5855707727381059</v>
      </c>
      <c r="M565" s="67"/>
    </row>
    <row r="566" spans="2:15" ht="24.95" customHeight="1">
      <c r="B566" s="24"/>
      <c r="C566" s="81"/>
      <c r="D566" s="81"/>
      <c r="E566" s="83"/>
      <c r="F566" s="81"/>
      <c r="G566" s="81"/>
      <c r="H566" s="83"/>
      <c r="I566" s="62"/>
      <c r="J566" s="63"/>
      <c r="K566" s="5"/>
      <c r="L566" s="5"/>
      <c r="M566" s="84"/>
      <c r="N566" s="5"/>
      <c r="O566" s="5"/>
    </row>
    <row r="567" spans="2:15" ht="24.95" customHeight="1">
      <c r="B567" s="24"/>
      <c r="C567" s="37"/>
      <c r="D567" s="37"/>
      <c r="E567" s="41"/>
      <c r="F567" s="37"/>
      <c r="G567" s="37"/>
      <c r="H567" s="41"/>
      <c r="I567" s="42"/>
      <c r="J567" s="51"/>
    </row>
    <row r="568" spans="2:15" ht="24.95" customHeight="1">
      <c r="B568" s="5"/>
      <c r="C568" s="5"/>
      <c r="D568" s="5"/>
      <c r="E568" s="5"/>
      <c r="F568" s="5"/>
      <c r="G568" s="5"/>
      <c r="H568" s="5"/>
      <c r="I568" s="5"/>
      <c r="J568" s="5"/>
    </row>
    <row r="569" spans="2:15" ht="24.95" customHeight="1"/>
    <row r="570" spans="2:15" ht="24.95" customHeight="1"/>
    <row r="571" spans="2:15" ht="24.95" customHeight="1"/>
    <row r="572" spans="2:15" ht="24.95" customHeight="1"/>
    <row r="573" spans="2:15" ht="24.95" customHeight="1"/>
    <row r="574" spans="2:15" ht="24.95" customHeight="1"/>
    <row r="575" spans="2:15" ht="24.95" customHeight="1"/>
    <row r="576" spans="2:15" ht="24.95" customHeight="1">
      <c r="L576" s="164"/>
    </row>
    <row r="577" spans="2:12" ht="24.95" customHeight="1"/>
    <row r="578" spans="2:12" ht="24.95" customHeight="1">
      <c r="B578" s="305" t="s">
        <v>17</v>
      </c>
      <c r="C578" s="305"/>
      <c r="D578" s="305"/>
      <c r="E578" s="305"/>
      <c r="F578" s="305"/>
      <c r="G578" s="305"/>
      <c r="H578" s="305"/>
      <c r="I578" s="305"/>
      <c r="J578" s="305"/>
      <c r="L578" s="212"/>
    </row>
    <row r="579" spans="2:12" ht="24.95" customHeight="1">
      <c r="B579" s="281" t="s">
        <v>41</v>
      </c>
      <c r="C579" s="282" t="s">
        <v>61</v>
      </c>
      <c r="D579" s="282"/>
      <c r="E579" s="282"/>
      <c r="F579" s="282" t="s">
        <v>62</v>
      </c>
      <c r="G579" s="282"/>
      <c r="H579" s="282"/>
      <c r="I579" s="188" t="s">
        <v>66</v>
      </c>
      <c r="J579" s="187" t="s">
        <v>67</v>
      </c>
      <c r="L579" s="216"/>
    </row>
    <row r="580" spans="2:12" ht="24.95" customHeight="1">
      <c r="B580" s="281"/>
      <c r="C580" s="158" t="s">
        <v>89</v>
      </c>
      <c r="D580" s="158" t="s">
        <v>90</v>
      </c>
      <c r="E580" s="120" t="s">
        <v>96</v>
      </c>
      <c r="F580" s="158" t="s">
        <v>92</v>
      </c>
      <c r="G580" s="158" t="s">
        <v>93</v>
      </c>
      <c r="H580" s="120" t="s">
        <v>94</v>
      </c>
      <c r="I580" s="165" t="s">
        <v>121</v>
      </c>
      <c r="J580" s="165" t="s">
        <v>122</v>
      </c>
      <c r="L580" s="216"/>
    </row>
    <row r="581" spans="2:12" ht="24.95" customHeight="1">
      <c r="B581" s="34" t="s">
        <v>152</v>
      </c>
      <c r="C581" s="207">
        <v>88</v>
      </c>
      <c r="D581" s="207">
        <v>0</v>
      </c>
      <c r="E581" s="180">
        <f t="shared" ref="E581:E589" si="14">C581+D581</f>
        <v>88</v>
      </c>
      <c r="F581" s="207">
        <v>211</v>
      </c>
      <c r="G581" s="207">
        <v>0</v>
      </c>
      <c r="H581" s="180">
        <f t="shared" ref="H581:H589" si="15">F581+G581</f>
        <v>211</v>
      </c>
      <c r="I581" s="136">
        <v>3.8673020527859238E-2</v>
      </c>
      <c r="J581" s="139">
        <f>H581/E581</f>
        <v>2.3977272727272729</v>
      </c>
      <c r="L581" s="216"/>
    </row>
    <row r="582" spans="2:12" ht="24.95" customHeight="1">
      <c r="B582" s="34" t="s">
        <v>5</v>
      </c>
      <c r="C582" s="207">
        <v>2468</v>
      </c>
      <c r="D582" s="207">
        <v>440</v>
      </c>
      <c r="E582" s="180">
        <f t="shared" si="14"/>
        <v>2908</v>
      </c>
      <c r="F582" s="207">
        <v>6395</v>
      </c>
      <c r="G582" s="207">
        <v>585</v>
      </c>
      <c r="H582" s="180">
        <f t="shared" si="15"/>
        <v>6980</v>
      </c>
      <c r="I582" s="136">
        <v>0.19961107298101122</v>
      </c>
      <c r="J582" s="139">
        <f t="shared" ref="J582:J590" si="16">H582/E582</f>
        <v>2.4002751031636862</v>
      </c>
      <c r="L582" s="216"/>
    </row>
    <row r="583" spans="2:12" ht="24.95" customHeight="1">
      <c r="B583" s="34" t="s">
        <v>24</v>
      </c>
      <c r="C583" s="207">
        <v>2530</v>
      </c>
      <c r="D583" s="207">
        <v>852</v>
      </c>
      <c r="E583" s="180">
        <f t="shared" si="14"/>
        <v>3382</v>
      </c>
      <c r="F583" s="207">
        <v>7510</v>
      </c>
      <c r="G583" s="207">
        <v>1518</v>
      </c>
      <c r="H583" s="180">
        <f t="shared" si="15"/>
        <v>9028</v>
      </c>
      <c r="I583" s="136">
        <v>0.20683651026392963</v>
      </c>
      <c r="J583" s="139">
        <f t="shared" si="16"/>
        <v>2.6694263749260791</v>
      </c>
      <c r="L583" s="216"/>
    </row>
    <row r="584" spans="2:12" ht="24.95" customHeight="1">
      <c r="B584" s="34" t="s">
        <v>7</v>
      </c>
      <c r="C584" s="207">
        <v>189</v>
      </c>
      <c r="D584" s="207">
        <v>0</v>
      </c>
      <c r="E584" s="180">
        <f t="shared" si="14"/>
        <v>189</v>
      </c>
      <c r="F584" s="207">
        <v>1062</v>
      </c>
      <c r="G584" s="207">
        <v>0</v>
      </c>
      <c r="H584" s="180">
        <f t="shared" si="15"/>
        <v>1062</v>
      </c>
      <c r="I584" s="136">
        <v>0.13176178660049628</v>
      </c>
      <c r="J584" s="139">
        <f t="shared" si="16"/>
        <v>5.6190476190476186</v>
      </c>
      <c r="L584" s="216"/>
    </row>
    <row r="585" spans="2:12" ht="24.95" customHeight="1">
      <c r="B585" s="34" t="s">
        <v>8</v>
      </c>
      <c r="C585" s="207">
        <v>1148</v>
      </c>
      <c r="D585" s="207">
        <v>475</v>
      </c>
      <c r="E585" s="180">
        <f t="shared" si="14"/>
        <v>1623</v>
      </c>
      <c r="F585" s="207">
        <v>2897</v>
      </c>
      <c r="G585" s="207">
        <v>818</v>
      </c>
      <c r="H585" s="180">
        <f t="shared" si="15"/>
        <v>3715</v>
      </c>
      <c r="I585" s="136">
        <v>0.19204921422663357</v>
      </c>
      <c r="J585" s="139">
        <f t="shared" si="16"/>
        <v>2.2889710412815774</v>
      </c>
      <c r="L585" s="216"/>
    </row>
    <row r="586" spans="2:12" ht="24.95" customHeight="1">
      <c r="B586" s="34" t="s">
        <v>9</v>
      </c>
      <c r="C586" s="207">
        <v>1460</v>
      </c>
      <c r="D586" s="207">
        <v>84</v>
      </c>
      <c r="E586" s="180">
        <f t="shared" si="14"/>
        <v>1544</v>
      </c>
      <c r="F586" s="207">
        <v>2387</v>
      </c>
      <c r="G586" s="207">
        <v>200</v>
      </c>
      <c r="H586" s="180">
        <f t="shared" si="15"/>
        <v>2587</v>
      </c>
      <c r="I586" s="136">
        <v>0.258364126635374</v>
      </c>
      <c r="J586" s="139">
        <f t="shared" si="16"/>
        <v>1.6755181347150259</v>
      </c>
      <c r="L586" s="216"/>
    </row>
    <row r="587" spans="2:12" ht="24.95" customHeight="1">
      <c r="B587" s="34" t="s">
        <v>10</v>
      </c>
      <c r="C587" s="207">
        <v>120</v>
      </c>
      <c r="D587" s="207">
        <v>9</v>
      </c>
      <c r="E587" s="180">
        <f t="shared" si="14"/>
        <v>129</v>
      </c>
      <c r="F587" s="207">
        <v>436</v>
      </c>
      <c r="G587" s="207">
        <v>31</v>
      </c>
      <c r="H587" s="180">
        <f t="shared" si="15"/>
        <v>467</v>
      </c>
      <c r="I587" s="136">
        <v>6.2768817204301081E-2</v>
      </c>
      <c r="J587" s="139">
        <f t="shared" si="16"/>
        <v>3.6201550387596901</v>
      </c>
      <c r="L587" s="216"/>
    </row>
    <row r="588" spans="2:12" ht="24.95" customHeight="1">
      <c r="B588" s="34" t="s">
        <v>11</v>
      </c>
      <c r="C588" s="207">
        <v>1024</v>
      </c>
      <c r="D588" s="207">
        <v>222</v>
      </c>
      <c r="E588" s="180">
        <f t="shared" si="14"/>
        <v>1246</v>
      </c>
      <c r="F588" s="207">
        <v>4500</v>
      </c>
      <c r="G588" s="207">
        <v>1043</v>
      </c>
      <c r="H588" s="180">
        <f t="shared" si="15"/>
        <v>5543</v>
      </c>
      <c r="I588" s="136">
        <v>0.27982230299358879</v>
      </c>
      <c r="J588" s="139">
        <f t="shared" si="16"/>
        <v>4.4486356340288928</v>
      </c>
      <c r="L588" s="216"/>
    </row>
    <row r="589" spans="2:12" ht="24.95" customHeight="1">
      <c r="B589" s="34" t="s">
        <v>12</v>
      </c>
      <c r="C589" s="207">
        <v>886</v>
      </c>
      <c r="D589" s="207">
        <v>43</v>
      </c>
      <c r="E589" s="180">
        <f t="shared" si="14"/>
        <v>929</v>
      </c>
      <c r="F589" s="207">
        <v>1765</v>
      </c>
      <c r="G589" s="207">
        <v>87</v>
      </c>
      <c r="H589" s="180">
        <f t="shared" si="15"/>
        <v>1852</v>
      </c>
      <c r="I589" s="136">
        <v>0.3017269468882372</v>
      </c>
      <c r="J589" s="139">
        <f t="shared" si="16"/>
        <v>1.9935414424111948</v>
      </c>
      <c r="L589" s="216"/>
    </row>
    <row r="590" spans="2:12" ht="24.95" customHeight="1">
      <c r="B590" s="199" t="s">
        <v>14</v>
      </c>
      <c r="C590" s="183">
        <f t="shared" ref="C590:H590" si="17">SUM(C581:C589)</f>
        <v>9913</v>
      </c>
      <c r="D590" s="183">
        <f t="shared" si="17"/>
        <v>2125</v>
      </c>
      <c r="E590" s="184">
        <f t="shared" si="17"/>
        <v>12038</v>
      </c>
      <c r="F590" s="178">
        <f t="shared" si="17"/>
        <v>27163</v>
      </c>
      <c r="G590" s="178">
        <f t="shared" si="17"/>
        <v>4282</v>
      </c>
      <c r="H590" s="176">
        <f t="shared" si="17"/>
        <v>31445</v>
      </c>
      <c r="I590" s="163">
        <v>0.20303339445750149</v>
      </c>
      <c r="J590" s="162">
        <f t="shared" si="16"/>
        <v>2.6121448745638811</v>
      </c>
      <c r="L590" s="216"/>
    </row>
    <row r="591" spans="2:12" ht="24.95" customHeight="1">
      <c r="B591" s="24"/>
      <c r="C591" s="37"/>
      <c r="D591" s="37"/>
      <c r="E591" s="41"/>
      <c r="F591" s="37"/>
      <c r="G591" s="37"/>
      <c r="H591" s="41"/>
      <c r="I591" s="42"/>
      <c r="J591" s="59"/>
      <c r="K591" s="5"/>
    </row>
    <row r="592" spans="2:12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5" ht="24.95" customHeight="1">
      <c r="B593" s="264"/>
      <c r="C593" s="264"/>
      <c r="D593" s="264"/>
      <c r="E593" s="264"/>
      <c r="F593" s="264"/>
      <c r="G593" s="264"/>
      <c r="H593" s="264"/>
      <c r="I593" s="264"/>
      <c r="J593" s="264"/>
      <c r="K593" s="264"/>
      <c r="L593" s="264"/>
      <c r="M593" s="264"/>
      <c r="N593" s="264"/>
      <c r="O593" s="264"/>
    </row>
    <row r="594" spans="2:15" ht="24.95" customHeight="1">
      <c r="B594" s="24"/>
      <c r="C594" s="37"/>
      <c r="D594" s="37"/>
      <c r="E594" s="41"/>
      <c r="F594" s="37"/>
      <c r="G594" s="37"/>
      <c r="H594" s="41"/>
      <c r="I594" s="42"/>
      <c r="J594" s="59"/>
      <c r="K594" s="5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59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1"/>
      <c r="J602" s="110"/>
      <c r="K602" s="5"/>
      <c r="M602" s="109"/>
    </row>
    <row r="603" spans="2:15" ht="24.95" customHeight="1">
      <c r="B603" s="24"/>
      <c r="C603" s="37"/>
      <c r="D603" s="37"/>
      <c r="E603" s="41"/>
      <c r="F603" s="37"/>
      <c r="G603" s="37"/>
      <c r="H603" s="209"/>
      <c r="I603" s="42"/>
      <c r="J603" s="59"/>
      <c r="K603" s="5"/>
    </row>
    <row r="604" spans="2:15" ht="24.95" customHeight="1">
      <c r="B604" s="24"/>
      <c r="C604" s="37"/>
      <c r="D604" s="37"/>
      <c r="E604" s="41"/>
      <c r="F604" s="37"/>
      <c r="G604" s="37"/>
      <c r="H604" s="209"/>
      <c r="I604" s="42"/>
      <c r="J604" s="59"/>
      <c r="K604" s="5"/>
    </row>
    <row r="605" spans="2:15" ht="24.95" customHeight="1">
      <c r="B605" s="24"/>
      <c r="C605" s="37"/>
      <c r="D605" s="37"/>
      <c r="E605" s="41"/>
      <c r="F605" s="37"/>
      <c r="G605" s="37"/>
      <c r="H605" s="209"/>
      <c r="I605" s="42"/>
      <c r="J605" s="59"/>
      <c r="K605" s="5"/>
    </row>
    <row r="606" spans="2:15" ht="24.95" customHeight="1">
      <c r="B606" s="24"/>
      <c r="C606" s="37"/>
      <c r="D606" s="37"/>
      <c r="E606" s="41"/>
      <c r="F606" s="37"/>
      <c r="G606" s="37"/>
      <c r="H606" s="209"/>
      <c r="I606" s="42"/>
      <c r="J606" s="59"/>
      <c r="K606" s="5"/>
    </row>
    <row r="607" spans="2:15" ht="24.95" customHeight="1">
      <c r="B607" s="24"/>
      <c r="C607" s="37"/>
      <c r="D607" s="37"/>
      <c r="E607" s="41"/>
      <c r="F607" s="37"/>
      <c r="G607" s="37"/>
      <c r="H607" s="209"/>
      <c r="I607" s="42"/>
      <c r="J607" s="59"/>
      <c r="K607" s="5"/>
    </row>
    <row r="608" spans="2:15" ht="24.95" customHeight="1">
      <c r="B608" s="24"/>
      <c r="C608" s="37"/>
      <c r="D608" s="37"/>
      <c r="E608" s="41"/>
      <c r="F608" s="37"/>
      <c r="G608" s="37"/>
      <c r="H608" s="209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209"/>
      <c r="I609" s="42"/>
      <c r="J609" s="59"/>
      <c r="K609" s="5"/>
    </row>
    <row r="610" spans="2:15" ht="24.95" customHeight="1">
      <c r="B610" s="24"/>
      <c r="C610" s="37"/>
      <c r="D610" s="37"/>
      <c r="E610" s="41"/>
      <c r="F610" s="37"/>
      <c r="G610" s="37"/>
      <c r="H610" s="209"/>
      <c r="I610" s="42"/>
      <c r="J610" s="59"/>
      <c r="K610" s="5"/>
    </row>
    <row r="611" spans="2:15" ht="24.95" customHeight="1">
      <c r="B611" s="24"/>
      <c r="C611" s="37"/>
      <c r="D611" s="37"/>
      <c r="E611" s="41"/>
      <c r="F611" s="37"/>
      <c r="G611" s="37"/>
      <c r="H611" s="209"/>
      <c r="I611" s="42"/>
      <c r="J611" s="59"/>
      <c r="K611" s="5"/>
    </row>
    <row r="612" spans="2:15" ht="24.95" customHeight="1">
      <c r="B612" s="24"/>
      <c r="C612" s="37"/>
      <c r="D612" s="37"/>
      <c r="E612" s="41"/>
      <c r="F612" s="37"/>
      <c r="G612" s="37"/>
      <c r="H612" s="41"/>
      <c r="I612" s="42"/>
      <c r="J612" s="59"/>
      <c r="K612" s="5"/>
      <c r="O612" s="49">
        <v>6</v>
      </c>
    </row>
    <row r="613" spans="2:15" ht="30" customHeight="1">
      <c r="B613" s="306" t="s">
        <v>196</v>
      </c>
      <c r="C613" s="306"/>
      <c r="D613" s="306"/>
      <c r="E613" s="30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</row>
    <row r="614" spans="2:15" ht="15" customHeight="1"/>
    <row r="615" spans="2:15" ht="24.95" customHeight="1">
      <c r="B615" s="263" t="s">
        <v>13</v>
      </c>
      <c r="C615" s="263"/>
      <c r="D615" s="263"/>
      <c r="E615" s="263"/>
      <c r="F615" s="263"/>
      <c r="G615" s="263"/>
      <c r="H615" s="263"/>
      <c r="I615" s="263"/>
      <c r="J615" s="263"/>
      <c r="K615" s="263"/>
      <c r="L615" s="17"/>
    </row>
    <row r="616" spans="2:15" ht="24.95" customHeight="1">
      <c r="B616" s="270" t="s">
        <v>40</v>
      </c>
      <c r="C616" s="271" t="s">
        <v>16</v>
      </c>
      <c r="D616" s="271"/>
      <c r="E616" s="271"/>
      <c r="F616" s="271" t="s">
        <v>17</v>
      </c>
      <c r="G616" s="271"/>
      <c r="H616" s="271"/>
      <c r="I616" s="271" t="s">
        <v>44</v>
      </c>
      <c r="J616" s="271"/>
      <c r="K616" s="271"/>
      <c r="L616" s="7"/>
    </row>
    <row r="617" spans="2:15" ht="24.95" customHeight="1">
      <c r="B617" s="270"/>
      <c r="C617" s="131" t="s">
        <v>95</v>
      </c>
      <c r="D617" s="131" t="s">
        <v>90</v>
      </c>
      <c r="E617" s="117" t="s">
        <v>96</v>
      </c>
      <c r="F617" s="131" t="s">
        <v>95</v>
      </c>
      <c r="G617" s="131" t="s">
        <v>90</v>
      </c>
      <c r="H617" s="117" t="s">
        <v>96</v>
      </c>
      <c r="I617" s="131" t="s">
        <v>95</v>
      </c>
      <c r="J617" s="131" t="s">
        <v>90</v>
      </c>
      <c r="K617" s="117" t="s">
        <v>96</v>
      </c>
    </row>
    <row r="618" spans="2:15" ht="24.95" customHeight="1">
      <c r="B618" s="43" t="s">
        <v>191</v>
      </c>
      <c r="C618" s="113">
        <v>333626</v>
      </c>
      <c r="D618" s="113">
        <v>66898</v>
      </c>
      <c r="E618" s="81">
        <f>SUM(C618:D618)</f>
        <v>400524</v>
      </c>
      <c r="F618" s="113">
        <v>9388</v>
      </c>
      <c r="G618" s="113">
        <v>1840</v>
      </c>
      <c r="H618" s="81">
        <f>F618+G618</f>
        <v>11228</v>
      </c>
      <c r="I618" s="113">
        <f>SUM(C618,F618)</f>
        <v>343014</v>
      </c>
      <c r="J618" s="113">
        <f>SUM(D618,G618)</f>
        <v>68738</v>
      </c>
      <c r="K618" s="122">
        <f>E618+H618</f>
        <v>411752</v>
      </c>
      <c r="L618" s="8"/>
    </row>
    <row r="619" spans="2:15" ht="24.95" customHeight="1">
      <c r="B619" s="43" t="s">
        <v>188</v>
      </c>
      <c r="C619" s="113">
        <v>348440</v>
      </c>
      <c r="D619" s="113">
        <v>66953</v>
      </c>
      <c r="E619" s="81">
        <f>SUM(C619:D619)</f>
        <v>415393</v>
      </c>
      <c r="F619" s="113">
        <v>9913</v>
      </c>
      <c r="G619" s="113">
        <v>2125</v>
      </c>
      <c r="H619" s="81">
        <f>SUM(F619:G619)</f>
        <v>12038</v>
      </c>
      <c r="I619" s="113">
        <f>SUM(C619,F619)</f>
        <v>358353</v>
      </c>
      <c r="J619" s="113">
        <f>SUM(D619,G619)</f>
        <v>69078</v>
      </c>
      <c r="K619" s="122">
        <f>E619+H619</f>
        <v>427431</v>
      </c>
      <c r="L619" s="8"/>
    </row>
    <row r="620" spans="2:15" ht="24.95" customHeight="1">
      <c r="B620" s="100" t="s">
        <v>50</v>
      </c>
      <c r="C620" s="82">
        <f t="shared" ref="C620:K620" si="18">(C619-C618)/C618</f>
        <v>4.4403014153573166E-2</v>
      </c>
      <c r="D620" s="82">
        <f t="shared" si="18"/>
        <v>8.2214714939161113E-4</v>
      </c>
      <c r="E620" s="82">
        <f t="shared" si="18"/>
        <v>3.7123867733269415E-2</v>
      </c>
      <c r="F620" s="82">
        <f t="shared" si="18"/>
        <v>5.5922454196847042E-2</v>
      </c>
      <c r="G620" s="82">
        <f t="shared" si="18"/>
        <v>0.15489130434782608</v>
      </c>
      <c r="H620" s="82">
        <f t="shared" si="18"/>
        <v>7.2141075881724262E-2</v>
      </c>
      <c r="I620" s="82">
        <f t="shared" si="18"/>
        <v>4.4718291381692872E-2</v>
      </c>
      <c r="J620" s="82">
        <f t="shared" si="18"/>
        <v>4.9463179027612091E-3</v>
      </c>
      <c r="K620" s="99">
        <f t="shared" si="18"/>
        <v>3.8078746429889836E-2</v>
      </c>
      <c r="L620" s="9"/>
    </row>
    <row r="621" spans="2:15" ht="24.95" customHeight="1">
      <c r="B621" s="104"/>
      <c r="C621" s="105"/>
      <c r="D621" s="105"/>
      <c r="E621" s="105"/>
      <c r="F621" s="105"/>
      <c r="G621" s="105"/>
      <c r="H621" s="105"/>
      <c r="I621" s="105"/>
      <c r="J621" s="105"/>
      <c r="K621" s="105"/>
      <c r="L621" s="111"/>
    </row>
    <row r="622" spans="2:15" s="5" customFormat="1" ht="24.95" customHeight="1">
      <c r="B622" s="22"/>
      <c r="C622" s="27"/>
      <c r="D622" s="27"/>
      <c r="E622" s="27"/>
      <c r="F622" s="27"/>
      <c r="G622" s="27"/>
      <c r="H622" s="27"/>
      <c r="I622" s="27"/>
      <c r="J622" s="27"/>
      <c r="K622" s="27"/>
      <c r="L622" s="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s="5" customFormat="1" ht="24.95" customHeight="1">
      <c r="B626" s="22"/>
      <c r="C626" s="27"/>
      <c r="D626" s="27"/>
      <c r="E626" s="27"/>
      <c r="F626" s="27"/>
      <c r="G626" s="27"/>
      <c r="H626" s="27"/>
      <c r="I626" s="27"/>
      <c r="J626" s="27"/>
      <c r="K626" s="27"/>
      <c r="L626" s="9"/>
    </row>
    <row r="627" spans="2:15" s="5" customFormat="1" ht="24.95" customHeight="1">
      <c r="B627" s="22"/>
      <c r="C627" s="27"/>
      <c r="D627" s="27"/>
      <c r="E627" s="27"/>
      <c r="F627" s="27"/>
      <c r="G627" s="27"/>
      <c r="H627" s="27"/>
      <c r="I627" s="27"/>
      <c r="J627" s="27"/>
      <c r="K627" s="27"/>
      <c r="L627" s="9"/>
    </row>
    <row r="628" spans="2:15" s="5" customFormat="1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ht="24.95" customHeight="1">
      <c r="B629" s="264"/>
      <c r="C629" s="264"/>
      <c r="D629" s="264"/>
      <c r="E629" s="264"/>
      <c r="F629" s="264"/>
      <c r="G629" s="264"/>
      <c r="H629" s="264"/>
      <c r="I629" s="264"/>
      <c r="J629" s="264"/>
      <c r="K629" s="264"/>
      <c r="L629" s="264"/>
    </row>
    <row r="630" spans="2:15" ht="24.95" customHeight="1"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</row>
    <row r="631" spans="2:15" ht="24.95" customHeight="1">
      <c r="B631" s="208"/>
      <c r="C631" s="208"/>
      <c r="D631" s="208"/>
      <c r="E631" s="208"/>
      <c r="F631" s="208"/>
      <c r="G631" s="208"/>
      <c r="H631" s="208"/>
      <c r="I631" s="208"/>
      <c r="J631" s="208"/>
      <c r="K631" s="208"/>
      <c r="L631" s="208"/>
    </row>
    <row r="632" spans="2:15" ht="24.95" customHeight="1">
      <c r="B632" s="22"/>
      <c r="C632" s="27"/>
      <c r="D632" s="27"/>
      <c r="E632" s="27"/>
      <c r="F632" s="27"/>
      <c r="G632" s="27"/>
      <c r="H632" s="27"/>
      <c r="I632" s="27"/>
      <c r="J632" s="27"/>
      <c r="K632" s="27"/>
      <c r="L632" s="9"/>
    </row>
    <row r="633" spans="2:15" ht="24.95" customHeight="1">
      <c r="B633" s="263" t="s">
        <v>15</v>
      </c>
      <c r="C633" s="263"/>
      <c r="D633" s="263"/>
      <c r="E633" s="263"/>
      <c r="F633" s="263"/>
      <c r="G633" s="263"/>
      <c r="H633" s="263"/>
      <c r="I633" s="263"/>
      <c r="J633" s="263"/>
      <c r="K633" s="263"/>
      <c r="L633" s="263"/>
      <c r="M633" s="263"/>
      <c r="N633" s="263"/>
    </row>
    <row r="634" spans="2:15" ht="24.95" customHeight="1">
      <c r="B634" s="281" t="s">
        <v>40</v>
      </c>
      <c r="C634" s="282" t="s">
        <v>16</v>
      </c>
      <c r="D634" s="282"/>
      <c r="E634" s="282"/>
      <c r="F634" s="282"/>
      <c r="G634" s="282" t="s">
        <v>17</v>
      </c>
      <c r="H634" s="282"/>
      <c r="I634" s="282"/>
      <c r="J634" s="282"/>
      <c r="K634" s="282" t="s">
        <v>117</v>
      </c>
      <c r="L634" s="282"/>
      <c r="M634" s="282"/>
      <c r="N634" s="282"/>
    </row>
    <row r="635" spans="2:15" ht="24.95" customHeight="1">
      <c r="B635" s="281"/>
      <c r="C635" s="158" t="s">
        <v>97</v>
      </c>
      <c r="D635" s="158" t="s">
        <v>98</v>
      </c>
      <c r="E635" s="120" t="s">
        <v>99</v>
      </c>
      <c r="F635" s="189" t="s">
        <v>66</v>
      </c>
      <c r="G635" s="158" t="s">
        <v>97</v>
      </c>
      <c r="H635" s="158" t="s">
        <v>98</v>
      </c>
      <c r="I635" s="142" t="s">
        <v>99</v>
      </c>
      <c r="J635" s="190" t="s">
        <v>66</v>
      </c>
      <c r="K635" s="158" t="s">
        <v>97</v>
      </c>
      <c r="L635" s="158" t="s">
        <v>98</v>
      </c>
      <c r="M635" s="142" t="s">
        <v>99</v>
      </c>
      <c r="N635" s="190" t="s">
        <v>66</v>
      </c>
    </row>
    <row r="636" spans="2:15" ht="24.95" customHeight="1">
      <c r="B636" s="43" t="s">
        <v>191</v>
      </c>
      <c r="C636" s="113">
        <v>537780</v>
      </c>
      <c r="D636" s="113">
        <v>101181</v>
      </c>
      <c r="E636" s="81">
        <f>SUM(C636:D636)</f>
        <v>638961</v>
      </c>
      <c r="F636" s="137">
        <v>0.31009999999999999</v>
      </c>
      <c r="G636" s="143">
        <v>20636</v>
      </c>
      <c r="H636" s="143">
        <v>3673</v>
      </c>
      <c r="I636" s="81">
        <f>SUM(G636:H636)</f>
        <v>24309</v>
      </c>
      <c r="J636" s="137">
        <v>0.15740000000000001</v>
      </c>
      <c r="K636" s="143">
        <f>C636+G636</f>
        <v>558416</v>
      </c>
      <c r="L636" s="146">
        <f>D636+H636</f>
        <v>104854</v>
      </c>
      <c r="M636" s="144">
        <f>K636+L636</f>
        <v>663270</v>
      </c>
      <c r="N636" s="136">
        <v>0.2994</v>
      </c>
    </row>
    <row r="637" spans="2:15" ht="24.95" customHeight="1">
      <c r="B637" s="43" t="s">
        <v>188</v>
      </c>
      <c r="C637" s="113">
        <v>555626</v>
      </c>
      <c r="D637" s="113">
        <v>103009</v>
      </c>
      <c r="E637" s="81">
        <f>SUM(C637:D637)</f>
        <v>658635</v>
      </c>
      <c r="F637" s="137">
        <v>0.31879999999999997</v>
      </c>
      <c r="G637" s="143">
        <v>27163</v>
      </c>
      <c r="H637" s="143">
        <v>4282</v>
      </c>
      <c r="I637" s="81">
        <f>SUM(G637:H637)</f>
        <v>31445</v>
      </c>
      <c r="J637" s="137">
        <v>0.20300000000000001</v>
      </c>
      <c r="K637" s="186">
        <f>C637+G637</f>
        <v>582789</v>
      </c>
      <c r="L637" s="146">
        <f>D637+H637</f>
        <v>107291</v>
      </c>
      <c r="M637" s="145">
        <f>K637+L637</f>
        <v>690080</v>
      </c>
      <c r="N637" s="136">
        <v>0.31069999999999998</v>
      </c>
    </row>
    <row r="638" spans="2:15" ht="24.95" customHeight="1">
      <c r="B638" s="100" t="s">
        <v>50</v>
      </c>
      <c r="C638" s="82">
        <f t="shared" ref="C638:N638" si="19">(C637-C636)/C636</f>
        <v>3.3184573617464394E-2</v>
      </c>
      <c r="D638" s="82">
        <f t="shared" si="19"/>
        <v>1.806663306351983E-2</v>
      </c>
      <c r="E638" s="82">
        <f t="shared" si="19"/>
        <v>3.079061163357388E-2</v>
      </c>
      <c r="F638" s="82">
        <f t="shared" si="19"/>
        <v>2.8055465978716498E-2</v>
      </c>
      <c r="G638" s="82">
        <f t="shared" si="19"/>
        <v>0.31629191703818571</v>
      </c>
      <c r="H638" s="82">
        <f t="shared" si="19"/>
        <v>0.16580451946637625</v>
      </c>
      <c r="I638" s="82">
        <f t="shared" si="19"/>
        <v>0.29355382780040312</v>
      </c>
      <c r="J638" s="82">
        <f t="shared" si="19"/>
        <v>0.28970775095298601</v>
      </c>
      <c r="K638" s="82">
        <f t="shared" si="19"/>
        <v>4.3646672015128507E-2</v>
      </c>
      <c r="L638" s="82">
        <f t="shared" si="19"/>
        <v>2.3241841036107349E-2</v>
      </c>
      <c r="M638" s="82">
        <f t="shared" si="19"/>
        <v>4.0420944713314338E-2</v>
      </c>
      <c r="N638" s="82">
        <f t="shared" si="19"/>
        <v>3.7742150968603796E-2</v>
      </c>
    </row>
    <row r="639" spans="2:15" ht="24.95" customHeight="1">
      <c r="B639" s="104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6"/>
    </row>
    <row r="640" spans="2:15" s="5" customFormat="1" ht="24.95" customHeight="1">
      <c r="B640" s="22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2:14" s="5" customFormat="1" ht="24.95" customHeight="1">
      <c r="B641" s="22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2:14" s="5" customFormat="1" ht="24.95" customHeight="1">
      <c r="B642" s="22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2:14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4" ht="24.95" customHeight="1">
      <c r="B644" s="264"/>
      <c r="C644" s="264"/>
      <c r="D644" s="264"/>
      <c r="E644" s="264"/>
      <c r="F644" s="264"/>
      <c r="G644" s="264"/>
      <c r="H644" s="264"/>
      <c r="I644" s="264"/>
      <c r="J644" s="264"/>
      <c r="K644" s="264"/>
      <c r="L644" s="264"/>
    </row>
    <row r="645" spans="2:14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4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4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4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4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4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4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4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4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4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4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4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2:15" ht="24.95" customHeight="1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2:15" ht="24.95" customHeight="1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2:15" ht="24.95" customHeight="1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O676" s="49">
        <v>7</v>
      </c>
    </row>
    <row r="677" spans="2:15" ht="30" customHeight="1">
      <c r="B677" s="289" t="s">
        <v>197</v>
      </c>
      <c r="C677" s="289"/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</row>
    <row r="678" spans="2:15" ht="15" customHeight="1"/>
    <row r="679" spans="2:15" ht="24.95" customHeight="1">
      <c r="B679" s="263" t="s">
        <v>13</v>
      </c>
      <c r="C679" s="263"/>
      <c r="D679" s="263"/>
      <c r="E679" s="263"/>
      <c r="F679" s="263"/>
      <c r="G679" s="263"/>
      <c r="H679" s="263"/>
      <c r="I679" s="263"/>
      <c r="J679" s="263"/>
      <c r="K679" s="263"/>
      <c r="L679" s="91"/>
    </row>
    <row r="680" spans="2:15" ht="24.95" customHeight="1">
      <c r="B680" s="303" t="s">
        <v>40</v>
      </c>
      <c r="C680" s="304" t="s">
        <v>16</v>
      </c>
      <c r="D680" s="304"/>
      <c r="E680" s="304"/>
      <c r="F680" s="282" t="s">
        <v>17</v>
      </c>
      <c r="G680" s="282"/>
      <c r="H680" s="282"/>
      <c r="I680" s="282" t="s">
        <v>86</v>
      </c>
      <c r="J680" s="282"/>
      <c r="K680" s="282"/>
      <c r="L680" s="92"/>
    </row>
    <row r="681" spans="2:15" ht="24.95" customHeight="1">
      <c r="B681" s="303"/>
      <c r="C681" s="158" t="s">
        <v>95</v>
      </c>
      <c r="D681" s="158" t="s">
        <v>90</v>
      </c>
      <c r="E681" s="120" t="s">
        <v>96</v>
      </c>
      <c r="F681" s="158" t="s">
        <v>95</v>
      </c>
      <c r="G681" s="158" t="s">
        <v>90</v>
      </c>
      <c r="H681" s="120" t="s">
        <v>96</v>
      </c>
      <c r="I681" s="158" t="s">
        <v>95</v>
      </c>
      <c r="J681" s="158" t="s">
        <v>90</v>
      </c>
      <c r="K681" s="120" t="s">
        <v>96</v>
      </c>
      <c r="L681" s="18"/>
    </row>
    <row r="682" spans="2:15" ht="24.95" customHeight="1">
      <c r="B682" s="43" t="s">
        <v>194</v>
      </c>
      <c r="C682" s="113">
        <v>4726588</v>
      </c>
      <c r="D682" s="113">
        <v>1434042</v>
      </c>
      <c r="E682" s="81">
        <f>SUM(C682:D682)</f>
        <v>6160630</v>
      </c>
      <c r="F682" s="132">
        <v>148265</v>
      </c>
      <c r="G682" s="132">
        <v>55655</v>
      </c>
      <c r="H682" s="81">
        <f>SUM(F682:G682)</f>
        <v>203920</v>
      </c>
      <c r="I682" s="113">
        <f>C682+F682</f>
        <v>4874853</v>
      </c>
      <c r="J682" s="113">
        <f t="shared" ref="J682:K683" si="20">D682+G682</f>
        <v>1489697</v>
      </c>
      <c r="K682" s="122">
        <f t="shared" si="20"/>
        <v>6364550</v>
      </c>
      <c r="L682" s="93"/>
    </row>
    <row r="683" spans="2:15" ht="24.95" customHeight="1">
      <c r="B683" s="43" t="s">
        <v>195</v>
      </c>
      <c r="C683" s="113">
        <v>4767440</v>
      </c>
      <c r="D683" s="113">
        <v>1468583</v>
      </c>
      <c r="E683" s="81">
        <f>SUM(C683:D683)</f>
        <v>6236023</v>
      </c>
      <c r="F683" s="132">
        <v>151252</v>
      </c>
      <c r="G683" s="132">
        <v>57399</v>
      </c>
      <c r="H683" s="81">
        <f>SUM(F683:G683)</f>
        <v>208651</v>
      </c>
      <c r="I683" s="113">
        <f>C683+F683</f>
        <v>4918692</v>
      </c>
      <c r="J683" s="113">
        <f t="shared" si="20"/>
        <v>1525982</v>
      </c>
      <c r="K683" s="122">
        <f t="shared" si="20"/>
        <v>6444674</v>
      </c>
      <c r="L683" s="93"/>
    </row>
    <row r="684" spans="2:15" ht="24.95" customHeight="1">
      <c r="B684" s="100" t="s">
        <v>50</v>
      </c>
      <c r="C684" s="82">
        <f t="shared" ref="C684:K684" si="21">(C683-C682)/C682</f>
        <v>8.6430211391388453E-3</v>
      </c>
      <c r="D684" s="82">
        <f t="shared" si="21"/>
        <v>2.4086463297448749E-2</v>
      </c>
      <c r="E684" s="82">
        <f t="shared" si="21"/>
        <v>1.2237871776100822E-2</v>
      </c>
      <c r="F684" s="82">
        <f t="shared" si="21"/>
        <v>2.014635955889792E-2</v>
      </c>
      <c r="G684" s="82">
        <f t="shared" si="21"/>
        <v>3.1335908723385139E-2</v>
      </c>
      <c r="H684" s="82">
        <f t="shared" si="21"/>
        <v>2.3200274617497057E-2</v>
      </c>
      <c r="I684" s="82">
        <f t="shared" si="21"/>
        <v>8.9928865547330358E-3</v>
      </c>
      <c r="J684" s="82">
        <f t="shared" si="21"/>
        <v>2.4357302189639905E-2</v>
      </c>
      <c r="K684" s="82">
        <f t="shared" si="21"/>
        <v>1.2589106849659441E-2</v>
      </c>
      <c r="L684" s="94"/>
    </row>
    <row r="685" spans="2:15" ht="24.95" customHeight="1">
      <c r="B685" s="104"/>
      <c r="C685" s="105"/>
      <c r="D685" s="105"/>
      <c r="E685" s="105"/>
      <c r="F685" s="105"/>
      <c r="G685" s="105"/>
      <c r="H685" s="105"/>
      <c r="I685" s="105"/>
      <c r="J685" s="105"/>
      <c r="K685" s="105"/>
      <c r="L685" s="112"/>
      <c r="M685" s="106"/>
      <c r="N685" s="106"/>
    </row>
    <row r="686" spans="2:15" ht="24.95" customHeight="1"/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/>
    <row r="694" spans="2:14" ht="24.95" customHeight="1"/>
    <row r="695" spans="2:14" ht="24.95" customHeight="1"/>
    <row r="696" spans="2:14" ht="24.95" customHeight="1">
      <c r="B696" s="263" t="s">
        <v>15</v>
      </c>
      <c r="C696" s="263"/>
      <c r="D696" s="263"/>
      <c r="E696" s="263"/>
      <c r="F696" s="263"/>
      <c r="G696" s="263"/>
      <c r="H696" s="263"/>
      <c r="I696" s="263"/>
      <c r="J696" s="263"/>
      <c r="K696" s="263"/>
      <c r="L696" s="263"/>
      <c r="M696" s="263"/>
      <c r="N696" s="263"/>
    </row>
    <row r="697" spans="2:14" ht="24.95" customHeight="1">
      <c r="B697" s="302" t="s">
        <v>40</v>
      </c>
      <c r="C697" s="282" t="s">
        <v>16</v>
      </c>
      <c r="D697" s="282"/>
      <c r="E697" s="282"/>
      <c r="F697" s="282"/>
      <c r="G697" s="282" t="s">
        <v>17</v>
      </c>
      <c r="H697" s="282"/>
      <c r="I697" s="282"/>
      <c r="J697" s="282"/>
      <c r="K697" s="282" t="s">
        <v>117</v>
      </c>
      <c r="L697" s="282"/>
      <c r="M697" s="282"/>
      <c r="N697" s="282"/>
    </row>
    <row r="698" spans="2:14" ht="24.95" customHeight="1">
      <c r="B698" s="302"/>
      <c r="C698" s="158" t="s">
        <v>97</v>
      </c>
      <c r="D698" s="158" t="s">
        <v>98</v>
      </c>
      <c r="E698" s="142" t="s">
        <v>99</v>
      </c>
      <c r="F698" s="190" t="s">
        <v>66</v>
      </c>
      <c r="G698" s="158" t="s">
        <v>97</v>
      </c>
      <c r="H698" s="158" t="s">
        <v>98</v>
      </c>
      <c r="I698" s="142" t="s">
        <v>99</v>
      </c>
      <c r="J698" s="190" t="s">
        <v>66</v>
      </c>
      <c r="K698" s="158" t="s">
        <v>97</v>
      </c>
      <c r="L698" s="158" t="s">
        <v>98</v>
      </c>
      <c r="M698" s="142" t="s">
        <v>99</v>
      </c>
      <c r="N698" s="190" t="s">
        <v>66</v>
      </c>
    </row>
    <row r="699" spans="2:14" ht="24.95" customHeight="1">
      <c r="B699" s="43" t="s">
        <v>194</v>
      </c>
      <c r="C699" s="143">
        <v>7630155</v>
      </c>
      <c r="D699" s="143">
        <v>2042510</v>
      </c>
      <c r="E699" s="81">
        <f>SUM(C699:D699)</f>
        <v>9672665</v>
      </c>
      <c r="F699" s="137">
        <v>0.39900000000000002</v>
      </c>
      <c r="G699" s="143">
        <v>310759</v>
      </c>
      <c r="H699" s="143">
        <v>82806</v>
      </c>
      <c r="I699" s="81">
        <f>SUM(G699:H699)</f>
        <v>393565</v>
      </c>
      <c r="J699" s="137">
        <v>0.21609999999999999</v>
      </c>
      <c r="K699" s="143">
        <f>C699+G699</f>
        <v>7940914</v>
      </c>
      <c r="L699" s="146">
        <f>D699+H699</f>
        <v>2125316</v>
      </c>
      <c r="M699" s="144">
        <f>K699+L699</f>
        <v>10066230</v>
      </c>
      <c r="N699" s="136">
        <v>0.38619999999999999</v>
      </c>
    </row>
    <row r="700" spans="2:14" ht="24.95" customHeight="1">
      <c r="B700" s="43" t="s">
        <v>195</v>
      </c>
      <c r="C700" s="143">
        <v>7717198</v>
      </c>
      <c r="D700" s="143">
        <v>2096903</v>
      </c>
      <c r="E700" s="81">
        <f>SUM(C700:D700)</f>
        <v>9814101</v>
      </c>
      <c r="F700" s="137">
        <v>0.4037</v>
      </c>
      <c r="G700" s="143">
        <v>323276</v>
      </c>
      <c r="H700" s="143">
        <v>89938</v>
      </c>
      <c r="I700" s="81">
        <f>SUM(G700:H700)</f>
        <v>413214</v>
      </c>
      <c r="J700" s="137">
        <v>0.2286</v>
      </c>
      <c r="K700" s="215">
        <f>C700+G700</f>
        <v>8040474</v>
      </c>
      <c r="L700" s="146">
        <f>D700+H700</f>
        <v>2186841</v>
      </c>
      <c r="M700" s="145">
        <f>K700+L700</f>
        <v>10227315</v>
      </c>
      <c r="N700" s="136">
        <v>0.3916</v>
      </c>
    </row>
    <row r="701" spans="2:14" ht="24.95" customHeight="1">
      <c r="B701" s="100" t="s">
        <v>50</v>
      </c>
      <c r="C701" s="82">
        <f t="shared" ref="C701:N701" si="22">(C700-C699)/C699</f>
        <v>1.1407763013988576E-2</v>
      </c>
      <c r="D701" s="82">
        <f t="shared" si="22"/>
        <v>2.6630469373466959E-2</v>
      </c>
      <c r="E701" s="82">
        <f t="shared" si="22"/>
        <v>1.4622236994664863E-2</v>
      </c>
      <c r="F701" s="82">
        <f t="shared" si="22"/>
        <v>1.1779448621553839E-2</v>
      </c>
      <c r="G701" s="82">
        <f t="shared" si="22"/>
        <v>4.0278801257566152E-2</v>
      </c>
      <c r="H701" s="82">
        <f t="shared" si="22"/>
        <v>8.6129024466826076E-2</v>
      </c>
      <c r="I701" s="82">
        <f t="shared" si="22"/>
        <v>4.9925679366813615E-2</v>
      </c>
      <c r="J701" s="82">
        <f t="shared" si="22"/>
        <v>5.7843590930124998E-2</v>
      </c>
      <c r="K701" s="82">
        <f t="shared" si="22"/>
        <v>1.2537599576068951E-2</v>
      </c>
      <c r="L701" s="82">
        <f t="shared" si="22"/>
        <v>2.8948636343960145E-2</v>
      </c>
      <c r="M701" s="82">
        <f t="shared" si="22"/>
        <v>1.6002515340897236E-2</v>
      </c>
      <c r="N701" s="82">
        <f t="shared" si="22"/>
        <v>1.3982392542724018E-2</v>
      </c>
    </row>
    <row r="702" spans="2:14" s="106" customFormat="1" ht="24.95" customHeight="1">
      <c r="B702" s="104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</row>
    <row r="703" spans="2:14" s="106" customFormat="1" ht="24.95" customHeight="1">
      <c r="B703" s="104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</row>
    <row r="704" spans="2:14" s="106" customFormat="1" ht="24.95" customHeight="1">
      <c r="B704" s="104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</row>
    <row r="705" spans="2:14" s="106" customFormat="1" ht="24.95" customHeight="1">
      <c r="B705" s="104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</row>
    <row r="706" spans="2:14" ht="24.95" customHeight="1"/>
    <row r="707" spans="2:14" ht="24.95" customHeight="1"/>
    <row r="708" spans="2:14" ht="24.95" customHeight="1"/>
    <row r="709" spans="2:14" ht="24.95" customHeight="1"/>
    <row r="710" spans="2:14" ht="24.95" customHeight="1"/>
    <row r="711" spans="2:14" ht="24.95" customHeight="1"/>
    <row r="712" spans="2:14" ht="24.95" customHeight="1"/>
    <row r="713" spans="2:14" ht="24.95" customHeight="1"/>
    <row r="714" spans="2:14" ht="24.95" customHeight="1"/>
    <row r="715" spans="2:14" ht="24.95" customHeight="1"/>
    <row r="716" spans="2:14" ht="24.95" customHeight="1"/>
    <row r="717" spans="2:14" ht="24.95" customHeight="1"/>
    <row r="718" spans="2:14" ht="24.95" customHeight="1"/>
    <row r="719" spans="2:14" ht="24.95" customHeight="1"/>
    <row r="720" spans="2:14" ht="24.95" customHeight="1"/>
    <row r="721" ht="24.95" customHeight="1"/>
    <row r="722" ht="24.95" customHeight="1"/>
    <row r="723" ht="24.95" customHeight="1"/>
    <row r="724" ht="24.95" customHeight="1"/>
    <row r="725" ht="24.95" customHeight="1"/>
    <row r="726" ht="24.95" customHeight="1"/>
    <row r="727" ht="24.95" customHeight="1"/>
    <row r="728" ht="24.95" customHeight="1"/>
    <row r="729" ht="24.95" customHeight="1"/>
    <row r="730" ht="24.95" customHeight="1"/>
    <row r="731" ht="24.95" customHeight="1"/>
    <row r="732" ht="24.95" customHeight="1"/>
    <row r="733" ht="24.95" customHeight="1"/>
    <row r="734" ht="24.95" customHeight="1"/>
    <row r="735" ht="24.95" customHeight="1"/>
    <row r="736" ht="24.95" customHeight="1"/>
    <row r="737" spans="2:16" ht="24.95" customHeight="1"/>
    <row r="738" spans="2:16" ht="24.95" customHeight="1"/>
    <row r="739" spans="2:16" ht="24.95" customHeight="1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</row>
    <row r="740" spans="2:16" ht="24.95" customHeight="1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O740" s="49">
        <v>8</v>
      </c>
    </row>
    <row r="741" spans="2:16" ht="39.950000000000003" customHeight="1">
      <c r="B741" s="288" t="s">
        <v>111</v>
      </c>
      <c r="C741" s="288"/>
      <c r="D741" s="288"/>
      <c r="E741" s="288"/>
      <c r="F741" s="288"/>
      <c r="G741" s="288"/>
      <c r="H741" s="288"/>
      <c r="I741" s="288"/>
      <c r="J741" s="288"/>
      <c r="K741" s="288"/>
      <c r="L741" s="288"/>
      <c r="M741" s="288"/>
      <c r="N741" s="288"/>
      <c r="O741" s="288"/>
      <c r="P741" s="288"/>
    </row>
    <row r="742" spans="2:16" ht="15" customHeight="1"/>
    <row r="743" spans="2:16" ht="30" customHeight="1">
      <c r="B743" s="296" t="s">
        <v>112</v>
      </c>
      <c r="C743" s="296"/>
      <c r="D743" s="296"/>
      <c r="E743" s="296"/>
      <c r="F743" s="296"/>
      <c r="G743" s="296"/>
      <c r="H743" s="296"/>
      <c r="I743" s="296"/>
      <c r="J743" s="296"/>
      <c r="K743" s="296"/>
      <c r="L743" s="296"/>
      <c r="M743" s="296"/>
      <c r="N743" s="296"/>
      <c r="O743" s="296"/>
    </row>
    <row r="744" spans="2:16" ht="15" customHeight="1">
      <c r="B744" s="102"/>
      <c r="C744" s="102"/>
      <c r="D744" s="102"/>
      <c r="E744" s="102"/>
      <c r="F744" s="102"/>
      <c r="G744" s="102"/>
    </row>
    <row r="745" spans="2:16" ht="24.95" customHeight="1">
      <c r="B745" s="301" t="s">
        <v>20</v>
      </c>
      <c r="C745" s="301"/>
      <c r="D745" s="301"/>
      <c r="E745" s="301"/>
      <c r="F745" s="301"/>
      <c r="G745" s="301"/>
      <c r="H745" s="301"/>
      <c r="I745" s="301"/>
      <c r="J745" s="301"/>
    </row>
    <row r="746" spans="2:16" ht="24.95" customHeight="1">
      <c r="B746" s="281" t="s">
        <v>41</v>
      </c>
      <c r="C746" s="282" t="s">
        <v>61</v>
      </c>
      <c r="D746" s="282"/>
      <c r="E746" s="282"/>
      <c r="F746" s="282" t="s">
        <v>62</v>
      </c>
      <c r="G746" s="282"/>
      <c r="H746" s="282"/>
      <c r="I746" s="188" t="s">
        <v>66</v>
      </c>
      <c r="J746" s="187" t="s">
        <v>67</v>
      </c>
      <c r="M746" s="68"/>
    </row>
    <row r="747" spans="2:16" ht="24.95" customHeight="1">
      <c r="B747" s="281"/>
      <c r="C747" s="158" t="s">
        <v>89</v>
      </c>
      <c r="D747" s="158" t="s">
        <v>90</v>
      </c>
      <c r="E747" s="120" t="s">
        <v>96</v>
      </c>
      <c r="F747" s="158" t="s">
        <v>92</v>
      </c>
      <c r="G747" s="158" t="s">
        <v>93</v>
      </c>
      <c r="H747" s="120" t="s">
        <v>94</v>
      </c>
      <c r="I747" s="165" t="s">
        <v>121</v>
      </c>
      <c r="J747" s="165" t="s">
        <v>122</v>
      </c>
      <c r="M747" s="68"/>
    </row>
    <row r="748" spans="2:16" ht="24.95" customHeight="1">
      <c r="B748" s="34" t="s">
        <v>152</v>
      </c>
      <c r="C748" s="207">
        <v>18846</v>
      </c>
      <c r="D748" s="207">
        <v>342</v>
      </c>
      <c r="E748" s="180">
        <f t="shared" ref="E748:E756" si="23">C748+D748</f>
        <v>19188</v>
      </c>
      <c r="F748" s="207">
        <v>44419</v>
      </c>
      <c r="G748" s="207">
        <v>853</v>
      </c>
      <c r="H748" s="180">
        <f t="shared" ref="H748:H756" si="24">F748+G748</f>
        <v>45272</v>
      </c>
      <c r="I748" s="136">
        <v>0.19893571676531721</v>
      </c>
      <c r="J748" s="139">
        <f>H748/E748</f>
        <v>2.3593912862205544</v>
      </c>
      <c r="K748" s="12"/>
      <c r="M748" s="68"/>
    </row>
    <row r="749" spans="2:16" ht="24.95" customHeight="1">
      <c r="B749" s="34" t="s">
        <v>5</v>
      </c>
      <c r="C749" s="207">
        <v>10607</v>
      </c>
      <c r="D749" s="207">
        <v>400</v>
      </c>
      <c r="E749" s="180">
        <f t="shared" si="23"/>
        <v>11007</v>
      </c>
      <c r="F749" s="207">
        <v>24609</v>
      </c>
      <c r="G749" s="207">
        <v>617</v>
      </c>
      <c r="H749" s="180">
        <f t="shared" si="24"/>
        <v>25226</v>
      </c>
      <c r="I749" s="136">
        <v>0.1751112406894493</v>
      </c>
      <c r="J749" s="139">
        <f t="shared" ref="J749:J757" si="25">H749/E749</f>
        <v>2.2918142999909148</v>
      </c>
      <c r="M749" s="68"/>
    </row>
    <row r="750" spans="2:16" ht="24.95" customHeight="1">
      <c r="B750" s="34" t="s">
        <v>24</v>
      </c>
      <c r="C750" s="207">
        <v>9618</v>
      </c>
      <c r="D750" s="207">
        <v>187</v>
      </c>
      <c r="E750" s="180">
        <f t="shared" si="23"/>
        <v>9805</v>
      </c>
      <c r="F750" s="207">
        <v>21977</v>
      </c>
      <c r="G750" s="207">
        <v>350</v>
      </c>
      <c r="H750" s="180">
        <f t="shared" si="24"/>
        <v>22327</v>
      </c>
      <c r="I750" s="136">
        <v>0.1500470430107527</v>
      </c>
      <c r="J750" s="139">
        <f t="shared" si="25"/>
        <v>2.2771035186129525</v>
      </c>
      <c r="M750" s="68"/>
    </row>
    <row r="751" spans="2:16" ht="24.95" customHeight="1">
      <c r="B751" s="34" t="s">
        <v>7</v>
      </c>
      <c r="C751" s="207">
        <v>4557</v>
      </c>
      <c r="D751" s="207">
        <v>447</v>
      </c>
      <c r="E751" s="180">
        <f t="shared" si="23"/>
        <v>5004</v>
      </c>
      <c r="F751" s="207">
        <v>10742</v>
      </c>
      <c r="G751" s="207">
        <v>856</v>
      </c>
      <c r="H751" s="180">
        <f t="shared" si="24"/>
        <v>11598</v>
      </c>
      <c r="I751" s="136">
        <v>0.17146151799178025</v>
      </c>
      <c r="J751" s="139">
        <f t="shared" si="25"/>
        <v>2.3177458033573139</v>
      </c>
      <c r="M751" s="68"/>
    </row>
    <row r="752" spans="2:16" ht="24.95" customHeight="1">
      <c r="B752" s="34" t="s">
        <v>8</v>
      </c>
      <c r="C752" s="207">
        <v>10982</v>
      </c>
      <c r="D752" s="207">
        <v>388</v>
      </c>
      <c r="E752" s="180">
        <f t="shared" si="23"/>
        <v>11370</v>
      </c>
      <c r="F752" s="207">
        <v>25828</v>
      </c>
      <c r="G752" s="207">
        <v>593</v>
      </c>
      <c r="H752" s="180">
        <f t="shared" si="24"/>
        <v>26421</v>
      </c>
      <c r="I752" s="136">
        <v>0.19326311169629143</v>
      </c>
      <c r="J752" s="139">
        <f t="shared" si="25"/>
        <v>2.3237467018469657</v>
      </c>
      <c r="M752" s="68"/>
    </row>
    <row r="753" spans="2:13" ht="24.95" customHeight="1">
      <c r="B753" s="34" t="s">
        <v>9</v>
      </c>
      <c r="C753" s="207">
        <v>15641</v>
      </c>
      <c r="D753" s="207">
        <v>357</v>
      </c>
      <c r="E753" s="180">
        <f t="shared" si="23"/>
        <v>15998</v>
      </c>
      <c r="F753" s="207">
        <v>35894</v>
      </c>
      <c r="G753" s="207">
        <v>705</v>
      </c>
      <c r="H753" s="180">
        <f t="shared" si="24"/>
        <v>36599</v>
      </c>
      <c r="I753" s="136">
        <v>0.27674939128593684</v>
      </c>
      <c r="J753" s="139">
        <f t="shared" si="25"/>
        <v>2.2877234654331793</v>
      </c>
      <c r="M753" s="68"/>
    </row>
    <row r="754" spans="2:13" ht="24.95" customHeight="1">
      <c r="B754" s="34" t="s">
        <v>10</v>
      </c>
      <c r="C754" s="207">
        <v>9144</v>
      </c>
      <c r="D754" s="207">
        <v>78</v>
      </c>
      <c r="E754" s="180">
        <f t="shared" si="23"/>
        <v>9222</v>
      </c>
      <c r="F754" s="207">
        <v>21858</v>
      </c>
      <c r="G754" s="207">
        <v>148</v>
      </c>
      <c r="H754" s="180">
        <f t="shared" si="24"/>
        <v>22006</v>
      </c>
      <c r="I754" s="136">
        <v>0.19669464332001538</v>
      </c>
      <c r="J754" s="139">
        <f t="shared" si="25"/>
        <v>2.3862502710908697</v>
      </c>
      <c r="M754" s="68"/>
    </row>
    <row r="755" spans="2:13" ht="24.95" customHeight="1">
      <c r="B755" s="34" t="s">
        <v>11</v>
      </c>
      <c r="C755" s="207">
        <v>5045</v>
      </c>
      <c r="D755" s="207">
        <v>241</v>
      </c>
      <c r="E755" s="180">
        <f t="shared" si="23"/>
        <v>5286</v>
      </c>
      <c r="F755" s="207">
        <v>10009</v>
      </c>
      <c r="G755" s="207">
        <v>312</v>
      </c>
      <c r="H755" s="180">
        <f t="shared" si="24"/>
        <v>10321</v>
      </c>
      <c r="I755" s="136">
        <v>0.16368509531512671</v>
      </c>
      <c r="J755" s="139">
        <f t="shared" si="25"/>
        <v>1.9525160802118804</v>
      </c>
      <c r="M755" s="68"/>
    </row>
    <row r="756" spans="2:13" ht="24.95" customHeight="1">
      <c r="B756" s="34" t="s">
        <v>12</v>
      </c>
      <c r="C756" s="207">
        <v>8186</v>
      </c>
      <c r="D756" s="207">
        <v>186</v>
      </c>
      <c r="E756" s="180">
        <f t="shared" si="23"/>
        <v>8372</v>
      </c>
      <c r="F756" s="207">
        <v>17240</v>
      </c>
      <c r="G756" s="207">
        <v>340</v>
      </c>
      <c r="H756" s="180">
        <f t="shared" si="24"/>
        <v>17580</v>
      </c>
      <c r="I756" s="136">
        <v>0.22370681427753389</v>
      </c>
      <c r="J756" s="139">
        <f t="shared" si="25"/>
        <v>2.0998566650740562</v>
      </c>
      <c r="M756" s="68"/>
    </row>
    <row r="757" spans="2:13" ht="24.95" customHeight="1">
      <c r="B757" s="199" t="s">
        <v>14</v>
      </c>
      <c r="C757" s="183">
        <f t="shared" ref="C757:H757" si="26">SUM(C748:C756)</f>
        <v>92626</v>
      </c>
      <c r="D757" s="183">
        <f t="shared" si="26"/>
        <v>2626</v>
      </c>
      <c r="E757" s="184">
        <f t="shared" si="26"/>
        <v>95252</v>
      </c>
      <c r="F757" s="183">
        <f t="shared" si="26"/>
        <v>212576</v>
      </c>
      <c r="G757" s="178">
        <f t="shared" si="26"/>
        <v>4774</v>
      </c>
      <c r="H757" s="176">
        <f t="shared" si="26"/>
        <v>217350</v>
      </c>
      <c r="I757" s="163">
        <v>0.19571489288132662</v>
      </c>
      <c r="J757" s="162">
        <f t="shared" si="25"/>
        <v>2.2818418510897409</v>
      </c>
      <c r="M757" s="68"/>
    </row>
    <row r="758" spans="2:13" ht="24.95" customHeight="1">
      <c r="B758" s="24"/>
      <c r="C758" s="37"/>
      <c r="D758" s="37"/>
      <c r="E758" s="41"/>
      <c r="F758" s="37"/>
      <c r="G758" s="37"/>
      <c r="H758" s="41"/>
      <c r="I758" s="42"/>
      <c r="J758" s="59"/>
      <c r="K758" s="5"/>
      <c r="M758" s="68"/>
    </row>
    <row r="759" spans="2:13" ht="24.95" customHeight="1">
      <c r="B759" s="24"/>
      <c r="C759" s="30"/>
      <c r="D759" s="30"/>
      <c r="E759" s="31"/>
      <c r="F759" s="30"/>
      <c r="G759" s="30"/>
      <c r="H759" s="31"/>
      <c r="I759" s="25"/>
      <c r="J759" s="26"/>
      <c r="M759">
        <f>SUM(M749:M758)</f>
        <v>0</v>
      </c>
    </row>
    <row r="760" spans="2:13" ht="24.95" customHeight="1"/>
    <row r="761" spans="2:13" ht="24.95" customHeight="1"/>
    <row r="762" spans="2:13" ht="24.95" customHeight="1"/>
    <row r="763" spans="2:13" ht="24.95" customHeight="1"/>
    <row r="764" spans="2:13" ht="24.95" customHeight="1"/>
    <row r="765" spans="2:13" ht="24.95" customHeight="1"/>
    <row r="766" spans="2:13" ht="24.95" customHeight="1">
      <c r="B766" s="2"/>
      <c r="C766" s="2"/>
      <c r="D766" s="2"/>
      <c r="E766" s="2"/>
      <c r="G766" s="2"/>
      <c r="H766" s="2"/>
      <c r="I766" s="2"/>
      <c r="J766" s="2"/>
    </row>
    <row r="767" spans="2:13" ht="24.95" customHeight="1">
      <c r="B767" s="2"/>
      <c r="C767" s="2"/>
      <c r="D767" s="2"/>
      <c r="E767" s="2"/>
      <c r="G767" s="2"/>
      <c r="H767" s="2"/>
      <c r="I767" s="2"/>
      <c r="J767" s="2"/>
    </row>
    <row r="768" spans="2:13" ht="24.95" customHeight="1">
      <c r="B768" s="2"/>
      <c r="C768" s="2"/>
      <c r="D768" s="2"/>
      <c r="E768" s="2"/>
      <c r="F768" s="2"/>
      <c r="G768" s="2"/>
      <c r="H768" s="2"/>
      <c r="I768" s="2"/>
      <c r="J768" s="2"/>
      <c r="K768" s="88"/>
    </row>
    <row r="769" spans="2:15" ht="24.95" customHeight="1">
      <c r="B769" s="2"/>
      <c r="C769" s="2"/>
      <c r="D769" s="2"/>
      <c r="E769" s="2"/>
      <c r="F769" s="2"/>
      <c r="G769" s="2"/>
      <c r="H769" s="2"/>
      <c r="I769" s="2"/>
      <c r="J769" s="2"/>
      <c r="K769" s="88"/>
    </row>
    <row r="770" spans="2:15" ht="30" customHeight="1">
      <c r="B770" s="296" t="s">
        <v>198</v>
      </c>
      <c r="C770" s="296"/>
      <c r="D770" s="296"/>
      <c r="E770" s="296"/>
      <c r="F770" s="296"/>
      <c r="G770" s="296"/>
      <c r="H770" s="296"/>
      <c r="I770" s="296"/>
      <c r="J770" s="296"/>
      <c r="K770" s="296"/>
      <c r="L770" s="296"/>
      <c r="M770" s="296"/>
      <c r="N770" s="296"/>
      <c r="O770" s="296"/>
    </row>
    <row r="771" spans="2:15" ht="15" customHeight="1">
      <c r="B771" s="102"/>
      <c r="C771" s="102"/>
      <c r="D771" s="102"/>
      <c r="E771" s="102"/>
      <c r="F771" s="102"/>
      <c r="G771" s="102"/>
    </row>
    <row r="772" spans="2:15" s="5" customFormat="1" ht="24.95" customHeight="1">
      <c r="B772" s="263" t="s">
        <v>13</v>
      </c>
      <c r="C772" s="263"/>
      <c r="D772" s="263"/>
      <c r="E772" s="263"/>
      <c r="F772" s="263"/>
      <c r="G772" s="263"/>
      <c r="H772" s="263"/>
      <c r="I772" s="27"/>
      <c r="J772" s="27"/>
      <c r="K772" s="27"/>
      <c r="L772" s="27"/>
    </row>
    <row r="773" spans="2:15" s="5" customFormat="1" ht="24.95" customHeight="1">
      <c r="B773" s="192" t="s">
        <v>40</v>
      </c>
      <c r="C773" s="267" t="s">
        <v>78</v>
      </c>
      <c r="D773" s="267"/>
      <c r="E773" s="267" t="s">
        <v>147</v>
      </c>
      <c r="F773" s="267"/>
      <c r="G773" s="294" t="s">
        <v>0</v>
      </c>
      <c r="H773" s="294"/>
      <c r="I773" s="27"/>
      <c r="J773" s="27"/>
      <c r="K773" s="27"/>
      <c r="L773" s="27"/>
    </row>
    <row r="774" spans="2:15" s="5" customFormat="1" ht="24.95" customHeight="1">
      <c r="B774" s="43" t="s">
        <v>191</v>
      </c>
      <c r="C774" s="266">
        <v>83524</v>
      </c>
      <c r="D774" s="266"/>
      <c r="E774" s="266">
        <v>3358</v>
      </c>
      <c r="F774" s="266"/>
      <c r="G774" s="272">
        <f>C774+E774</f>
        <v>86882</v>
      </c>
      <c r="H774" s="273"/>
      <c r="I774" s="27"/>
      <c r="J774" s="27"/>
      <c r="K774" s="27"/>
      <c r="L774" s="27"/>
    </row>
    <row r="775" spans="2:15" s="5" customFormat="1" ht="24.95" customHeight="1">
      <c r="B775" s="43" t="s">
        <v>188</v>
      </c>
      <c r="C775" s="266">
        <v>92626</v>
      </c>
      <c r="D775" s="266"/>
      <c r="E775" s="266">
        <v>2626</v>
      </c>
      <c r="F775" s="266"/>
      <c r="G775" s="272">
        <f>C775+E775</f>
        <v>95252</v>
      </c>
      <c r="H775" s="273"/>
      <c r="I775" s="27"/>
      <c r="J775" s="27"/>
      <c r="K775" s="27"/>
      <c r="L775" s="27"/>
    </row>
    <row r="776" spans="2:15" s="5" customFormat="1" ht="24.95" customHeight="1">
      <c r="B776" s="100" t="s">
        <v>50</v>
      </c>
      <c r="C776" s="268">
        <f>(C775-C774)/C774</f>
        <v>0.10897466596427374</v>
      </c>
      <c r="D776" s="268"/>
      <c r="E776" s="268">
        <f>(E775-E774)/E774</f>
        <v>-0.21798689696247767</v>
      </c>
      <c r="F776" s="268"/>
      <c r="G776" s="268">
        <f>(G775-G774)/G774</f>
        <v>9.6337561290025547E-2</v>
      </c>
      <c r="H776" s="268"/>
      <c r="I776" s="27"/>
      <c r="J776" s="27"/>
      <c r="K776" s="27"/>
      <c r="L776" s="27"/>
    </row>
    <row r="777" spans="2:15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5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5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5" s="5" customFormat="1" ht="24.95" customHeight="1">
      <c r="B780" s="22"/>
      <c r="C780" s="27"/>
      <c r="D780" s="27"/>
      <c r="E780" s="27"/>
      <c r="F780" s="23"/>
      <c r="G780" s="22"/>
      <c r="H780" s="22"/>
      <c r="I780" s="27"/>
      <c r="J780" s="27"/>
      <c r="K780" s="27"/>
      <c r="L780" s="27"/>
    </row>
    <row r="781" spans="2:15" s="5" customFormat="1" ht="24.95" customHeight="1">
      <c r="B781" s="22"/>
      <c r="C781" s="27"/>
      <c r="D781" s="27"/>
      <c r="E781" s="27"/>
      <c r="F781" s="23"/>
      <c r="G781" s="22"/>
      <c r="H781" s="22"/>
      <c r="I781" s="27"/>
      <c r="J781" s="27"/>
      <c r="K781" s="27"/>
      <c r="L781" s="27"/>
    </row>
    <row r="782" spans="2:15" s="5" customFormat="1" ht="24.95" customHeight="1">
      <c r="B782" s="22"/>
      <c r="C782" s="27"/>
      <c r="D782" s="27"/>
      <c r="E782" s="27"/>
      <c r="F782" s="23"/>
      <c r="G782" s="22"/>
      <c r="H782" s="22"/>
      <c r="I782" s="27"/>
      <c r="J782" s="27"/>
      <c r="K782" s="27"/>
      <c r="L782" s="27"/>
    </row>
    <row r="783" spans="2:15" s="5" customFormat="1" ht="24.95" customHeight="1">
      <c r="B783" s="22"/>
      <c r="C783" s="27"/>
      <c r="D783" s="27"/>
      <c r="E783" s="27"/>
      <c r="F783" s="23"/>
      <c r="G783" s="22"/>
      <c r="H783" s="22"/>
      <c r="I783" s="27"/>
      <c r="J783" s="27"/>
      <c r="K783" s="27"/>
      <c r="L783" s="27"/>
    </row>
    <row r="784" spans="2:15" s="60" customFormat="1" ht="24.95" customHeight="1">
      <c r="B784" s="264"/>
      <c r="C784" s="264"/>
      <c r="D784" s="264"/>
      <c r="E784" s="264"/>
      <c r="F784" s="264"/>
      <c r="G784" s="264"/>
      <c r="H784" s="264"/>
      <c r="I784" s="264"/>
      <c r="J784" s="264"/>
      <c r="K784" s="264"/>
      <c r="L784" s="264"/>
    </row>
    <row r="785" spans="2:12" s="60" customFormat="1" ht="24.95" customHeight="1"/>
    <row r="786" spans="2:12" s="60" customFormat="1" ht="24.95" customHeight="1"/>
    <row r="787" spans="2:12" s="60" customFormat="1" ht="24.95" customHeight="1"/>
    <row r="788" spans="2:12" s="60" customFormat="1" ht="24.95" customHeight="1">
      <c r="B788" s="263" t="s">
        <v>15</v>
      </c>
      <c r="C788" s="263"/>
      <c r="D788" s="263"/>
      <c r="E788" s="263"/>
      <c r="F788" s="263"/>
      <c r="G788" s="263"/>
      <c r="H788" s="263"/>
      <c r="I788" s="263"/>
      <c r="J788" s="263"/>
    </row>
    <row r="789" spans="2:12" s="60" customFormat="1" ht="24.95" customHeight="1">
      <c r="B789" s="192" t="s">
        <v>40</v>
      </c>
      <c r="C789" s="267" t="s">
        <v>149</v>
      </c>
      <c r="D789" s="267"/>
      <c r="E789" s="267" t="s">
        <v>148</v>
      </c>
      <c r="F789" s="267"/>
      <c r="G789" s="294" t="s">
        <v>49</v>
      </c>
      <c r="H789" s="294"/>
      <c r="I789" s="295" t="s">
        <v>18</v>
      </c>
      <c r="J789" s="295"/>
    </row>
    <row r="790" spans="2:12" s="60" customFormat="1" ht="24.95" customHeight="1">
      <c r="B790" s="43" t="s">
        <v>191</v>
      </c>
      <c r="C790" s="266">
        <v>194740</v>
      </c>
      <c r="D790" s="266"/>
      <c r="E790" s="266">
        <v>8476</v>
      </c>
      <c r="F790" s="266"/>
      <c r="G790" s="272">
        <f>C790+E790</f>
        <v>203216</v>
      </c>
      <c r="H790" s="273"/>
      <c r="I790" s="274">
        <v>0.18770000000000001</v>
      </c>
      <c r="J790" s="275"/>
    </row>
    <row r="791" spans="2:12" s="60" customFormat="1" ht="24.95" customHeight="1">
      <c r="B791" s="43" t="s">
        <v>188</v>
      </c>
      <c r="C791" s="266">
        <v>212576</v>
      </c>
      <c r="D791" s="266"/>
      <c r="E791" s="266">
        <v>4774</v>
      </c>
      <c r="F791" s="266"/>
      <c r="G791" s="272">
        <f>C791+E791</f>
        <v>217350</v>
      </c>
      <c r="H791" s="273"/>
      <c r="I791" s="274">
        <v>0.19570000000000001</v>
      </c>
      <c r="J791" s="275"/>
    </row>
    <row r="792" spans="2:12" s="60" customFormat="1" ht="24.95" customHeight="1">
      <c r="B792" s="100" t="s">
        <v>50</v>
      </c>
      <c r="C792" s="268">
        <f>(C791-C790)/C790</f>
        <v>9.1588785046728974E-2</v>
      </c>
      <c r="D792" s="268"/>
      <c r="E792" s="268">
        <f>(E791-E790)/E790</f>
        <v>-0.43676262387918829</v>
      </c>
      <c r="F792" s="268"/>
      <c r="G792" s="268">
        <f>(G791-G790)/G790</f>
        <v>6.9551610109440207E-2</v>
      </c>
      <c r="H792" s="268"/>
      <c r="I792" s="268">
        <f>(I791-I790)/I790</f>
        <v>4.262120404901442E-2</v>
      </c>
      <c r="J792" s="268"/>
    </row>
    <row r="793" spans="2:12" s="60" customFormat="1" ht="24.95" customHeight="1"/>
    <row r="794" spans="2:12" s="60" customFormat="1" ht="24.95" customHeight="1"/>
    <row r="795" spans="2:12" s="60" customFormat="1" ht="24.95" customHeight="1">
      <c r="B795" s="264"/>
      <c r="C795" s="264"/>
      <c r="D795" s="264"/>
      <c r="E795" s="264"/>
      <c r="F795" s="264"/>
      <c r="G795" s="264"/>
      <c r="H795" s="264"/>
      <c r="I795" s="264"/>
      <c r="J795" s="264"/>
      <c r="K795" s="264"/>
      <c r="L795" s="264"/>
    </row>
    <row r="796" spans="2:12" s="60" customFormat="1" ht="24.95" customHeight="1"/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/>
    <row r="802" spans="2:15" s="60" customFormat="1" ht="24.95" customHeight="1"/>
    <row r="803" spans="2:15" s="60" customFormat="1" ht="24.95" customHeight="1"/>
    <row r="804" spans="2:15" s="60" customFormat="1" ht="24.95" customHeight="1">
      <c r="O804" s="49">
        <v>9</v>
      </c>
    </row>
    <row r="805" spans="2:15" s="60" customFormat="1" ht="30" customHeight="1">
      <c r="B805" s="296" t="s">
        <v>199</v>
      </c>
      <c r="C805" s="296"/>
      <c r="D805" s="296"/>
      <c r="E805" s="296"/>
      <c r="F805" s="296"/>
      <c r="G805" s="296"/>
      <c r="H805" s="296"/>
      <c r="I805" s="296"/>
      <c r="J805" s="296"/>
      <c r="K805" s="296"/>
      <c r="L805" s="296"/>
      <c r="M805" s="296"/>
      <c r="N805" s="296"/>
      <c r="O805" s="296"/>
    </row>
    <row r="806" spans="2:15" s="60" customFormat="1" ht="15" customHeight="1"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/>
    </row>
    <row r="807" spans="2:15" s="60" customFormat="1" ht="24.95" customHeight="1">
      <c r="B807" s="263" t="s">
        <v>13</v>
      </c>
      <c r="C807" s="263"/>
      <c r="D807" s="263"/>
      <c r="E807" s="263"/>
      <c r="F807" s="263"/>
      <c r="G807" s="263"/>
      <c r="H807" s="263"/>
      <c r="M807" s="21"/>
      <c r="N807" s="21"/>
      <c r="O807"/>
    </row>
    <row r="808" spans="2:15" s="60" customFormat="1" ht="24.95" customHeight="1">
      <c r="B808" s="191" t="s">
        <v>40</v>
      </c>
      <c r="C808" s="267" t="s">
        <v>102</v>
      </c>
      <c r="D808" s="267"/>
      <c r="E808" s="267" t="s">
        <v>103</v>
      </c>
      <c r="F808" s="267"/>
      <c r="G808" s="300" t="s">
        <v>0</v>
      </c>
      <c r="H808" s="300"/>
      <c r="M808" s="21"/>
      <c r="N808" s="21"/>
      <c r="O808"/>
    </row>
    <row r="809" spans="2:15" s="60" customFormat="1" ht="24.95" customHeight="1">
      <c r="B809" s="43" t="s">
        <v>194</v>
      </c>
      <c r="C809" s="266">
        <v>973103</v>
      </c>
      <c r="D809" s="266"/>
      <c r="E809" s="266">
        <v>99041</v>
      </c>
      <c r="F809" s="266"/>
      <c r="G809" s="272">
        <f>C809+E809</f>
        <v>1072144</v>
      </c>
      <c r="H809" s="273"/>
      <c r="M809" s="21"/>
      <c r="N809" s="21"/>
      <c r="O809"/>
    </row>
    <row r="810" spans="2:15" s="60" customFormat="1" ht="24.95" customHeight="1">
      <c r="B810" s="43" t="s">
        <v>195</v>
      </c>
      <c r="C810" s="266">
        <v>997211</v>
      </c>
      <c r="D810" s="266"/>
      <c r="E810" s="266">
        <v>93245</v>
      </c>
      <c r="F810" s="266"/>
      <c r="G810" s="272">
        <f>C810+E810</f>
        <v>1090456</v>
      </c>
      <c r="H810" s="273"/>
      <c r="M810" s="21"/>
      <c r="N810" s="21"/>
      <c r="O810"/>
    </row>
    <row r="811" spans="2:15" s="60" customFormat="1" ht="24.95" customHeight="1">
      <c r="B811" s="108" t="s">
        <v>50</v>
      </c>
      <c r="C811" s="268">
        <f>(C810-C809)/C809</f>
        <v>2.4774355849278031E-2</v>
      </c>
      <c r="D811" s="268"/>
      <c r="E811" s="268">
        <f>(E810-E809)/E809</f>
        <v>-5.8521218485273772E-2</v>
      </c>
      <c r="F811" s="268"/>
      <c r="G811" s="268">
        <f>(G810-G809)/G809</f>
        <v>1.7079795251384141E-2</v>
      </c>
      <c r="H811" s="268"/>
      <c r="M811" s="21"/>
      <c r="N811"/>
      <c r="O811" s="48"/>
    </row>
    <row r="812" spans="2:15" s="60" customFormat="1" ht="24.95" customHeight="1"/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/>
    <row r="821" spans="2:10" s="60" customFormat="1" ht="24.95" customHeight="1"/>
    <row r="822" spans="2:10" s="60" customFormat="1" ht="24.95" customHeight="1"/>
    <row r="823" spans="2:10" s="60" customFormat="1" ht="24.95" customHeight="1"/>
    <row r="824" spans="2:10" s="60" customFormat="1" ht="24.95" customHeight="1">
      <c r="B824" s="263" t="s">
        <v>15</v>
      </c>
      <c r="C824" s="263"/>
      <c r="D824" s="263"/>
      <c r="E824" s="263"/>
      <c r="F824" s="263"/>
      <c r="G824" s="263"/>
      <c r="H824" s="263"/>
      <c r="I824" s="263"/>
      <c r="J824" s="263"/>
    </row>
    <row r="825" spans="2:10" s="60" customFormat="1" ht="24.95" customHeight="1">
      <c r="B825" s="191" t="s">
        <v>40</v>
      </c>
      <c r="C825" s="267" t="s">
        <v>100</v>
      </c>
      <c r="D825" s="267"/>
      <c r="E825" s="267" t="s">
        <v>101</v>
      </c>
      <c r="F825" s="267"/>
      <c r="G825" s="300" t="s">
        <v>49</v>
      </c>
      <c r="H825" s="300"/>
      <c r="I825" s="295" t="s">
        <v>18</v>
      </c>
      <c r="J825" s="295"/>
    </row>
    <row r="826" spans="2:10" s="60" customFormat="1" ht="24.95" customHeight="1">
      <c r="B826" s="43" t="s">
        <v>194</v>
      </c>
      <c r="C826" s="266">
        <v>1984436</v>
      </c>
      <c r="D826" s="266"/>
      <c r="E826" s="266">
        <v>166579</v>
      </c>
      <c r="F826" s="266"/>
      <c r="G826" s="272">
        <f>C826+E826</f>
        <v>2151015</v>
      </c>
      <c r="H826" s="273"/>
      <c r="I826" s="274">
        <v>0.17100000000000001</v>
      </c>
      <c r="J826" s="275"/>
    </row>
    <row r="827" spans="2:10" s="60" customFormat="1" ht="24.95" customHeight="1">
      <c r="B827" s="43" t="s">
        <v>195</v>
      </c>
      <c r="C827" s="266">
        <v>2045093</v>
      </c>
      <c r="D827" s="266"/>
      <c r="E827" s="266">
        <v>148796</v>
      </c>
      <c r="F827" s="266"/>
      <c r="G827" s="272">
        <f>C827+E827</f>
        <v>2193889</v>
      </c>
      <c r="H827" s="273"/>
      <c r="I827" s="274">
        <v>0.1701</v>
      </c>
      <c r="J827" s="275"/>
    </row>
    <row r="828" spans="2:10" s="60" customFormat="1" ht="24.95" customHeight="1">
      <c r="B828" s="108" t="s">
        <v>50</v>
      </c>
      <c r="C828" s="268">
        <f>(C827-C826)/C826</f>
        <v>3.0566367471664493E-2</v>
      </c>
      <c r="D828" s="268"/>
      <c r="E828" s="268">
        <f>(E827-E826)/E826</f>
        <v>-0.10675415268431195</v>
      </c>
      <c r="F828" s="268"/>
      <c r="G828" s="268">
        <f>(G827-G826)/G826</f>
        <v>1.9931985597496996E-2</v>
      </c>
      <c r="H828" s="268"/>
      <c r="I828" s="268">
        <f>(I827-I826)/I826</f>
        <v>-5.2631578947369114E-3</v>
      </c>
      <c r="J828" s="268"/>
    </row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/>
    <row r="866" spans="2:15" s="60" customFormat="1" ht="24.95" customHeight="1"/>
    <row r="867" spans="2:15" s="60" customFormat="1" ht="24.95" customHeight="1"/>
    <row r="868" spans="2:15" s="60" customFormat="1" ht="24.95" customHeight="1">
      <c r="O868" s="49">
        <v>10</v>
      </c>
    </row>
    <row r="869" spans="2:15" ht="39.950000000000003" customHeight="1">
      <c r="B869" s="288" t="s">
        <v>185</v>
      </c>
      <c r="C869" s="288"/>
      <c r="D869" s="288"/>
      <c r="E869" s="288"/>
      <c r="F869" s="288"/>
      <c r="G869" s="288"/>
      <c r="H869" s="288"/>
      <c r="I869" s="288"/>
      <c r="J869" s="288"/>
      <c r="K869" s="288"/>
      <c r="L869" s="288"/>
      <c r="M869" s="288"/>
      <c r="N869" s="288"/>
      <c r="O869" s="288"/>
    </row>
    <row r="870" spans="2:15" ht="15" customHeight="1"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</row>
    <row r="871" spans="2:15" ht="30" customHeight="1">
      <c r="B871" s="296" t="s">
        <v>114</v>
      </c>
      <c r="C871" s="296"/>
      <c r="D871" s="296"/>
      <c r="E871" s="296"/>
      <c r="F871" s="296"/>
      <c r="G871" s="296"/>
      <c r="H871" s="296"/>
      <c r="I871" s="296"/>
      <c r="J871" s="296"/>
      <c r="K871" s="296"/>
      <c r="L871" s="296"/>
      <c r="M871" s="296"/>
      <c r="N871" s="296"/>
      <c r="O871" s="296"/>
    </row>
    <row r="872" spans="2:15" ht="15" customHeight="1">
      <c r="B872" s="102"/>
      <c r="C872" s="102"/>
      <c r="D872" s="102"/>
      <c r="E872" s="102"/>
      <c r="F872" s="102"/>
      <c r="G872" s="102"/>
    </row>
    <row r="873" spans="2:15" ht="24.95" customHeight="1">
      <c r="B873" s="301" t="s">
        <v>186</v>
      </c>
      <c r="C873" s="301"/>
      <c r="D873" s="301"/>
      <c r="E873" s="301"/>
      <c r="F873" s="301"/>
      <c r="G873" s="301"/>
      <c r="H873" s="301"/>
      <c r="I873" s="301"/>
      <c r="J873" s="301"/>
    </row>
    <row r="874" spans="2:15" ht="24.95" customHeight="1">
      <c r="B874" s="281" t="s">
        <v>41</v>
      </c>
      <c r="C874" s="282" t="s">
        <v>61</v>
      </c>
      <c r="D874" s="282"/>
      <c r="E874" s="282"/>
      <c r="F874" s="282" t="s">
        <v>62</v>
      </c>
      <c r="G874" s="282"/>
      <c r="H874" s="282"/>
      <c r="I874" s="188" t="s">
        <v>66</v>
      </c>
      <c r="J874" s="187" t="s">
        <v>67</v>
      </c>
    </row>
    <row r="875" spans="2:15" ht="24.95" customHeight="1">
      <c r="B875" s="281"/>
      <c r="C875" s="158" t="s">
        <v>89</v>
      </c>
      <c r="D875" s="158" t="s">
        <v>90</v>
      </c>
      <c r="E875" s="120" t="s">
        <v>91</v>
      </c>
      <c r="F875" s="158" t="s">
        <v>92</v>
      </c>
      <c r="G875" s="158" t="s">
        <v>93</v>
      </c>
      <c r="H875" s="120" t="s">
        <v>94</v>
      </c>
      <c r="I875" s="165" t="s">
        <v>121</v>
      </c>
      <c r="J875" s="165" t="s">
        <v>122</v>
      </c>
      <c r="K875" s="12"/>
      <c r="L875" s="12"/>
      <c r="M875" s="69"/>
      <c r="N875" s="12"/>
    </row>
    <row r="876" spans="2:15" ht="24.95" customHeight="1">
      <c r="B876" s="34" t="s">
        <v>152</v>
      </c>
      <c r="C876" s="207">
        <v>762</v>
      </c>
      <c r="D876" s="207">
        <v>0</v>
      </c>
      <c r="E876" s="180">
        <f>SUM(C876:D876)</f>
        <v>762</v>
      </c>
      <c r="F876" s="207">
        <v>1557</v>
      </c>
      <c r="G876" s="207">
        <v>0</v>
      </c>
      <c r="H876" s="180">
        <f>SUM(F876:G876)</f>
        <v>1557</v>
      </c>
      <c r="I876" s="136">
        <v>2.0223142964762113E-2</v>
      </c>
      <c r="J876" s="139">
        <f>H876/E876</f>
        <v>2.0433070866141732</v>
      </c>
      <c r="K876" s="12"/>
      <c r="L876" s="72"/>
      <c r="M876" s="69"/>
      <c r="N876" s="12"/>
    </row>
    <row r="877" spans="2:15" ht="24.95" customHeight="1">
      <c r="B877" s="34" t="s">
        <v>5</v>
      </c>
      <c r="C877" s="207">
        <v>400</v>
      </c>
      <c r="D877" s="207">
        <v>528</v>
      </c>
      <c r="E877" s="180">
        <f t="shared" ref="E877:E884" si="27">SUM(C877:D877)</f>
        <v>928</v>
      </c>
      <c r="F877" s="207">
        <v>587</v>
      </c>
      <c r="G877" s="207">
        <v>774</v>
      </c>
      <c r="H877" s="180">
        <f t="shared" ref="H877:H884" si="28">SUM(F877:G877)</f>
        <v>1361</v>
      </c>
      <c r="I877" s="136">
        <v>1.6674221726719184E-2</v>
      </c>
      <c r="J877" s="139">
        <f t="shared" ref="J877:J885" si="29">H877/E877</f>
        <v>1.4665948275862069</v>
      </c>
      <c r="K877" s="12"/>
      <c r="L877" s="72"/>
      <c r="M877" s="69"/>
      <c r="N877" s="12"/>
    </row>
    <row r="878" spans="2:15" ht="24.95" customHeight="1">
      <c r="B878" s="34" t="s">
        <v>24</v>
      </c>
      <c r="C878" s="207">
        <v>118</v>
      </c>
      <c r="D878" s="207">
        <v>0</v>
      </c>
      <c r="E878" s="180">
        <f t="shared" si="27"/>
        <v>118</v>
      </c>
      <c r="F878" s="207">
        <v>347</v>
      </c>
      <c r="G878" s="207">
        <v>0</v>
      </c>
      <c r="H878" s="180">
        <f t="shared" si="28"/>
        <v>347</v>
      </c>
      <c r="I878" s="136">
        <v>1.1314356516352018E-2</v>
      </c>
      <c r="J878" s="139">
        <f t="shared" si="29"/>
        <v>2.9406779661016951</v>
      </c>
      <c r="K878" s="12"/>
      <c r="L878" s="72"/>
      <c r="M878" s="70"/>
      <c r="N878" s="12"/>
    </row>
    <row r="879" spans="2:15" ht="24.95" customHeight="1">
      <c r="B879" s="34" t="s">
        <v>7</v>
      </c>
      <c r="C879" s="207">
        <v>22</v>
      </c>
      <c r="D879" s="207">
        <v>21</v>
      </c>
      <c r="E879" s="180">
        <f t="shared" si="27"/>
        <v>43</v>
      </c>
      <c r="F879" s="207">
        <v>43</v>
      </c>
      <c r="G879" s="207">
        <v>29</v>
      </c>
      <c r="H879" s="180">
        <f t="shared" si="28"/>
        <v>72</v>
      </c>
      <c r="I879" s="136">
        <v>3.5459246491012066E-3</v>
      </c>
      <c r="J879" s="139">
        <f t="shared" si="29"/>
        <v>1.6744186046511629</v>
      </c>
      <c r="K879" s="12"/>
      <c r="L879" s="72"/>
      <c r="M879" s="70"/>
      <c r="N879" s="12"/>
    </row>
    <row r="880" spans="2:15" ht="24.95" customHeight="1">
      <c r="B880" s="34" t="s">
        <v>8</v>
      </c>
      <c r="C880" s="207">
        <v>29</v>
      </c>
      <c r="D880" s="207">
        <v>1108</v>
      </c>
      <c r="E880" s="180">
        <f t="shared" si="27"/>
        <v>1137</v>
      </c>
      <c r="F880" s="207">
        <v>41</v>
      </c>
      <c r="G880" s="207">
        <v>1448</v>
      </c>
      <c r="H880" s="180">
        <f t="shared" si="28"/>
        <v>1489</v>
      </c>
      <c r="I880" s="136">
        <v>3.2286742703499717E-2</v>
      </c>
      <c r="J880" s="139">
        <f t="shared" si="29"/>
        <v>1.3095866314863676</v>
      </c>
      <c r="K880" s="12"/>
      <c r="L880" s="72"/>
      <c r="M880" s="70"/>
      <c r="N880" s="12"/>
    </row>
    <row r="881" spans="2:15" ht="24.95" customHeight="1">
      <c r="B881" s="34" t="s">
        <v>9</v>
      </c>
      <c r="C881" s="207">
        <v>437</v>
      </c>
      <c r="D881" s="207">
        <v>64</v>
      </c>
      <c r="E881" s="180">
        <f t="shared" si="27"/>
        <v>501</v>
      </c>
      <c r="F881" s="207">
        <v>949</v>
      </c>
      <c r="G881" s="207">
        <v>90</v>
      </c>
      <c r="H881" s="180">
        <f t="shared" si="28"/>
        <v>1039</v>
      </c>
      <c r="I881" s="136">
        <v>2.3507319170116971E-2</v>
      </c>
      <c r="J881" s="139">
        <f t="shared" si="29"/>
        <v>2.0738522954091816</v>
      </c>
      <c r="K881" s="12"/>
      <c r="L881" s="72"/>
      <c r="M881" s="70"/>
      <c r="N881" s="12"/>
    </row>
    <row r="882" spans="2:15" ht="24.95" customHeight="1">
      <c r="B882" s="34" t="s">
        <v>10</v>
      </c>
      <c r="C882" s="207">
        <v>18</v>
      </c>
      <c r="D882" s="207">
        <v>0</v>
      </c>
      <c r="E882" s="180">
        <f t="shared" si="27"/>
        <v>18</v>
      </c>
      <c r="F882" s="207">
        <v>45</v>
      </c>
      <c r="G882" s="207">
        <v>0</v>
      </c>
      <c r="H882" s="180">
        <f t="shared" si="28"/>
        <v>45</v>
      </c>
      <c r="I882" s="136">
        <v>4.0322580645161289E-3</v>
      </c>
      <c r="J882" s="139">
        <f t="shared" si="29"/>
        <v>2.5</v>
      </c>
      <c r="K882" s="12"/>
      <c r="L882" s="72"/>
      <c r="M882" s="70"/>
      <c r="N882" s="12"/>
    </row>
    <row r="883" spans="2:15" ht="24.95" customHeight="1">
      <c r="B883" s="34" t="s">
        <v>11</v>
      </c>
      <c r="C883" s="207">
        <v>232</v>
      </c>
      <c r="D883" s="207">
        <v>205</v>
      </c>
      <c r="E883" s="180">
        <f t="shared" si="27"/>
        <v>437</v>
      </c>
      <c r="F883" s="207">
        <v>465</v>
      </c>
      <c r="G883" s="207">
        <v>284</v>
      </c>
      <c r="H883" s="180">
        <f t="shared" si="28"/>
        <v>749</v>
      </c>
      <c r="I883" s="136">
        <v>2.3820124666073021E-2</v>
      </c>
      <c r="J883" s="139">
        <f t="shared" si="29"/>
        <v>1.7139588100686498</v>
      </c>
      <c r="K883" s="12"/>
      <c r="L883" s="72"/>
      <c r="M883" s="69"/>
      <c r="N883" s="12"/>
    </row>
    <row r="884" spans="2:15" ht="24.95" customHeight="1">
      <c r="B884" s="34" t="s">
        <v>12</v>
      </c>
      <c r="C884" s="207">
        <v>0</v>
      </c>
      <c r="D884" s="207">
        <v>0</v>
      </c>
      <c r="E884" s="180">
        <f t="shared" si="27"/>
        <v>0</v>
      </c>
      <c r="F884" s="207">
        <v>0</v>
      </c>
      <c r="G884" s="207">
        <v>0</v>
      </c>
      <c r="H884" s="180">
        <f t="shared" si="28"/>
        <v>0</v>
      </c>
      <c r="I884" s="136">
        <v>0</v>
      </c>
      <c r="J884" s="139">
        <v>0</v>
      </c>
      <c r="K884" s="12"/>
      <c r="L884" s="12"/>
      <c r="M884" s="69"/>
      <c r="N884" s="12"/>
    </row>
    <row r="885" spans="2:15" ht="24.95" customHeight="1">
      <c r="B885" s="118" t="s">
        <v>14</v>
      </c>
      <c r="C885" s="183">
        <f>SUM(C876:C884)</f>
        <v>2018</v>
      </c>
      <c r="D885" s="178">
        <f>SUM(D876:D884)</f>
        <v>1926</v>
      </c>
      <c r="E885" s="177">
        <f>SUM(C885:D885)</f>
        <v>3944</v>
      </c>
      <c r="F885" s="178">
        <f>SUM(F876:F884)</f>
        <v>4034</v>
      </c>
      <c r="G885" s="178">
        <f>SUM(G876:G884)</f>
        <v>2625</v>
      </c>
      <c r="H885" s="177">
        <f>SUM(F885:G885)</f>
        <v>6659</v>
      </c>
      <c r="I885" s="163">
        <v>1.9441824886353355E-2</v>
      </c>
      <c r="J885" s="235">
        <f t="shared" si="29"/>
        <v>1.6883874239350913</v>
      </c>
      <c r="K885" s="12"/>
      <c r="L885" s="12"/>
      <c r="M885" s="69"/>
      <c r="N885" s="12"/>
    </row>
    <row r="886" spans="2:15" ht="24.95" customHeight="1">
      <c r="B886" s="339" t="s">
        <v>204</v>
      </c>
      <c r="C886" s="339"/>
      <c r="D886" s="339"/>
      <c r="E886" s="339"/>
      <c r="F886" s="339"/>
      <c r="G886" s="339"/>
      <c r="H886" s="339"/>
      <c r="I886" s="339"/>
      <c r="J886" s="339"/>
      <c r="K886" s="339"/>
      <c r="L886" s="339"/>
      <c r="M886" s="339"/>
      <c r="N886" s="339"/>
      <c r="O886" s="339"/>
    </row>
    <row r="887" spans="2:15" s="106" customFormat="1" ht="24.95" customHeight="1">
      <c r="B887" s="297"/>
      <c r="C887" s="297"/>
      <c r="D887" s="297"/>
      <c r="E887" s="297"/>
      <c r="F887" s="297"/>
      <c r="G887" s="297"/>
      <c r="H887" s="297"/>
      <c r="I887" s="297"/>
      <c r="J887" s="297"/>
      <c r="K887" s="196"/>
      <c r="L887" s="196"/>
      <c r="M887" s="196"/>
      <c r="N887" s="196"/>
      <c r="O887" s="196"/>
    </row>
    <row r="888" spans="2:15" ht="24.95" customHeigh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</row>
    <row r="889" spans="2:15" s="58" customFormat="1" ht="24.95" customHeight="1">
      <c r="B889" s="86"/>
      <c r="C889" s="86"/>
      <c r="D889" s="86"/>
      <c r="E889" s="86"/>
      <c r="F889" s="86"/>
      <c r="G889" s="86"/>
      <c r="H889" s="86"/>
      <c r="I889" s="86"/>
      <c r="J889" s="86"/>
      <c r="K889" s="71"/>
      <c r="L889" s="71"/>
      <c r="M889" s="71"/>
      <c r="N889" s="71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24.95" customHeight="1">
      <c r="B894" s="2"/>
      <c r="C894" s="2"/>
      <c r="D894" s="2"/>
      <c r="E894" s="2"/>
      <c r="G894" s="2"/>
      <c r="H894" s="2"/>
      <c r="I894" s="2"/>
      <c r="J894" s="2"/>
    </row>
    <row r="895" spans="2:15" ht="24.95" customHeight="1">
      <c r="B895" s="2"/>
      <c r="C895" s="2"/>
      <c r="D895" s="2"/>
      <c r="E895" s="2"/>
      <c r="G895" s="2"/>
      <c r="H895" s="2"/>
      <c r="I895" s="2"/>
      <c r="J895" s="2"/>
    </row>
    <row r="896" spans="2:15" ht="24.95" customHeight="1">
      <c r="B896" s="2"/>
      <c r="C896" s="2"/>
      <c r="D896" s="2"/>
      <c r="E896" s="2"/>
      <c r="G896" s="2"/>
      <c r="H896" s="2"/>
      <c r="I896" s="2"/>
      <c r="J896" s="2"/>
    </row>
    <row r="897" spans="2:15" ht="24.95" customHeight="1">
      <c r="B897" s="2"/>
      <c r="C897" s="2"/>
      <c r="D897" s="2"/>
      <c r="E897" s="2"/>
      <c r="G897" s="2"/>
      <c r="H897" s="2"/>
      <c r="I897" s="2"/>
      <c r="J897" s="2"/>
    </row>
    <row r="898" spans="2:15" ht="24.95" customHeight="1">
      <c r="B898" s="2"/>
      <c r="C898" s="2"/>
      <c r="D898" s="2"/>
      <c r="E898" s="2"/>
      <c r="G898" s="2"/>
      <c r="H898" s="2"/>
      <c r="I898" s="2"/>
      <c r="J898" s="2"/>
    </row>
    <row r="899" spans="2:15" ht="30" customHeight="1">
      <c r="B899" s="296" t="s">
        <v>200</v>
      </c>
      <c r="C899" s="296"/>
      <c r="D899" s="296"/>
      <c r="E899" s="296"/>
      <c r="F899" s="296"/>
      <c r="G899" s="296"/>
      <c r="H899" s="296"/>
      <c r="I899" s="296"/>
      <c r="J899" s="296"/>
      <c r="K899" s="296"/>
      <c r="L899" s="296"/>
      <c r="M899" s="296"/>
      <c r="N899" s="296"/>
      <c r="O899" s="296"/>
    </row>
    <row r="900" spans="2:15" ht="15" customHeight="1">
      <c r="B900" s="102"/>
      <c r="C900" s="102"/>
      <c r="D900" s="102"/>
      <c r="E900" s="102"/>
      <c r="F900" s="102"/>
      <c r="G900" s="102"/>
    </row>
    <row r="901" spans="2:15" ht="24.95" customHeight="1">
      <c r="B901" s="263" t="s">
        <v>13</v>
      </c>
      <c r="C901" s="263"/>
      <c r="D901" s="263"/>
      <c r="E901" s="263"/>
      <c r="F901" s="263"/>
      <c r="G901" s="263"/>
      <c r="H901" s="263"/>
    </row>
    <row r="902" spans="2:15" ht="24.95" customHeight="1">
      <c r="B902" s="192" t="s">
        <v>40</v>
      </c>
      <c r="C902" s="267" t="s">
        <v>78</v>
      </c>
      <c r="D902" s="267"/>
      <c r="E902" s="267" t="s">
        <v>79</v>
      </c>
      <c r="F902" s="267"/>
      <c r="G902" s="294" t="s">
        <v>0</v>
      </c>
      <c r="H902" s="294"/>
    </row>
    <row r="903" spans="2:15" ht="24.95" customHeight="1">
      <c r="B903" s="43" t="s">
        <v>191</v>
      </c>
      <c r="C903" s="266">
        <v>1439</v>
      </c>
      <c r="D903" s="266"/>
      <c r="E903" s="266">
        <v>1751</v>
      </c>
      <c r="F903" s="266"/>
      <c r="G903" s="272">
        <f>C903+E903</f>
        <v>3190</v>
      </c>
      <c r="H903" s="273"/>
    </row>
    <row r="904" spans="2:15" ht="24.95" customHeight="1">
      <c r="B904" s="43" t="s">
        <v>188</v>
      </c>
      <c r="C904" s="266">
        <v>2018</v>
      </c>
      <c r="D904" s="266"/>
      <c r="E904" s="266">
        <v>1926</v>
      </c>
      <c r="F904" s="266"/>
      <c r="G904" s="272">
        <f>C904+E904</f>
        <v>3944</v>
      </c>
      <c r="H904" s="273"/>
    </row>
    <row r="905" spans="2:15" ht="24.95" customHeight="1">
      <c r="B905" s="100" t="s">
        <v>50</v>
      </c>
      <c r="C905" s="268">
        <f>(C904-C903)/C903</f>
        <v>0.40236275191104937</v>
      </c>
      <c r="D905" s="268"/>
      <c r="E905" s="268">
        <f>(E904-E903)/E903</f>
        <v>9.994288977727013E-2</v>
      </c>
      <c r="F905" s="268"/>
      <c r="G905" s="268">
        <f>(G904-G903)/G903</f>
        <v>0.23636363636363636</v>
      </c>
      <c r="H905" s="268"/>
    </row>
    <row r="906" spans="2:15" ht="24.95" customHeight="1"/>
    <row r="907" spans="2:15" ht="24.95" customHeight="1"/>
    <row r="908" spans="2:15" ht="24.95" customHeight="1"/>
    <row r="909" spans="2:15" ht="24.95" customHeight="1"/>
    <row r="910" spans="2:15" ht="24.95" customHeight="1"/>
    <row r="911" spans="2:15" ht="24.95" customHeight="1"/>
    <row r="912" spans="2:15" ht="24.95" customHeight="1"/>
    <row r="913" spans="2:10" ht="24.95" customHeight="1">
      <c r="I913" s="21"/>
    </row>
    <row r="914" spans="2:10" ht="24.95" customHeight="1"/>
    <row r="915" spans="2:10" ht="24.95" customHeight="1"/>
    <row r="916" spans="2:10" ht="24.95" customHeight="1"/>
    <row r="917" spans="2:10" ht="24.95" customHeight="1"/>
    <row r="918" spans="2:10" ht="24.95" customHeight="1">
      <c r="B918" s="263" t="s">
        <v>15</v>
      </c>
      <c r="C918" s="263"/>
      <c r="D918" s="263"/>
      <c r="E918" s="263"/>
      <c r="F918" s="263"/>
      <c r="G918" s="263"/>
      <c r="H918" s="263"/>
      <c r="I918" s="263"/>
      <c r="J918" s="263"/>
    </row>
    <row r="919" spans="2:10" ht="24.95" customHeight="1">
      <c r="B919" s="191" t="s">
        <v>40</v>
      </c>
      <c r="C919" s="267" t="s">
        <v>80</v>
      </c>
      <c r="D919" s="267"/>
      <c r="E919" s="267" t="s">
        <v>81</v>
      </c>
      <c r="F919" s="267"/>
      <c r="G919" s="294" t="s">
        <v>1</v>
      </c>
      <c r="H919" s="294"/>
      <c r="I919" s="295" t="s">
        <v>18</v>
      </c>
      <c r="J919" s="295"/>
    </row>
    <row r="920" spans="2:10" ht="24.95" customHeight="1">
      <c r="B920" s="43" t="s">
        <v>191</v>
      </c>
      <c r="C920" s="266">
        <v>2996</v>
      </c>
      <c r="D920" s="266"/>
      <c r="E920" s="266">
        <v>2104</v>
      </c>
      <c r="F920" s="266"/>
      <c r="G920" s="272">
        <f>C920+E920</f>
        <v>5100</v>
      </c>
      <c r="H920" s="273"/>
      <c r="I920" s="274">
        <v>1.46E-2</v>
      </c>
      <c r="J920" s="275"/>
    </row>
    <row r="921" spans="2:10" ht="24.95" customHeight="1">
      <c r="B921" s="43" t="s">
        <v>188</v>
      </c>
      <c r="C921" s="266">
        <v>4034</v>
      </c>
      <c r="D921" s="266"/>
      <c r="E921" s="266">
        <v>2625</v>
      </c>
      <c r="F921" s="266"/>
      <c r="G921" s="272">
        <f>C921+E921</f>
        <v>6659</v>
      </c>
      <c r="H921" s="273"/>
      <c r="I921" s="274">
        <v>1.9400000000000001E-2</v>
      </c>
      <c r="J921" s="275"/>
    </row>
    <row r="922" spans="2:10" ht="24.95" customHeight="1">
      <c r="B922" s="100" t="s">
        <v>50</v>
      </c>
      <c r="C922" s="268">
        <f>(C921-C920)/C920</f>
        <v>0.34646194926568757</v>
      </c>
      <c r="D922" s="268"/>
      <c r="E922" s="268">
        <f>(E921-E920)/E920</f>
        <v>0.24762357414448669</v>
      </c>
      <c r="F922" s="268"/>
      <c r="G922" s="268">
        <f>(G921-G920)/G920</f>
        <v>0.3056862745098039</v>
      </c>
      <c r="H922" s="268"/>
      <c r="I922" s="268">
        <f>(I921-I920)/I920</f>
        <v>0.32876712328767127</v>
      </c>
      <c r="J922" s="268"/>
    </row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/>
    <row r="930" spans="2:15" ht="24.95" customHeight="1"/>
    <row r="931" spans="2:15" ht="24.95" customHeight="1"/>
    <row r="932" spans="2:15" ht="24.95" customHeight="1">
      <c r="O932" s="49">
        <v>11</v>
      </c>
    </row>
    <row r="933" spans="2:15" ht="30" customHeight="1">
      <c r="B933" s="296" t="s">
        <v>201</v>
      </c>
      <c r="C933" s="296"/>
      <c r="D933" s="296"/>
      <c r="E933" s="296"/>
      <c r="F933" s="296"/>
      <c r="G933" s="296"/>
      <c r="H933" s="296"/>
      <c r="I933" s="296"/>
      <c r="J933" s="296"/>
      <c r="K933" s="296"/>
      <c r="L933" s="296"/>
      <c r="M933" s="296"/>
      <c r="N933" s="296"/>
      <c r="O933" s="296"/>
    </row>
    <row r="934" spans="2:15" ht="15" customHeight="1"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</row>
    <row r="935" spans="2:15" ht="24.95" customHeight="1">
      <c r="B935" s="263" t="s">
        <v>13</v>
      </c>
      <c r="C935" s="263"/>
      <c r="D935" s="263"/>
      <c r="E935" s="263"/>
      <c r="F935" s="263"/>
      <c r="G935" s="263"/>
      <c r="H935" s="263"/>
      <c r="M935" s="21"/>
      <c r="N935" s="21"/>
    </row>
    <row r="936" spans="2:15" ht="24.95" customHeight="1">
      <c r="B936" s="192" t="s">
        <v>40</v>
      </c>
      <c r="C936" s="267" t="s">
        <v>102</v>
      </c>
      <c r="D936" s="267"/>
      <c r="E936" s="267" t="s">
        <v>103</v>
      </c>
      <c r="F936" s="267"/>
      <c r="G936" s="294" t="s">
        <v>0</v>
      </c>
      <c r="H936" s="294"/>
      <c r="M936" s="21"/>
      <c r="N936" s="21"/>
    </row>
    <row r="937" spans="2:15" ht="24.95" customHeight="1">
      <c r="B937" s="43" t="s">
        <v>194</v>
      </c>
      <c r="C937" s="266">
        <v>204796</v>
      </c>
      <c r="D937" s="266"/>
      <c r="E937" s="266">
        <v>102717</v>
      </c>
      <c r="F937" s="266"/>
      <c r="G937" s="272">
        <f>C937+E937</f>
        <v>307513</v>
      </c>
      <c r="H937" s="273"/>
      <c r="M937" s="21"/>
      <c r="N937" s="21"/>
    </row>
    <row r="938" spans="2:15" ht="24.95" customHeight="1">
      <c r="B938" s="43" t="s">
        <v>195</v>
      </c>
      <c r="C938" s="266">
        <v>204364</v>
      </c>
      <c r="D938" s="266"/>
      <c r="E938" s="266">
        <v>94015</v>
      </c>
      <c r="F938" s="266"/>
      <c r="G938" s="272">
        <f>C938+E938</f>
        <v>298379</v>
      </c>
      <c r="H938" s="273"/>
      <c r="M938" s="21"/>
      <c r="N938" s="21"/>
    </row>
    <row r="939" spans="2:15" ht="24.95" customHeight="1">
      <c r="B939" s="108" t="s">
        <v>50</v>
      </c>
      <c r="C939" s="268">
        <f>(C938-C937)/C937</f>
        <v>-2.1094161995351473E-3</v>
      </c>
      <c r="D939" s="268"/>
      <c r="E939" s="268">
        <f>(E938-E937)/E937</f>
        <v>-8.4718206333907725E-2</v>
      </c>
      <c r="F939" s="268"/>
      <c r="G939" s="268">
        <f>(G938-G937)/G937</f>
        <v>-2.9702809312126641E-2</v>
      </c>
      <c r="H939" s="268"/>
      <c r="M939" s="21"/>
      <c r="O939" s="48"/>
    </row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/>
    <row r="949" spans="2:10" ht="24.95" customHeight="1"/>
    <row r="950" spans="2:10" ht="24.95" customHeight="1"/>
    <row r="951" spans="2:10" ht="24.95" customHeight="1">
      <c r="B951" s="263" t="s">
        <v>15</v>
      </c>
      <c r="C951" s="263"/>
      <c r="D951" s="263"/>
      <c r="E951" s="263"/>
      <c r="F951" s="263"/>
      <c r="G951" s="263"/>
      <c r="H951" s="263"/>
      <c r="I951" s="263"/>
      <c r="J951" s="263"/>
    </row>
    <row r="952" spans="2:10" ht="24.95" customHeight="1">
      <c r="B952" s="192" t="s">
        <v>40</v>
      </c>
      <c r="C952" s="267" t="s">
        <v>100</v>
      </c>
      <c r="D952" s="267"/>
      <c r="E952" s="267" t="s">
        <v>101</v>
      </c>
      <c r="F952" s="267"/>
      <c r="G952" s="294" t="s">
        <v>49</v>
      </c>
      <c r="H952" s="294"/>
      <c r="I952" s="295" t="s">
        <v>18</v>
      </c>
      <c r="J952" s="295"/>
    </row>
    <row r="953" spans="2:10" ht="24.95" customHeight="1">
      <c r="B953" s="43" t="s">
        <v>194</v>
      </c>
      <c r="C953" s="266">
        <v>573816</v>
      </c>
      <c r="D953" s="266"/>
      <c r="E953" s="266">
        <v>170243</v>
      </c>
      <c r="F953" s="266"/>
      <c r="G953" s="272">
        <f>C953+E953</f>
        <v>744059</v>
      </c>
      <c r="H953" s="273"/>
      <c r="I953" s="274">
        <v>8.7800000000000003E-2</v>
      </c>
      <c r="J953" s="275"/>
    </row>
    <row r="954" spans="2:10" ht="24.95" customHeight="1">
      <c r="B954" s="43" t="s">
        <v>195</v>
      </c>
      <c r="C954" s="266">
        <v>555952</v>
      </c>
      <c r="D954" s="266"/>
      <c r="E954" s="266">
        <v>155092</v>
      </c>
      <c r="F954" s="266"/>
      <c r="G954" s="272">
        <f>C954+E954</f>
        <v>711044</v>
      </c>
      <c r="H954" s="273"/>
      <c r="I954" s="274">
        <v>8.3299999999999999E-2</v>
      </c>
      <c r="J954" s="275"/>
    </row>
    <row r="955" spans="2:10" ht="24.95" customHeight="1">
      <c r="B955" s="108" t="s">
        <v>50</v>
      </c>
      <c r="C955" s="268">
        <f>(C954-C953)/C953</f>
        <v>-3.1131930793146235E-2</v>
      </c>
      <c r="D955" s="268"/>
      <c r="E955" s="268">
        <f>(E954-E953)/E953</f>
        <v>-8.8996317029187685E-2</v>
      </c>
      <c r="F955" s="268"/>
      <c r="G955" s="268">
        <f>(G954-G953)/G953</f>
        <v>-4.4371481293822131E-2</v>
      </c>
      <c r="H955" s="268"/>
      <c r="I955" s="268">
        <f>(I954-I953)/I953</f>
        <v>-5.1252847380410069E-2</v>
      </c>
      <c r="J955" s="268"/>
    </row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/>
    <row r="994" spans="2:15" ht="24.95" customHeight="1"/>
    <row r="995" spans="2:15" ht="24.95" customHeight="1"/>
    <row r="996" spans="2:15" ht="24.95" customHeight="1">
      <c r="O996" s="49">
        <v>12</v>
      </c>
    </row>
    <row r="997" spans="2:15" ht="39.950000000000003" customHeight="1">
      <c r="B997" s="288" t="s">
        <v>113</v>
      </c>
      <c r="C997" s="288"/>
      <c r="D997" s="288"/>
      <c r="E997" s="288"/>
      <c r="F997" s="288"/>
      <c r="G997" s="288"/>
      <c r="H997" s="288"/>
      <c r="I997" s="288"/>
      <c r="J997" s="288"/>
      <c r="K997" s="288"/>
      <c r="L997" s="288"/>
      <c r="M997" s="288"/>
      <c r="N997" s="288"/>
      <c r="O997" s="288"/>
    </row>
    <row r="998" spans="2:15" ht="15" customHeight="1"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</row>
    <row r="999" spans="2:15" ht="30" customHeight="1">
      <c r="B999" s="289" t="s">
        <v>129</v>
      </c>
      <c r="C999" s="289"/>
      <c r="D999" s="289"/>
      <c r="E999" s="289"/>
      <c r="F999" s="289"/>
      <c r="G999" s="289"/>
      <c r="H999" s="289"/>
      <c r="I999" s="289"/>
      <c r="J999" s="289"/>
      <c r="K999" s="289"/>
      <c r="L999" s="289"/>
      <c r="M999" s="289"/>
      <c r="N999" s="289"/>
      <c r="O999" s="289"/>
    </row>
    <row r="1000" spans="2:15" ht="15" customHeight="1">
      <c r="B1000" s="102"/>
      <c r="C1000" s="102"/>
      <c r="D1000" s="102"/>
      <c r="E1000" s="102"/>
      <c r="F1000" s="102"/>
      <c r="G1000" s="102"/>
    </row>
    <row r="1001" spans="2:15" ht="24.95" customHeight="1">
      <c r="B1001" s="269" t="s">
        <v>72</v>
      </c>
      <c r="C1001" s="269"/>
      <c r="D1001" s="269"/>
      <c r="E1001" s="269"/>
      <c r="F1001" s="269"/>
      <c r="G1001" s="269"/>
      <c r="H1001" s="269"/>
      <c r="I1001" s="269"/>
      <c r="J1001" s="269"/>
    </row>
    <row r="1002" spans="2:15" ht="24.95" customHeight="1">
      <c r="B1002" s="270" t="s">
        <v>41</v>
      </c>
      <c r="C1002" s="271" t="s">
        <v>61</v>
      </c>
      <c r="D1002" s="271"/>
      <c r="E1002" s="271"/>
      <c r="F1002" s="271" t="s">
        <v>62</v>
      </c>
      <c r="G1002" s="271"/>
      <c r="H1002" s="271"/>
      <c r="I1002" s="188" t="s">
        <v>66</v>
      </c>
      <c r="J1002" s="187" t="s">
        <v>67</v>
      </c>
      <c r="O1002" s="52"/>
    </row>
    <row r="1003" spans="2:15" ht="24.95" customHeight="1">
      <c r="B1003" s="270"/>
      <c r="C1003" s="131" t="s">
        <v>89</v>
      </c>
      <c r="D1003" s="131" t="s">
        <v>90</v>
      </c>
      <c r="E1003" s="117" t="s">
        <v>91</v>
      </c>
      <c r="F1003" s="131" t="s">
        <v>92</v>
      </c>
      <c r="G1003" s="131" t="s">
        <v>93</v>
      </c>
      <c r="H1003" s="117" t="s">
        <v>94</v>
      </c>
      <c r="I1003" s="155" t="s">
        <v>121</v>
      </c>
      <c r="J1003" s="155" t="s">
        <v>122</v>
      </c>
      <c r="K1003" s="12"/>
      <c r="L1003" s="12"/>
      <c r="M1003" s="69"/>
      <c r="N1003" s="12"/>
      <c r="O1003" s="52"/>
    </row>
    <row r="1004" spans="2:15" ht="24.95" customHeight="1">
      <c r="B1004" s="34" t="s">
        <v>152</v>
      </c>
      <c r="C1004" s="207">
        <v>546</v>
      </c>
      <c r="D1004" s="207">
        <v>42</v>
      </c>
      <c r="E1004" s="180">
        <f>SUM(C1004:D1004)</f>
        <v>588</v>
      </c>
      <c r="F1004" s="207">
        <v>1340</v>
      </c>
      <c r="G1004" s="207">
        <v>43</v>
      </c>
      <c r="H1004" s="180">
        <f>SUM(F1004:G1004)</f>
        <v>1383</v>
      </c>
      <c r="I1004" s="136">
        <v>0.11945068232855416</v>
      </c>
      <c r="J1004" s="210">
        <f>H1004/E1004</f>
        <v>2.3520408163265305</v>
      </c>
      <c r="K1004" s="12"/>
      <c r="L1004" s="253"/>
      <c r="M1004" s="69"/>
      <c r="N1004" s="12"/>
      <c r="O1004" s="52"/>
    </row>
    <row r="1005" spans="2:15" ht="24.95" customHeight="1">
      <c r="B1005" s="34" t="s">
        <v>5</v>
      </c>
      <c r="C1005" s="207">
        <v>754</v>
      </c>
      <c r="D1005" s="207">
        <v>32</v>
      </c>
      <c r="E1005" s="180">
        <f t="shared" ref="E1005:E1012" si="30">SUM(C1005:D1005)</f>
        <v>786</v>
      </c>
      <c r="F1005" s="207">
        <v>2032</v>
      </c>
      <c r="G1005" s="207">
        <v>78</v>
      </c>
      <c r="H1005" s="180">
        <f t="shared" ref="H1005:H1012" si="31">SUM(F1005:G1005)</f>
        <v>2110</v>
      </c>
      <c r="I1005" s="136">
        <v>9.1699261190786627E-2</v>
      </c>
      <c r="J1005" s="210">
        <f t="shared" ref="J1005:J1021" si="32">H1005/E1005</f>
        <v>2.6844783715012723</v>
      </c>
      <c r="K1005" s="12"/>
      <c r="L1005" s="253"/>
      <c r="M1005" s="69"/>
      <c r="N1005" s="12"/>
      <c r="O1005" s="52"/>
    </row>
    <row r="1006" spans="2:15" ht="24.95" customHeight="1">
      <c r="B1006" s="34" t="s">
        <v>24</v>
      </c>
      <c r="C1006" s="207">
        <v>1077</v>
      </c>
      <c r="D1006" s="207">
        <v>858</v>
      </c>
      <c r="E1006" s="180">
        <f t="shared" si="30"/>
        <v>1935</v>
      </c>
      <c r="F1006" s="207">
        <v>1536</v>
      </c>
      <c r="G1006" s="207">
        <v>1497</v>
      </c>
      <c r="H1006" s="180">
        <f t="shared" si="31"/>
        <v>3033</v>
      </c>
      <c r="I1006" s="136">
        <v>0.11883399286917683</v>
      </c>
      <c r="J1006" s="210">
        <f t="shared" si="32"/>
        <v>1.5674418604651164</v>
      </c>
      <c r="K1006" s="12"/>
      <c r="L1006" s="253"/>
      <c r="M1006" s="138"/>
      <c r="N1006" s="12"/>
      <c r="O1006" s="52"/>
    </row>
    <row r="1007" spans="2:15" ht="24.95" customHeight="1">
      <c r="B1007" s="34" t="s">
        <v>7</v>
      </c>
      <c r="C1007" s="207">
        <v>379</v>
      </c>
      <c r="D1007" s="207">
        <v>221</v>
      </c>
      <c r="E1007" s="180">
        <f t="shared" si="30"/>
        <v>600</v>
      </c>
      <c r="F1007" s="207">
        <v>1076</v>
      </c>
      <c r="G1007" s="207">
        <v>221</v>
      </c>
      <c r="H1007" s="180">
        <f t="shared" si="31"/>
        <v>1297</v>
      </c>
      <c r="I1007" s="136">
        <v>6.7373123474105248E-2</v>
      </c>
      <c r="J1007" s="210">
        <f t="shared" si="32"/>
        <v>2.1616666666666666</v>
      </c>
      <c r="K1007" s="12"/>
      <c r="L1007" s="253"/>
      <c r="M1007" s="70"/>
      <c r="N1007" s="12"/>
      <c r="O1007" s="52"/>
    </row>
    <row r="1008" spans="2:15" ht="24.95" customHeight="1">
      <c r="B1008" s="34" t="s">
        <v>8</v>
      </c>
      <c r="C1008" s="207">
        <v>579</v>
      </c>
      <c r="D1008" s="207">
        <v>104</v>
      </c>
      <c r="E1008" s="180">
        <f t="shared" si="30"/>
        <v>683</v>
      </c>
      <c r="F1008" s="207">
        <v>900</v>
      </c>
      <c r="G1008" s="207">
        <v>144</v>
      </c>
      <c r="H1008" s="180">
        <f t="shared" si="31"/>
        <v>1044</v>
      </c>
      <c r="I1008" s="136">
        <v>0.17296222664015906</v>
      </c>
      <c r="J1008" s="210">
        <f t="shared" si="32"/>
        <v>1.5285505124450951</v>
      </c>
      <c r="K1008" s="12"/>
      <c r="L1008" s="253"/>
      <c r="M1008" s="70"/>
      <c r="N1008" s="12"/>
      <c r="O1008" s="52"/>
    </row>
    <row r="1009" spans="2:15" ht="24.95" customHeight="1">
      <c r="B1009" s="34" t="s">
        <v>9</v>
      </c>
      <c r="C1009" s="207">
        <v>371</v>
      </c>
      <c r="D1009" s="207">
        <v>4</v>
      </c>
      <c r="E1009" s="180">
        <f t="shared" si="30"/>
        <v>375</v>
      </c>
      <c r="F1009" s="207">
        <v>864</v>
      </c>
      <c r="G1009" s="207">
        <v>8</v>
      </c>
      <c r="H1009" s="180">
        <f t="shared" si="31"/>
        <v>872</v>
      </c>
      <c r="I1009" s="136">
        <v>4.7275684467335322E-2</v>
      </c>
      <c r="J1009" s="210">
        <f t="shared" si="32"/>
        <v>2.3253333333333335</v>
      </c>
      <c r="K1009" s="12"/>
      <c r="L1009" s="253"/>
      <c r="M1009" s="70"/>
      <c r="N1009" s="12"/>
      <c r="O1009" s="52"/>
    </row>
    <row r="1010" spans="2:15" ht="24.95" customHeight="1">
      <c r="B1010" s="34" t="s">
        <v>10</v>
      </c>
      <c r="C1010" s="207">
        <v>153</v>
      </c>
      <c r="D1010" s="207">
        <v>0</v>
      </c>
      <c r="E1010" s="180">
        <f t="shared" si="30"/>
        <v>153</v>
      </c>
      <c r="F1010" s="207">
        <v>301</v>
      </c>
      <c r="G1010" s="207">
        <v>0</v>
      </c>
      <c r="H1010" s="180">
        <f t="shared" si="31"/>
        <v>301</v>
      </c>
      <c r="I1010" s="136">
        <v>6.7428315412186385E-2</v>
      </c>
      <c r="J1010" s="210">
        <f t="shared" si="32"/>
        <v>1.9673202614379084</v>
      </c>
      <c r="K1010" s="12"/>
      <c r="L1010" s="253"/>
      <c r="M1010" s="70"/>
      <c r="N1010" s="12"/>
      <c r="O1010" s="52"/>
    </row>
    <row r="1011" spans="2:15" ht="24.95" customHeight="1">
      <c r="B1011" s="34" t="s">
        <v>11</v>
      </c>
      <c r="C1011" s="207">
        <v>300</v>
      </c>
      <c r="D1011" s="207">
        <v>2</v>
      </c>
      <c r="E1011" s="180">
        <f t="shared" si="30"/>
        <v>302</v>
      </c>
      <c r="F1011" s="207">
        <v>340</v>
      </c>
      <c r="G1011" s="207">
        <v>2</v>
      </c>
      <c r="H1011" s="180">
        <f t="shared" si="31"/>
        <v>342</v>
      </c>
      <c r="I1011" s="136">
        <v>6.4895635673624288E-2</v>
      </c>
      <c r="J1011" s="210">
        <f t="shared" si="32"/>
        <v>1.1324503311258278</v>
      </c>
      <c r="K1011" s="12"/>
      <c r="L1011" s="253"/>
      <c r="M1011" s="69"/>
      <c r="N1011" s="12"/>
    </row>
    <row r="1012" spans="2:15" ht="24.95" customHeight="1">
      <c r="B1012" s="34" t="s">
        <v>12</v>
      </c>
      <c r="C1012" s="207">
        <v>67</v>
      </c>
      <c r="D1012" s="207">
        <v>19</v>
      </c>
      <c r="E1012" s="180">
        <f t="shared" si="30"/>
        <v>86</v>
      </c>
      <c r="F1012" s="207">
        <v>67</v>
      </c>
      <c r="G1012" s="207">
        <v>19</v>
      </c>
      <c r="H1012" s="180">
        <f t="shared" si="31"/>
        <v>86</v>
      </c>
      <c r="I1012" s="136">
        <v>2.5138848289973693E-2</v>
      </c>
      <c r="J1012" s="210">
        <f t="shared" si="32"/>
        <v>1</v>
      </c>
      <c r="K1012" s="12"/>
      <c r="L1012" s="253"/>
      <c r="M1012" s="69"/>
      <c r="N1012" s="12"/>
    </row>
    <row r="1013" spans="2:15" ht="24.95" customHeight="1">
      <c r="B1013" s="199" t="s">
        <v>14</v>
      </c>
      <c r="C1013" s="183">
        <f>SUM(C1004:C1012)</f>
        <v>4226</v>
      </c>
      <c r="D1013" s="183">
        <f>SUM(D1004:D1012)</f>
        <v>1282</v>
      </c>
      <c r="E1013" s="184">
        <f>SUM(C1013:D1013)</f>
        <v>5508</v>
      </c>
      <c r="F1013" s="183">
        <f>SUM(F1004:F1012)</f>
        <v>8456</v>
      </c>
      <c r="G1013" s="178">
        <f>SUM(G1004:G1012)</f>
        <v>2012</v>
      </c>
      <c r="H1013" s="176">
        <f>SUM(F1013:G1013)</f>
        <v>10468</v>
      </c>
      <c r="I1013" s="163">
        <v>8.947161489939999E-2</v>
      </c>
      <c r="J1013" s="211">
        <f>H1013/E1013</f>
        <v>1.9005083514887438</v>
      </c>
      <c r="K1013" s="12"/>
      <c r="L1013" s="12"/>
      <c r="M1013" s="69"/>
      <c r="N1013" s="12"/>
    </row>
    <row r="1014" spans="2:15" ht="24.95" customHeight="1">
      <c r="B1014" s="24"/>
      <c r="C1014" s="37"/>
      <c r="D1014" s="37"/>
      <c r="E1014" s="41"/>
      <c r="F1014" s="37"/>
      <c r="G1014" s="37"/>
      <c r="H1014" s="41"/>
      <c r="I1014" s="25"/>
      <c r="J1014" s="26"/>
      <c r="K1014" s="72"/>
      <c r="L1014" s="72"/>
      <c r="M1014" s="69"/>
      <c r="N1014" s="12"/>
    </row>
    <row r="1015" spans="2:15" ht="24.95" customHeight="1">
      <c r="B1015" s="85"/>
      <c r="C1015" s="85"/>
      <c r="D1015" s="85"/>
      <c r="E1015" s="85"/>
      <c r="F1015" s="85"/>
      <c r="G1015" s="85"/>
      <c r="H1015" s="85"/>
      <c r="I1015" s="85"/>
      <c r="J1015" s="85" t="e">
        <f t="shared" si="32"/>
        <v>#DIV/0!</v>
      </c>
      <c r="K1015" s="85"/>
      <c r="L1015" s="85"/>
      <c r="M1015" s="85"/>
      <c r="N1015" s="85"/>
    </row>
    <row r="1016" spans="2:15" ht="24.95" customHeight="1">
      <c r="B1016" s="86"/>
      <c r="C1016" s="86"/>
      <c r="D1016" s="86"/>
      <c r="E1016" s="86"/>
      <c r="F1016" s="86"/>
      <c r="G1016" s="86"/>
      <c r="H1016" s="86"/>
      <c r="I1016" s="86"/>
      <c r="J1016" s="86" t="e">
        <f t="shared" si="32"/>
        <v>#DIV/0!</v>
      </c>
      <c r="K1016" s="71"/>
      <c r="L1016" s="71"/>
      <c r="M1016" s="71"/>
      <c r="N1016" s="71"/>
    </row>
    <row r="1017" spans="2:15" ht="24.95" customHeight="1">
      <c r="B1017" s="2"/>
      <c r="C1017" s="2"/>
      <c r="D1017" s="2"/>
      <c r="E1017" s="2"/>
      <c r="G1017" s="2"/>
      <c r="H1017" s="2"/>
      <c r="I1017" s="2"/>
      <c r="J1017" s="2" t="e">
        <f t="shared" si="32"/>
        <v>#DIV/0!</v>
      </c>
    </row>
    <row r="1018" spans="2:15" ht="24.95" customHeight="1">
      <c r="B1018" s="2"/>
      <c r="C1018" s="2"/>
      <c r="D1018" s="2"/>
      <c r="E1018" s="2"/>
      <c r="G1018" s="2"/>
      <c r="H1018" s="2"/>
      <c r="I1018" s="2"/>
      <c r="J1018" s="2" t="e">
        <f t="shared" si="32"/>
        <v>#DIV/0!</v>
      </c>
    </row>
    <row r="1019" spans="2:15" ht="24.95" customHeight="1">
      <c r="B1019" s="2"/>
      <c r="C1019" s="2"/>
      <c r="D1019" s="2"/>
      <c r="E1019" s="2"/>
      <c r="G1019" s="2"/>
      <c r="H1019" s="2"/>
      <c r="I1019" s="2"/>
      <c r="J1019" s="2" t="e">
        <f t="shared" si="32"/>
        <v>#DIV/0!</v>
      </c>
    </row>
    <row r="1020" spans="2:15" ht="24.95" customHeight="1">
      <c r="B1020" s="2"/>
      <c r="C1020" s="2"/>
      <c r="D1020" s="2"/>
      <c r="E1020" s="2"/>
      <c r="G1020" s="2"/>
      <c r="H1020" s="2"/>
      <c r="I1020" s="2"/>
      <c r="J1020" s="2" t="e">
        <f t="shared" si="32"/>
        <v>#DIV/0!</v>
      </c>
    </row>
    <row r="1021" spans="2:15" ht="24.95" customHeight="1">
      <c r="B1021" s="2"/>
      <c r="C1021" s="2"/>
      <c r="D1021" s="2"/>
      <c r="E1021" s="2"/>
      <c r="G1021" s="2"/>
      <c r="H1021" s="2"/>
      <c r="I1021" s="2"/>
      <c r="J1021" s="2" t="e">
        <f t="shared" si="32"/>
        <v>#DIV/0!</v>
      </c>
    </row>
    <row r="1022" spans="2:15" ht="24.95" customHeight="1">
      <c r="B1022" s="2"/>
      <c r="C1022" s="2"/>
      <c r="D1022" s="2"/>
      <c r="E1022" s="2"/>
      <c r="G1022" s="2"/>
      <c r="H1022" s="2"/>
      <c r="I1022" s="2"/>
      <c r="J1022" s="2"/>
    </row>
    <row r="1023" spans="2:15" ht="24.95" customHeight="1">
      <c r="B1023" s="2"/>
      <c r="C1023" s="2"/>
      <c r="D1023" s="2"/>
      <c r="E1023" s="2"/>
      <c r="G1023" s="2"/>
      <c r="H1023" s="2"/>
      <c r="I1023" s="2"/>
      <c r="J1023" s="2"/>
    </row>
    <row r="1024" spans="2:15" ht="24.95" customHeight="1">
      <c r="B1024" s="2"/>
      <c r="C1024" s="2"/>
      <c r="D1024" s="2"/>
      <c r="E1024" s="2"/>
      <c r="G1024" s="2"/>
      <c r="H1024" s="2"/>
      <c r="I1024" s="2"/>
      <c r="J1024" s="2"/>
    </row>
    <row r="1025" spans="2:15" ht="24.95" customHeight="1">
      <c r="B1025" s="2"/>
      <c r="C1025" s="2"/>
      <c r="D1025" s="2"/>
      <c r="E1025" s="2"/>
      <c r="G1025" s="2"/>
      <c r="H1025" s="2"/>
      <c r="I1025" s="2"/>
      <c r="J1025" s="2"/>
    </row>
    <row r="1026" spans="2:15" ht="24.95" customHeight="1">
      <c r="B1026" s="296" t="s">
        <v>202</v>
      </c>
      <c r="C1026" s="296"/>
      <c r="D1026" s="296"/>
      <c r="E1026" s="296"/>
      <c r="F1026" s="296"/>
      <c r="G1026" s="296"/>
      <c r="H1026" s="296"/>
      <c r="I1026" s="296"/>
      <c r="J1026" s="296"/>
      <c r="K1026" s="296"/>
      <c r="L1026" s="296"/>
      <c r="M1026" s="296"/>
      <c r="N1026" s="296"/>
      <c r="O1026" s="296"/>
    </row>
    <row r="1027" spans="2:15" ht="24.95" customHeight="1">
      <c r="B1027" s="185"/>
      <c r="C1027" s="185"/>
      <c r="D1027" s="185"/>
      <c r="E1027" s="185"/>
      <c r="F1027" s="185"/>
      <c r="G1027" s="185"/>
    </row>
    <row r="1028" spans="2:15" ht="24.95" customHeight="1">
      <c r="B1028" s="263" t="s">
        <v>13</v>
      </c>
      <c r="C1028" s="263"/>
      <c r="D1028" s="263"/>
      <c r="E1028" s="263"/>
      <c r="F1028" s="263"/>
      <c r="G1028" s="263"/>
      <c r="H1028" s="263"/>
    </row>
    <row r="1029" spans="2:15" ht="24.95" customHeight="1">
      <c r="B1029" s="192" t="s">
        <v>40</v>
      </c>
      <c r="C1029" s="267" t="s">
        <v>78</v>
      </c>
      <c r="D1029" s="267"/>
      <c r="E1029" s="267" t="s">
        <v>79</v>
      </c>
      <c r="F1029" s="267"/>
      <c r="G1029" s="294" t="s">
        <v>0</v>
      </c>
      <c r="H1029" s="294"/>
    </row>
    <row r="1030" spans="2:15" ht="24.95" customHeight="1">
      <c r="B1030" s="43" t="s">
        <v>191</v>
      </c>
      <c r="C1030" s="266">
        <v>4441</v>
      </c>
      <c r="D1030" s="266"/>
      <c r="E1030" s="266">
        <v>700</v>
      </c>
      <c r="F1030" s="266"/>
      <c r="G1030" s="272">
        <f>C1030+E1030</f>
        <v>5141</v>
      </c>
      <c r="H1030" s="273"/>
    </row>
    <row r="1031" spans="2:15" ht="24.95" customHeight="1">
      <c r="B1031" s="43" t="s">
        <v>188</v>
      </c>
      <c r="C1031" s="266">
        <v>4226</v>
      </c>
      <c r="D1031" s="266"/>
      <c r="E1031" s="266">
        <v>1282</v>
      </c>
      <c r="F1031" s="266"/>
      <c r="G1031" s="272">
        <f>C1031+E1031</f>
        <v>5508</v>
      </c>
      <c r="H1031" s="273"/>
    </row>
    <row r="1032" spans="2:15" ht="24.95" customHeight="1">
      <c r="B1032" s="108" t="s">
        <v>50</v>
      </c>
      <c r="C1032" s="268">
        <f>(C1031-C1030)/C1030</f>
        <v>-4.8412519702769649E-2</v>
      </c>
      <c r="D1032" s="268"/>
      <c r="E1032" s="268">
        <f>(E1031-E1030)/E1030</f>
        <v>0.83142857142857141</v>
      </c>
      <c r="F1032" s="268"/>
      <c r="G1032" s="268">
        <f>(G1031-G1030)/G1030</f>
        <v>7.1386889710173124E-2</v>
      </c>
      <c r="H1032" s="268"/>
    </row>
    <row r="1033" spans="2:15" ht="24.95" customHeight="1"/>
    <row r="1034" spans="2:15" ht="24.95" customHeight="1"/>
    <row r="1035" spans="2:15" ht="24.95" customHeight="1"/>
    <row r="1036" spans="2:15" ht="24.95" customHeight="1"/>
    <row r="1037" spans="2:15" ht="24.95" customHeight="1"/>
    <row r="1038" spans="2:15" ht="24.95" customHeight="1"/>
    <row r="1039" spans="2:15" ht="24.95" customHeight="1"/>
    <row r="1040" spans="2:15" ht="24.95" customHeight="1"/>
    <row r="1041" spans="2:10" ht="24.95" customHeight="1"/>
    <row r="1042" spans="2:10" ht="24.95" customHeight="1"/>
    <row r="1043" spans="2:10" ht="24.95" customHeight="1"/>
    <row r="1044" spans="2:10" ht="24.95" customHeight="1"/>
    <row r="1045" spans="2:10" ht="24.95" customHeight="1">
      <c r="B1045" s="263" t="s">
        <v>15</v>
      </c>
      <c r="C1045" s="263"/>
      <c r="D1045" s="263"/>
      <c r="E1045" s="263"/>
      <c r="F1045" s="263"/>
      <c r="G1045" s="263"/>
      <c r="H1045" s="263"/>
      <c r="I1045" s="263"/>
      <c r="J1045" s="263"/>
    </row>
    <row r="1046" spans="2:10" ht="24.95" customHeight="1">
      <c r="B1046" s="191" t="s">
        <v>40</v>
      </c>
      <c r="C1046" s="267" t="s">
        <v>80</v>
      </c>
      <c r="D1046" s="267"/>
      <c r="E1046" s="267" t="s">
        <v>81</v>
      </c>
      <c r="F1046" s="267"/>
      <c r="G1046" s="294" t="s">
        <v>1</v>
      </c>
      <c r="H1046" s="294"/>
      <c r="I1046" s="295" t="s">
        <v>18</v>
      </c>
      <c r="J1046" s="295"/>
    </row>
    <row r="1047" spans="2:10" ht="24.95" customHeight="1">
      <c r="B1047" s="43" t="s">
        <v>191</v>
      </c>
      <c r="C1047" s="266">
        <v>8517</v>
      </c>
      <c r="D1047" s="266"/>
      <c r="E1047" s="266">
        <v>1099</v>
      </c>
      <c r="F1047" s="266"/>
      <c r="G1047" s="272">
        <f>C1047+E1047</f>
        <v>9616</v>
      </c>
      <c r="H1047" s="273"/>
      <c r="I1047" s="274">
        <v>9.01E-2</v>
      </c>
      <c r="J1047" s="275"/>
    </row>
    <row r="1048" spans="2:10" ht="24.95" customHeight="1">
      <c r="B1048" s="43" t="s">
        <v>188</v>
      </c>
      <c r="C1048" s="266">
        <v>8456</v>
      </c>
      <c r="D1048" s="266"/>
      <c r="E1048" s="266">
        <v>2012</v>
      </c>
      <c r="F1048" s="266"/>
      <c r="G1048" s="272">
        <f>C1048+E1048</f>
        <v>10468</v>
      </c>
      <c r="H1048" s="273"/>
      <c r="I1048" s="274">
        <v>8.9499999999999996E-2</v>
      </c>
      <c r="J1048" s="275"/>
    </row>
    <row r="1049" spans="2:10" ht="24.95" customHeight="1">
      <c r="B1049" s="108" t="s">
        <v>50</v>
      </c>
      <c r="C1049" s="268">
        <f>(C1048-C1047)/C1047</f>
        <v>-7.1621462956440061E-3</v>
      </c>
      <c r="D1049" s="268"/>
      <c r="E1049" s="268">
        <f>(E1048-E1047)/E1047</f>
        <v>0.83075523202911739</v>
      </c>
      <c r="F1049" s="268"/>
      <c r="G1049" s="268">
        <f>(G1048-G1047)/G1047</f>
        <v>8.8602329450915146E-2</v>
      </c>
      <c r="H1049" s="268"/>
      <c r="I1049" s="268">
        <f>(I1048-I1047)/I1047</f>
        <v>-6.6592674805771735E-3</v>
      </c>
      <c r="J1049" s="268"/>
    </row>
    <row r="1050" spans="2:10" ht="24.95" customHeight="1"/>
    <row r="1051" spans="2:10" ht="24.95" customHeight="1"/>
    <row r="1052" spans="2:10" ht="24.95" customHeight="1"/>
    <row r="1053" spans="2:10" ht="24.95" customHeight="1"/>
    <row r="1054" spans="2:10" ht="24.95" customHeight="1"/>
    <row r="1055" spans="2:10" ht="24.95" customHeight="1"/>
    <row r="1056" spans="2:10" ht="24.95" customHeight="1"/>
    <row r="1057" spans="2:15" ht="24.95" customHeight="1"/>
    <row r="1058" spans="2:15" ht="24.95" customHeight="1"/>
    <row r="1059" spans="2:15" ht="24.95" customHeight="1"/>
    <row r="1060" spans="2:15" ht="24.95" customHeight="1">
      <c r="O1060" s="49">
        <v>13</v>
      </c>
    </row>
    <row r="1061" spans="2:15" ht="24.95" customHeight="1">
      <c r="B1061" s="296" t="s">
        <v>203</v>
      </c>
      <c r="C1061" s="296"/>
      <c r="D1061" s="296"/>
      <c r="E1061" s="296"/>
      <c r="F1061" s="296"/>
      <c r="G1061" s="296"/>
      <c r="H1061" s="296"/>
      <c r="I1061" s="296"/>
      <c r="J1061" s="296"/>
      <c r="K1061" s="296"/>
      <c r="L1061" s="296"/>
      <c r="M1061" s="296"/>
      <c r="N1061" s="296"/>
      <c r="O1061" s="296"/>
    </row>
    <row r="1062" spans="2:15" ht="24.95" customHeight="1"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</row>
    <row r="1063" spans="2:15" ht="24.95" customHeight="1">
      <c r="B1063" s="263" t="s">
        <v>13</v>
      </c>
      <c r="C1063" s="263"/>
      <c r="D1063" s="263"/>
      <c r="E1063" s="263"/>
      <c r="F1063" s="263"/>
      <c r="G1063" s="263"/>
      <c r="H1063" s="263"/>
      <c r="M1063" s="21"/>
      <c r="N1063" s="21"/>
    </row>
    <row r="1064" spans="2:15" ht="24.95" customHeight="1">
      <c r="B1064" s="192" t="s">
        <v>40</v>
      </c>
      <c r="C1064" s="267" t="s">
        <v>102</v>
      </c>
      <c r="D1064" s="267"/>
      <c r="E1064" s="267" t="s">
        <v>103</v>
      </c>
      <c r="F1064" s="267"/>
      <c r="G1064" s="294" t="s">
        <v>0</v>
      </c>
      <c r="H1064" s="294"/>
      <c r="M1064" s="21"/>
      <c r="N1064" s="21"/>
    </row>
    <row r="1065" spans="2:15" ht="24.95" customHeight="1">
      <c r="B1065" s="43" t="s">
        <v>194</v>
      </c>
      <c r="C1065" s="266">
        <v>206874</v>
      </c>
      <c r="D1065" s="266"/>
      <c r="E1065" s="266">
        <v>203437</v>
      </c>
      <c r="F1065" s="266"/>
      <c r="G1065" s="272">
        <f>C1065+E1065</f>
        <v>410311</v>
      </c>
      <c r="H1065" s="273"/>
      <c r="M1065" s="21"/>
      <c r="N1065" s="21"/>
    </row>
    <row r="1066" spans="2:15" ht="24.95" customHeight="1">
      <c r="B1066" s="43" t="s">
        <v>195</v>
      </c>
      <c r="C1066" s="266">
        <v>160303</v>
      </c>
      <c r="D1066" s="266"/>
      <c r="E1066" s="266">
        <v>164971</v>
      </c>
      <c r="F1066" s="266"/>
      <c r="G1066" s="272">
        <f>C1066+E1066</f>
        <v>325274</v>
      </c>
      <c r="H1066" s="273"/>
      <c r="M1066" s="21"/>
      <c r="N1066" s="21"/>
    </row>
    <row r="1067" spans="2:15" ht="24.95" customHeight="1">
      <c r="B1067" s="108" t="s">
        <v>50</v>
      </c>
      <c r="C1067" s="268">
        <f>(C1066-C1065)/C1065</f>
        <v>-0.22511770449645679</v>
      </c>
      <c r="D1067" s="268"/>
      <c r="E1067" s="268">
        <f>(E1066-E1065)/E1065</f>
        <v>-0.18908064904614205</v>
      </c>
      <c r="F1067" s="268"/>
      <c r="G1067" s="268">
        <f>(G1066-G1065)/G1065</f>
        <v>-0.20725011028220058</v>
      </c>
      <c r="H1067" s="268"/>
      <c r="M1067" s="21"/>
      <c r="O1067" s="48"/>
    </row>
    <row r="1068" spans="2:15" ht="24.95" customHeight="1"/>
    <row r="1069" spans="2:15" ht="24.95" customHeight="1"/>
    <row r="1070" spans="2:15" ht="24.95" customHeight="1"/>
    <row r="1071" spans="2:15" ht="24.95" customHeight="1"/>
    <row r="1072" spans="2:15" ht="24.95" customHeight="1"/>
    <row r="1073" spans="2:10" ht="24.95" customHeight="1"/>
    <row r="1074" spans="2:10" ht="24.95" customHeight="1"/>
    <row r="1075" spans="2:10" ht="24.95" customHeight="1"/>
    <row r="1076" spans="2:10" ht="24.95" customHeight="1"/>
    <row r="1077" spans="2:10" ht="24.95" customHeight="1"/>
    <row r="1078" spans="2:10" ht="24.95" customHeight="1"/>
    <row r="1079" spans="2:10" ht="24.95" customHeight="1"/>
    <row r="1080" spans="2:10" ht="24.95" customHeight="1">
      <c r="B1080" s="263" t="s">
        <v>15</v>
      </c>
      <c r="C1080" s="263"/>
      <c r="D1080" s="263"/>
      <c r="E1080" s="263"/>
      <c r="F1080" s="263"/>
      <c r="G1080" s="263"/>
      <c r="H1080" s="263"/>
      <c r="I1080" s="263"/>
      <c r="J1080" s="263"/>
    </row>
    <row r="1081" spans="2:10" ht="24.95" customHeight="1">
      <c r="B1081" s="192" t="s">
        <v>40</v>
      </c>
      <c r="C1081" s="267" t="s">
        <v>100</v>
      </c>
      <c r="D1081" s="267"/>
      <c r="E1081" s="267" t="s">
        <v>101</v>
      </c>
      <c r="F1081" s="267"/>
      <c r="G1081" s="294" t="s">
        <v>49</v>
      </c>
      <c r="H1081" s="294"/>
      <c r="I1081" s="295" t="s">
        <v>18</v>
      </c>
      <c r="J1081" s="295"/>
    </row>
    <row r="1082" spans="2:10" ht="24.95" customHeight="1">
      <c r="B1082" s="43" t="s">
        <v>194</v>
      </c>
      <c r="C1082" s="266">
        <v>386518</v>
      </c>
      <c r="D1082" s="266"/>
      <c r="E1082" s="266">
        <v>222760</v>
      </c>
      <c r="F1082" s="266"/>
      <c r="G1082" s="272">
        <f>C1082+E1082</f>
        <v>609278</v>
      </c>
      <c r="H1082" s="273"/>
      <c r="I1082" s="274">
        <v>0.218</v>
      </c>
      <c r="J1082" s="275"/>
    </row>
    <row r="1083" spans="2:10" ht="24.95" customHeight="1">
      <c r="B1083" s="43" t="s">
        <v>195</v>
      </c>
      <c r="C1083" s="266">
        <v>333983</v>
      </c>
      <c r="D1083" s="266"/>
      <c r="E1083" s="266">
        <v>181009</v>
      </c>
      <c r="F1083" s="266"/>
      <c r="G1083" s="272">
        <f>C1083+E1083</f>
        <v>514992</v>
      </c>
      <c r="H1083" s="273"/>
      <c r="I1083" s="274">
        <v>0.21049999999999999</v>
      </c>
      <c r="J1083" s="275"/>
    </row>
    <row r="1084" spans="2:10" ht="24.95" customHeight="1">
      <c r="B1084" s="108" t="s">
        <v>50</v>
      </c>
      <c r="C1084" s="268">
        <f>(C1083-C1082)/C1082</f>
        <v>-0.13591863768310919</v>
      </c>
      <c r="D1084" s="268"/>
      <c r="E1084" s="268">
        <f>(E1083-E1082)/E1082</f>
        <v>-0.18742592925121207</v>
      </c>
      <c r="F1084" s="268"/>
      <c r="G1084" s="268">
        <f>(G1083-G1082)/G1082</f>
        <v>-0.15475037667534361</v>
      </c>
      <c r="H1084" s="268"/>
      <c r="I1084" s="268">
        <f>(I1083-I1082)/I1082</f>
        <v>-3.4403669724770672E-2</v>
      </c>
      <c r="J1084" s="268"/>
    </row>
    <row r="1085" spans="2:10" ht="24.95" customHeight="1"/>
    <row r="1086" spans="2:10" ht="24.95" customHeight="1"/>
    <row r="1087" spans="2:10" ht="24.95" customHeight="1"/>
    <row r="1088" spans="2:10" ht="24.95" customHeight="1"/>
    <row r="1089" ht="24.95" customHeight="1"/>
    <row r="1090" ht="24.95" customHeight="1"/>
    <row r="1091" ht="24.95" customHeight="1"/>
    <row r="1092" ht="24.95" customHeight="1"/>
    <row r="1093" ht="24.95" customHeight="1"/>
    <row r="1094" ht="24.95" customHeight="1"/>
    <row r="1095" ht="24.95" customHeight="1"/>
    <row r="1096" ht="24.95" customHeight="1"/>
    <row r="1097" ht="24.95" customHeight="1"/>
    <row r="1098" ht="24.95" customHeight="1"/>
    <row r="1099" ht="24.95" customHeight="1"/>
    <row r="1100" ht="24.95" customHeight="1"/>
    <row r="1101" ht="24.95" customHeight="1"/>
    <row r="1102" ht="24.95" customHeight="1"/>
    <row r="1103" ht="24.95" customHeight="1"/>
    <row r="1104" ht="24.95" customHeight="1"/>
    <row r="1105" ht="24.95" customHeight="1"/>
    <row r="1106" ht="24.95" customHeight="1"/>
    <row r="1107" ht="24.95" customHeight="1"/>
    <row r="1108" ht="24.95" customHeight="1"/>
    <row r="1109" ht="24.95" customHeight="1"/>
    <row r="1110" ht="24.95" customHeight="1"/>
    <row r="1111" ht="24.95" customHeight="1"/>
    <row r="1112" ht="24.95" customHeight="1"/>
    <row r="1113" ht="24.95" customHeight="1"/>
    <row r="1114" ht="24.95" customHeight="1"/>
    <row r="1115" ht="24.95" customHeight="1"/>
    <row r="1116" ht="24.95" customHeight="1"/>
    <row r="1117" ht="24.95" customHeight="1"/>
    <row r="1118" ht="24.95" customHeight="1"/>
    <row r="1119" ht="24.95" customHeight="1"/>
    <row r="1120" ht="24.95" customHeight="1"/>
    <row r="1121" spans="2:15" ht="24.95" customHeight="1"/>
    <row r="1122" spans="2:15" ht="24.95" customHeight="1"/>
    <row r="1123" spans="2:15" ht="24.95" customHeight="1"/>
    <row r="1124" spans="2:15" ht="24.95" customHeight="1">
      <c r="O1124" s="49">
        <v>14</v>
      </c>
    </row>
    <row r="1125" spans="2:15" ht="24.95" customHeight="1">
      <c r="B1125" s="288" t="s">
        <v>130</v>
      </c>
      <c r="C1125" s="288"/>
      <c r="D1125" s="288"/>
      <c r="E1125" s="288"/>
      <c r="F1125" s="288"/>
      <c r="G1125" s="288"/>
      <c r="H1125" s="288"/>
      <c r="I1125" s="288"/>
      <c r="J1125" s="288"/>
      <c r="K1125" s="288"/>
      <c r="L1125" s="288"/>
      <c r="M1125" s="288"/>
      <c r="N1125" s="288"/>
      <c r="O1125" s="288"/>
    </row>
    <row r="1126" spans="2:15" ht="15" customHeight="1">
      <c r="B1126" s="33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/>
      <c r="M1126" s="33"/>
      <c r="N1126" s="33"/>
    </row>
    <row r="1127" spans="2:15" ht="24.95" customHeight="1">
      <c r="B1127" s="289" t="s">
        <v>129</v>
      </c>
      <c r="C1127" s="289"/>
      <c r="D1127" s="289"/>
      <c r="E1127" s="289"/>
      <c r="F1127" s="289"/>
      <c r="G1127" s="289"/>
      <c r="H1127" s="289"/>
      <c r="I1127" s="289"/>
      <c r="J1127" s="289"/>
      <c r="K1127" s="289"/>
      <c r="L1127" s="289"/>
      <c r="M1127" s="289"/>
      <c r="N1127" s="289"/>
      <c r="O1127" s="289"/>
    </row>
    <row r="1128" spans="2:15" ht="15" customHeight="1">
      <c r="B1128" s="220"/>
      <c r="C1128" s="220"/>
      <c r="D1128" s="220"/>
      <c r="E1128" s="220"/>
      <c r="F1128" s="220"/>
      <c r="G1128" s="220"/>
    </row>
    <row r="1129" spans="2:15" ht="24.95" customHeight="1">
      <c r="B1129" s="269" t="s">
        <v>131</v>
      </c>
      <c r="C1129" s="269"/>
      <c r="D1129" s="269"/>
      <c r="E1129" s="269"/>
      <c r="F1129" s="269"/>
      <c r="G1129" s="269"/>
      <c r="H1129" s="269"/>
      <c r="I1129" s="269"/>
      <c r="J1129" s="269"/>
    </row>
    <row r="1130" spans="2:15" ht="24.95" customHeight="1">
      <c r="B1130" s="270" t="s">
        <v>41</v>
      </c>
      <c r="C1130" s="271" t="s">
        <v>61</v>
      </c>
      <c r="D1130" s="271"/>
      <c r="E1130" s="271"/>
      <c r="F1130" s="271" t="s">
        <v>62</v>
      </c>
      <c r="G1130" s="271"/>
      <c r="H1130" s="271"/>
      <c r="I1130" s="225" t="s">
        <v>66</v>
      </c>
      <c r="J1130" s="225" t="s">
        <v>67</v>
      </c>
    </row>
    <row r="1131" spans="2:15" ht="24.95" customHeight="1">
      <c r="B1131" s="270"/>
      <c r="C1131" s="218" t="s">
        <v>89</v>
      </c>
      <c r="D1131" s="218" t="s">
        <v>90</v>
      </c>
      <c r="E1131" s="224" t="s">
        <v>91</v>
      </c>
      <c r="F1131" s="218" t="s">
        <v>92</v>
      </c>
      <c r="G1131" s="218" t="s">
        <v>93</v>
      </c>
      <c r="H1131" s="224" t="s">
        <v>94</v>
      </c>
      <c r="I1131" s="219" t="s">
        <v>121</v>
      </c>
      <c r="J1131" s="219" t="s">
        <v>122</v>
      </c>
      <c r="K1131" s="12"/>
      <c r="L1131" s="12"/>
      <c r="M1131" s="69"/>
      <c r="N1131" s="12"/>
    </row>
    <row r="1132" spans="2:15" ht="24.95" customHeight="1">
      <c r="B1132" s="226" t="s">
        <v>152</v>
      </c>
      <c r="C1132" s="96">
        <v>4414</v>
      </c>
      <c r="D1132" s="96">
        <v>75</v>
      </c>
      <c r="E1132" s="221">
        <f>C1132+D1132</f>
        <v>4489</v>
      </c>
      <c r="F1132" s="96">
        <v>8249</v>
      </c>
      <c r="G1132" s="96">
        <v>379</v>
      </c>
      <c r="H1132" s="221">
        <f>SUM(F1132:G1132)</f>
        <v>8628</v>
      </c>
      <c r="I1132" s="136">
        <v>0.11849999999999999</v>
      </c>
      <c r="J1132" s="139">
        <f>H1132/E1132</f>
        <v>1.9220316328803742</v>
      </c>
      <c r="K1132" s="12"/>
      <c r="N1132" s="12"/>
    </row>
    <row r="1133" spans="2:15" ht="24.95" customHeight="1">
      <c r="B1133" s="226" t="s">
        <v>5</v>
      </c>
      <c r="C1133" s="96">
        <v>1057</v>
      </c>
      <c r="D1133" s="96">
        <v>147</v>
      </c>
      <c r="E1133" s="257">
        <f t="shared" ref="E1133:E1140" si="33">C1133+D1133</f>
        <v>1204</v>
      </c>
      <c r="F1133" s="96">
        <v>2943</v>
      </c>
      <c r="G1133" s="96">
        <v>281</v>
      </c>
      <c r="H1133" s="221">
        <f t="shared" ref="H1133:H1140" si="34">SUM(F1133:G1133)</f>
        <v>3224</v>
      </c>
      <c r="I1133" s="136">
        <v>0.18640000000000001</v>
      </c>
      <c r="J1133" s="139">
        <f t="shared" ref="J1133:J1141" si="35">H1133/E1133</f>
        <v>2.6777408637873754</v>
      </c>
      <c r="K1133" s="12"/>
      <c r="N1133" s="12"/>
    </row>
    <row r="1134" spans="2:15" ht="24.95" customHeight="1">
      <c r="B1134" s="226" t="s">
        <v>24</v>
      </c>
      <c r="C1134" s="96">
        <v>3067</v>
      </c>
      <c r="D1134" s="96">
        <v>86</v>
      </c>
      <c r="E1134" s="257">
        <f t="shared" si="33"/>
        <v>3153</v>
      </c>
      <c r="F1134" s="96">
        <v>4997</v>
      </c>
      <c r="G1134" s="96">
        <v>171</v>
      </c>
      <c r="H1134" s="221">
        <f t="shared" si="34"/>
        <v>5168</v>
      </c>
      <c r="I1134" s="136">
        <v>0.158</v>
      </c>
      <c r="J1134" s="139">
        <f t="shared" si="35"/>
        <v>1.6390738978750397</v>
      </c>
      <c r="K1134" s="12"/>
      <c r="N1134" s="12"/>
    </row>
    <row r="1135" spans="2:15" ht="24.95" customHeight="1">
      <c r="B1135" s="226" t="s">
        <v>7</v>
      </c>
      <c r="C1135" s="96">
        <v>65</v>
      </c>
      <c r="D1135" s="96">
        <v>0</v>
      </c>
      <c r="E1135" s="257">
        <f t="shared" si="33"/>
        <v>65</v>
      </c>
      <c r="F1135" s="96">
        <v>218</v>
      </c>
      <c r="G1135" s="96">
        <v>0</v>
      </c>
      <c r="H1135" s="221">
        <f t="shared" si="34"/>
        <v>218</v>
      </c>
      <c r="I1135" s="136">
        <v>0.1099</v>
      </c>
      <c r="J1135" s="139">
        <f t="shared" si="35"/>
        <v>3.3538461538461539</v>
      </c>
      <c r="K1135" s="12"/>
      <c r="N1135" s="12"/>
    </row>
    <row r="1136" spans="2:15" ht="24.95" customHeight="1">
      <c r="B1136" s="226" t="s">
        <v>8</v>
      </c>
      <c r="C1136" s="96">
        <v>5398</v>
      </c>
      <c r="D1136" s="96">
        <v>2393</v>
      </c>
      <c r="E1136" s="257">
        <f t="shared" si="33"/>
        <v>7791</v>
      </c>
      <c r="F1136" s="96">
        <v>11881</v>
      </c>
      <c r="G1136" s="96">
        <v>4925</v>
      </c>
      <c r="H1136" s="257">
        <f t="shared" si="34"/>
        <v>16806</v>
      </c>
      <c r="I1136" s="136">
        <v>0.38669999999999999</v>
      </c>
      <c r="J1136" s="139">
        <f t="shared" si="35"/>
        <v>2.1571043511744321</v>
      </c>
      <c r="K1136" s="12"/>
      <c r="N1136" s="12"/>
    </row>
    <row r="1137" spans="2:14" ht="24.95" customHeight="1">
      <c r="B1137" s="226" t="s">
        <v>9</v>
      </c>
      <c r="C1137" s="96">
        <v>8217</v>
      </c>
      <c r="D1137" s="96">
        <v>483</v>
      </c>
      <c r="E1137" s="257">
        <f t="shared" si="33"/>
        <v>8700</v>
      </c>
      <c r="F1137" s="96">
        <v>16796</v>
      </c>
      <c r="G1137" s="96">
        <v>1110</v>
      </c>
      <c r="H1137" s="221">
        <f t="shared" si="34"/>
        <v>17906</v>
      </c>
      <c r="I1137" s="136">
        <v>0.25069999999999998</v>
      </c>
      <c r="J1137" s="139">
        <f t="shared" si="35"/>
        <v>2.0581609195402297</v>
      </c>
      <c r="K1137" s="12"/>
      <c r="N1137" s="12"/>
    </row>
    <row r="1138" spans="2:14" ht="24.95" customHeight="1">
      <c r="B1138" s="226" t="s">
        <v>10</v>
      </c>
      <c r="C1138" s="96">
        <v>378</v>
      </c>
      <c r="D1138" s="96">
        <v>42</v>
      </c>
      <c r="E1138" s="257">
        <f t="shared" si="33"/>
        <v>420</v>
      </c>
      <c r="F1138" s="96">
        <v>896</v>
      </c>
      <c r="G1138" s="96">
        <v>42</v>
      </c>
      <c r="H1138" s="221">
        <f t="shared" si="34"/>
        <v>938</v>
      </c>
      <c r="I1138" s="136">
        <v>9.8199999999999996E-2</v>
      </c>
      <c r="J1138" s="139">
        <f t="shared" si="35"/>
        <v>2.2333333333333334</v>
      </c>
      <c r="K1138" s="12"/>
      <c r="N1138" s="12"/>
    </row>
    <row r="1139" spans="2:14" ht="24.95" customHeight="1">
      <c r="B1139" s="226" t="s">
        <v>11</v>
      </c>
      <c r="C1139" s="96">
        <v>3132</v>
      </c>
      <c r="D1139" s="96">
        <v>386</v>
      </c>
      <c r="E1139" s="257">
        <f t="shared" si="33"/>
        <v>3518</v>
      </c>
      <c r="F1139" s="96">
        <v>7649</v>
      </c>
      <c r="G1139" s="96">
        <v>1271</v>
      </c>
      <c r="H1139" s="221">
        <f t="shared" si="34"/>
        <v>8920</v>
      </c>
      <c r="I1139" s="136">
        <v>0.38990000000000002</v>
      </c>
      <c r="J1139" s="139">
        <f t="shared" si="35"/>
        <v>2.5355315520181922</v>
      </c>
      <c r="K1139" s="12"/>
      <c r="N1139" s="12"/>
    </row>
    <row r="1140" spans="2:14" ht="24.95" customHeight="1">
      <c r="B1140" s="226" t="s">
        <v>12</v>
      </c>
      <c r="C1140" s="96">
        <v>1643</v>
      </c>
      <c r="D1140" s="96">
        <v>74</v>
      </c>
      <c r="E1140" s="257">
        <f t="shared" si="33"/>
        <v>1717</v>
      </c>
      <c r="F1140" s="96">
        <v>3731</v>
      </c>
      <c r="G1140" s="96">
        <v>108</v>
      </c>
      <c r="H1140" s="221">
        <f t="shared" si="34"/>
        <v>3839</v>
      </c>
      <c r="I1140" s="136">
        <v>0.14199999999999999</v>
      </c>
      <c r="J1140" s="139">
        <f t="shared" si="35"/>
        <v>2.2358765288293534</v>
      </c>
      <c r="K1140" s="12"/>
      <c r="N1140" s="12"/>
    </row>
    <row r="1141" spans="2:14" ht="24.95" customHeight="1">
      <c r="B1141" s="128" t="s">
        <v>14</v>
      </c>
      <c r="C1141" s="222">
        <f t="shared" ref="C1141:H1141" si="36">SUM(C1132:C1140)</f>
        <v>27371</v>
      </c>
      <c r="D1141" s="222">
        <f t="shared" si="36"/>
        <v>3686</v>
      </c>
      <c r="E1141" s="223">
        <f>SUM(E1132:E1140)</f>
        <v>31057</v>
      </c>
      <c r="F1141" s="222">
        <f t="shared" si="36"/>
        <v>57360</v>
      </c>
      <c r="G1141" s="222">
        <f t="shared" si="36"/>
        <v>8287</v>
      </c>
      <c r="H1141" s="176">
        <f t="shared" si="36"/>
        <v>65647</v>
      </c>
      <c r="I1141" s="188">
        <v>0.21940000000000001</v>
      </c>
      <c r="J1141" s="172">
        <f t="shared" si="35"/>
        <v>2.1137585729465176</v>
      </c>
      <c r="K1141" s="12"/>
      <c r="L1141" s="12"/>
      <c r="M1141" s="69"/>
      <c r="N1141" s="12"/>
    </row>
    <row r="1142" spans="2:14" ht="24.95" customHeight="1">
      <c r="B1142" s="24"/>
      <c r="C1142" s="37"/>
      <c r="D1142" s="37"/>
      <c r="E1142" s="41"/>
      <c r="F1142" s="37"/>
      <c r="G1142" s="37"/>
      <c r="H1142" s="41"/>
      <c r="I1142" s="25"/>
      <c r="J1142" s="26"/>
      <c r="K1142" s="72"/>
      <c r="L1142" s="72"/>
      <c r="M1142" s="69"/>
      <c r="N1142" s="12"/>
    </row>
    <row r="1143" spans="2:14" ht="24.95" customHeight="1">
      <c r="B1143" s="85"/>
      <c r="C1143" s="85"/>
      <c r="D1143" s="85"/>
      <c r="E1143" s="85"/>
      <c r="F1143" s="85"/>
      <c r="G1143" s="85"/>
      <c r="H1143" s="85"/>
      <c r="I1143" s="85"/>
      <c r="J1143" s="85"/>
      <c r="K1143" s="85"/>
      <c r="L1143" s="85"/>
      <c r="M1143" s="85"/>
      <c r="N1143" s="85"/>
    </row>
    <row r="1144" spans="2:14" ht="24.95" customHeight="1">
      <c r="B1144" s="86"/>
      <c r="C1144" s="86"/>
      <c r="D1144" s="86"/>
      <c r="E1144" s="86"/>
      <c r="F1144" s="86"/>
      <c r="G1144" s="86"/>
      <c r="H1144" s="86"/>
      <c r="I1144" s="86"/>
      <c r="J1144" s="86"/>
      <c r="K1144" s="71"/>
      <c r="L1144" s="71"/>
      <c r="M1144" s="71"/>
      <c r="N1144" s="71"/>
    </row>
    <row r="1145" spans="2:14" ht="24.95" customHeight="1">
      <c r="B1145" s="2"/>
      <c r="C1145" s="2"/>
      <c r="D1145" s="2"/>
      <c r="E1145" s="2"/>
      <c r="G1145" s="2"/>
      <c r="H1145" s="2"/>
      <c r="I1145" s="2"/>
      <c r="J1145" s="2"/>
    </row>
    <row r="1146" spans="2:14" ht="24.95" customHeight="1">
      <c r="B1146" s="2"/>
      <c r="C1146" s="2"/>
      <c r="D1146" s="2"/>
      <c r="E1146" s="2"/>
      <c r="G1146" s="2"/>
      <c r="H1146" s="2"/>
      <c r="I1146" s="2"/>
      <c r="J1146" s="2"/>
    </row>
    <row r="1147" spans="2:14" ht="24.95" customHeight="1">
      <c r="B1147" s="2"/>
      <c r="C1147" s="2"/>
      <c r="D1147" s="2"/>
      <c r="E1147" s="2"/>
      <c r="G1147" s="2"/>
      <c r="H1147" s="2"/>
      <c r="I1147" s="2"/>
      <c r="J1147" s="2"/>
    </row>
    <row r="1148" spans="2:14" ht="24.95" customHeight="1">
      <c r="B1148" s="2"/>
      <c r="C1148" s="2"/>
      <c r="D1148" s="2"/>
      <c r="E1148" s="2"/>
      <c r="G1148" s="2"/>
      <c r="H1148" s="2"/>
      <c r="I1148" s="2"/>
      <c r="J1148" s="2"/>
    </row>
    <row r="1149" spans="2:14" ht="24.95" customHeight="1">
      <c r="B1149" s="2"/>
      <c r="C1149" s="2"/>
      <c r="D1149" s="2"/>
      <c r="E1149" s="2"/>
      <c r="G1149" s="2"/>
      <c r="H1149" s="2"/>
      <c r="I1149" s="2"/>
      <c r="J1149" s="2"/>
    </row>
    <row r="1150" spans="2:14" ht="24.95" customHeight="1">
      <c r="B1150" s="2"/>
      <c r="C1150" s="2"/>
      <c r="D1150" s="2"/>
      <c r="E1150" s="2"/>
      <c r="G1150" s="2"/>
      <c r="H1150" s="2"/>
      <c r="I1150" s="2"/>
      <c r="J1150" s="2"/>
    </row>
    <row r="1151" spans="2:14" ht="24.95" customHeight="1">
      <c r="B1151" s="2"/>
      <c r="C1151" s="2"/>
      <c r="D1151" s="2"/>
      <c r="E1151" s="2"/>
      <c r="G1151" s="2"/>
      <c r="H1151" s="2"/>
      <c r="I1151" s="2"/>
      <c r="J1151" s="2"/>
    </row>
    <row r="1152" spans="2:14" ht="24.95" customHeight="1">
      <c r="B1152" s="2"/>
      <c r="C1152" s="2"/>
      <c r="D1152" s="2"/>
      <c r="E1152" s="2"/>
      <c r="G1152" s="2"/>
      <c r="H1152" s="2"/>
      <c r="I1152" s="2"/>
      <c r="J1152" s="2"/>
    </row>
    <row r="1153" spans="2:11" ht="24.95" customHeight="1">
      <c r="B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2:11" ht="24.95" customHeight="1"/>
    <row r="1155" spans="2:11" ht="24.95" customHeight="1"/>
    <row r="1156" spans="2:11" ht="24.95" customHeight="1"/>
    <row r="1157" spans="2:11" ht="24.95" customHeight="1"/>
    <row r="1158" spans="2:11" ht="24.95" customHeight="1"/>
    <row r="1159" spans="2:11" ht="24.95" customHeight="1"/>
    <row r="1160" spans="2:11" ht="24.95" customHeight="1"/>
    <row r="1161" spans="2:11" ht="24.95" customHeight="1"/>
    <row r="1162" spans="2:11" ht="24.95" customHeight="1"/>
    <row r="1163" spans="2:11" ht="24.95" customHeight="1"/>
    <row r="1164" spans="2:11" ht="24.95" customHeight="1"/>
    <row r="1165" spans="2:11" ht="24.95" customHeight="1"/>
    <row r="1166" spans="2:11" ht="24.95" customHeight="1"/>
    <row r="1167" spans="2:11" ht="24.95" customHeight="1"/>
    <row r="1168" spans="2:11" ht="24.95" customHeight="1"/>
    <row r="1169" ht="24.95" customHeight="1"/>
    <row r="1170" ht="24.95" customHeight="1"/>
    <row r="1171" ht="24.95" customHeight="1"/>
    <row r="1172" ht="24.95" customHeight="1"/>
    <row r="1173" ht="24.95" customHeight="1"/>
    <row r="1174" ht="24.95" customHeight="1"/>
    <row r="1175" ht="24.95" customHeight="1"/>
    <row r="1176" ht="24.95" customHeight="1"/>
    <row r="1177" ht="24.95" customHeight="1"/>
    <row r="1178" ht="24.95" customHeight="1"/>
    <row r="1179" ht="24.95" customHeight="1"/>
    <row r="1180" ht="24.95" customHeight="1"/>
    <row r="1181" ht="24.95" customHeight="1"/>
    <row r="1182" ht="24.95" customHeight="1"/>
    <row r="1183" ht="24.95" customHeight="1"/>
    <row r="1184" ht="24.95" customHeight="1"/>
    <row r="1185" spans="2:15" ht="24.95" customHeight="1"/>
    <row r="1186" spans="2:15" ht="24.95" customHeight="1"/>
    <row r="1187" spans="2:15" ht="24.95" customHeight="1"/>
    <row r="1188" spans="2:15" ht="24.95" customHeight="1"/>
    <row r="1189" spans="2:15" ht="24.95" customHeight="1">
      <c r="O1189" s="49">
        <v>15</v>
      </c>
    </row>
    <row r="1190" spans="2:15" ht="24.95" customHeight="1">
      <c r="B1190" s="288" t="s">
        <v>132</v>
      </c>
      <c r="C1190" s="288"/>
      <c r="D1190" s="288"/>
      <c r="E1190" s="288"/>
      <c r="F1190" s="288"/>
      <c r="G1190" s="288"/>
      <c r="H1190" s="288"/>
      <c r="I1190" s="288"/>
      <c r="J1190" s="288"/>
      <c r="K1190" s="288"/>
      <c r="L1190" s="288"/>
      <c r="M1190" s="288"/>
      <c r="N1190" s="288"/>
      <c r="O1190" s="288"/>
    </row>
    <row r="1191" spans="2:15" ht="15" customHeight="1">
      <c r="B1191" s="33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/>
      <c r="N1191" s="33"/>
    </row>
    <row r="1192" spans="2:15" ht="24.95" customHeight="1">
      <c r="B1192" s="289" t="s">
        <v>133</v>
      </c>
      <c r="C1192" s="289"/>
      <c r="D1192" s="289"/>
      <c r="E1192" s="289"/>
      <c r="F1192" s="289"/>
      <c r="G1192" s="289"/>
      <c r="H1192" s="289"/>
      <c r="I1192" s="289"/>
      <c r="J1192" s="289"/>
      <c r="K1192" s="289"/>
      <c r="L1192" s="289"/>
      <c r="M1192" s="289"/>
      <c r="N1192" s="289"/>
      <c r="O1192" s="289"/>
    </row>
    <row r="1193" spans="2:15" ht="15" customHeight="1">
      <c r="B1193" s="220"/>
      <c r="C1193" s="220"/>
      <c r="D1193" s="220"/>
      <c r="E1193" s="220"/>
      <c r="F1193" s="220"/>
      <c r="G1193" s="220"/>
    </row>
    <row r="1194" spans="2:15" ht="24.95" customHeight="1">
      <c r="B1194" s="269" t="s">
        <v>134</v>
      </c>
      <c r="C1194" s="269"/>
      <c r="D1194" s="269"/>
      <c r="E1194" s="269"/>
      <c r="F1194" s="269"/>
      <c r="G1194" s="269"/>
      <c r="H1194" s="269"/>
      <c r="I1194" s="269"/>
      <c r="J1194" s="269"/>
    </row>
    <row r="1195" spans="2:15" ht="24.95" customHeight="1">
      <c r="B1195" s="270" t="s">
        <v>41</v>
      </c>
      <c r="C1195" s="271" t="s">
        <v>61</v>
      </c>
      <c r="D1195" s="271"/>
      <c r="E1195" s="271"/>
      <c r="F1195" s="271" t="s">
        <v>62</v>
      </c>
      <c r="G1195" s="271"/>
      <c r="H1195" s="271"/>
      <c r="I1195" s="225" t="s">
        <v>66</v>
      </c>
      <c r="J1195" s="225" t="s">
        <v>67</v>
      </c>
    </row>
    <row r="1196" spans="2:15" ht="24.95" customHeight="1">
      <c r="B1196" s="270"/>
      <c r="C1196" s="218" t="s">
        <v>89</v>
      </c>
      <c r="D1196" s="218" t="s">
        <v>90</v>
      </c>
      <c r="E1196" s="224" t="s">
        <v>91</v>
      </c>
      <c r="F1196" s="218" t="s">
        <v>92</v>
      </c>
      <c r="G1196" s="218" t="s">
        <v>93</v>
      </c>
      <c r="H1196" s="224" t="s">
        <v>94</v>
      </c>
      <c r="I1196" s="219" t="s">
        <v>121</v>
      </c>
      <c r="J1196" s="219" t="s">
        <v>122</v>
      </c>
      <c r="K1196" s="12"/>
      <c r="L1196" s="12"/>
      <c r="M1196" s="69"/>
      <c r="N1196" s="12"/>
    </row>
    <row r="1197" spans="2:15" ht="24.95" customHeight="1">
      <c r="B1197" s="226" t="s">
        <v>152</v>
      </c>
      <c r="C1197" s="96">
        <v>2832</v>
      </c>
      <c r="D1197" s="96">
        <v>38</v>
      </c>
      <c r="E1197" s="221">
        <f>SUM(C1197:D1197)</f>
        <v>2870</v>
      </c>
      <c r="F1197" s="96">
        <v>7001</v>
      </c>
      <c r="G1197" s="96">
        <v>94</v>
      </c>
      <c r="H1197" s="221">
        <f>SUM(F1197:G1197)</f>
        <v>7095</v>
      </c>
      <c r="I1197" s="136">
        <v>0.25600000000000001</v>
      </c>
      <c r="J1197" s="139">
        <f>H1197/E1197</f>
        <v>2.4721254355400695</v>
      </c>
      <c r="K1197" s="12"/>
      <c r="L1197" s="12"/>
      <c r="M1197" s="69"/>
      <c r="N1197" s="12"/>
    </row>
    <row r="1198" spans="2:15" ht="24.95" customHeight="1">
      <c r="B1198" s="226" t="s">
        <v>5</v>
      </c>
      <c r="C1198" s="96">
        <v>1607</v>
      </c>
      <c r="D1198" s="96">
        <v>531</v>
      </c>
      <c r="E1198" s="221">
        <f t="shared" ref="E1198:E1205" si="37">SUM(C1198:D1198)</f>
        <v>2138</v>
      </c>
      <c r="F1198" s="96">
        <v>2809</v>
      </c>
      <c r="G1198" s="96">
        <v>706</v>
      </c>
      <c r="H1198" s="221">
        <f t="shared" ref="H1198:H1205" si="38">SUM(F1198:G1198)</f>
        <v>3515</v>
      </c>
      <c r="I1198" s="136">
        <v>0.20100000000000001</v>
      </c>
      <c r="J1198" s="139">
        <f t="shared" ref="J1198:J1206" si="39">H1198/E1198</f>
        <v>1.6440598690364827</v>
      </c>
      <c r="K1198" s="12"/>
      <c r="L1198" s="72"/>
      <c r="M1198" s="69"/>
      <c r="N1198" s="12"/>
    </row>
    <row r="1199" spans="2:15" ht="24.95" customHeight="1">
      <c r="B1199" s="226" t="s">
        <v>24</v>
      </c>
      <c r="C1199" s="96">
        <v>2026</v>
      </c>
      <c r="D1199" s="96">
        <v>75</v>
      </c>
      <c r="E1199" s="221">
        <f t="shared" si="37"/>
        <v>2101</v>
      </c>
      <c r="F1199" s="96">
        <v>4135</v>
      </c>
      <c r="G1199" s="96">
        <v>169</v>
      </c>
      <c r="H1199" s="221">
        <f t="shared" si="38"/>
        <v>4304</v>
      </c>
      <c r="I1199" s="136">
        <v>0.13980000000000001</v>
      </c>
      <c r="J1199" s="139">
        <f t="shared" si="39"/>
        <v>2.0485483103284152</v>
      </c>
      <c r="K1199" s="12"/>
      <c r="L1199" s="72"/>
      <c r="M1199" s="138"/>
      <c r="N1199" s="12"/>
    </row>
    <row r="1200" spans="2:15" ht="24.95" customHeight="1">
      <c r="B1200" s="226" t="s">
        <v>7</v>
      </c>
      <c r="C1200" s="96">
        <v>849</v>
      </c>
      <c r="D1200" s="96">
        <v>46</v>
      </c>
      <c r="E1200" s="221">
        <f t="shared" si="37"/>
        <v>895</v>
      </c>
      <c r="F1200" s="96">
        <v>1925</v>
      </c>
      <c r="G1200" s="96">
        <v>784</v>
      </c>
      <c r="H1200" s="221">
        <f t="shared" si="38"/>
        <v>2709</v>
      </c>
      <c r="I1200" s="136">
        <v>0.41810000000000003</v>
      </c>
      <c r="J1200" s="139">
        <f t="shared" si="39"/>
        <v>3.0268156424581005</v>
      </c>
      <c r="K1200" s="12"/>
      <c r="L1200" s="72"/>
      <c r="M1200" s="70"/>
      <c r="N1200" s="12"/>
    </row>
    <row r="1201" spans="2:14" ht="24.95" customHeight="1">
      <c r="B1201" s="226" t="s">
        <v>8</v>
      </c>
      <c r="C1201" s="96">
        <v>5132</v>
      </c>
      <c r="D1201" s="96">
        <v>973</v>
      </c>
      <c r="E1201" s="221">
        <f t="shared" si="37"/>
        <v>6105</v>
      </c>
      <c r="F1201" s="96">
        <v>6937</v>
      </c>
      <c r="G1201" s="96">
        <v>2112</v>
      </c>
      <c r="H1201" s="221">
        <f t="shared" si="38"/>
        <v>9049</v>
      </c>
      <c r="I1201" s="136">
        <v>0.19189999999999999</v>
      </c>
      <c r="J1201" s="139">
        <f t="shared" si="39"/>
        <v>1.4822276822276823</v>
      </c>
      <c r="K1201" s="12"/>
      <c r="L1201" s="72"/>
      <c r="M1201" s="70"/>
      <c r="N1201" s="12"/>
    </row>
    <row r="1202" spans="2:14" ht="24.95" customHeight="1">
      <c r="B1202" s="226" t="s">
        <v>9</v>
      </c>
      <c r="C1202" s="96">
        <v>4066</v>
      </c>
      <c r="D1202" s="96">
        <v>140</v>
      </c>
      <c r="E1202" s="221">
        <f t="shared" si="37"/>
        <v>4206</v>
      </c>
      <c r="F1202" s="96">
        <v>8599</v>
      </c>
      <c r="G1202" s="96">
        <v>204</v>
      </c>
      <c r="H1202" s="221">
        <f t="shared" si="38"/>
        <v>8803</v>
      </c>
      <c r="I1202" s="136">
        <v>0.26919999999999999</v>
      </c>
      <c r="J1202" s="139">
        <f t="shared" si="39"/>
        <v>2.0929624346172133</v>
      </c>
      <c r="K1202" s="12"/>
      <c r="L1202" s="72"/>
      <c r="M1202" s="70"/>
      <c r="N1202" s="12"/>
    </row>
    <row r="1203" spans="2:14" ht="24.95" customHeight="1">
      <c r="B1203" s="226" t="s">
        <v>10</v>
      </c>
      <c r="C1203" s="96">
        <v>985</v>
      </c>
      <c r="D1203" s="96">
        <v>14</v>
      </c>
      <c r="E1203" s="221">
        <f t="shared" si="37"/>
        <v>999</v>
      </c>
      <c r="F1203" s="96">
        <v>2597</v>
      </c>
      <c r="G1203" s="96">
        <v>17</v>
      </c>
      <c r="H1203" s="221">
        <f t="shared" si="38"/>
        <v>2614</v>
      </c>
      <c r="I1203" s="136">
        <v>0.2082</v>
      </c>
      <c r="J1203" s="139">
        <f t="shared" si="39"/>
        <v>2.6166166166166165</v>
      </c>
      <c r="K1203" s="12"/>
      <c r="L1203" s="72"/>
      <c r="M1203" s="70"/>
      <c r="N1203" s="12"/>
    </row>
    <row r="1204" spans="2:14" ht="24.95" customHeight="1">
      <c r="B1204" s="226" t="s">
        <v>11</v>
      </c>
      <c r="C1204" s="96">
        <v>1242</v>
      </c>
      <c r="D1204" s="96">
        <v>89</v>
      </c>
      <c r="E1204" s="221">
        <f t="shared" si="37"/>
        <v>1331</v>
      </c>
      <c r="F1204" s="96">
        <v>2218</v>
      </c>
      <c r="G1204" s="96">
        <v>89</v>
      </c>
      <c r="H1204" s="221">
        <f t="shared" si="38"/>
        <v>2307</v>
      </c>
      <c r="I1204" s="136">
        <v>0.2114</v>
      </c>
      <c r="J1204" s="139">
        <f t="shared" si="39"/>
        <v>1.7332832456799399</v>
      </c>
      <c r="K1204" s="12"/>
      <c r="L1204" s="72"/>
      <c r="M1204" s="69"/>
      <c r="N1204" s="12"/>
    </row>
    <row r="1205" spans="2:14" ht="24.95" customHeight="1">
      <c r="B1205" s="226" t="s">
        <v>12</v>
      </c>
      <c r="C1205" s="96">
        <v>858</v>
      </c>
      <c r="D1205" s="96">
        <v>19</v>
      </c>
      <c r="E1205" s="221">
        <f t="shared" si="37"/>
        <v>877</v>
      </c>
      <c r="F1205" s="96">
        <v>2030</v>
      </c>
      <c r="G1205" s="96">
        <v>38</v>
      </c>
      <c r="H1205" s="221">
        <f t="shared" si="38"/>
        <v>2068</v>
      </c>
      <c r="I1205" s="136">
        <v>0.21110000000000001</v>
      </c>
      <c r="J1205" s="139">
        <f t="shared" si="39"/>
        <v>2.3580387685290765</v>
      </c>
      <c r="K1205" s="12"/>
      <c r="L1205" s="12"/>
      <c r="M1205" s="12"/>
      <c r="N1205" s="12"/>
    </row>
    <row r="1206" spans="2:14" ht="24.95" customHeight="1">
      <c r="B1206" s="128" t="s">
        <v>14</v>
      </c>
      <c r="C1206" s="222">
        <f>SUM(C1197:C1205)</f>
        <v>19597</v>
      </c>
      <c r="D1206" s="222">
        <f>SUM(D1197:D1205)</f>
        <v>1925</v>
      </c>
      <c r="E1206" s="223">
        <f>SUM(C1206:D1206)</f>
        <v>21522</v>
      </c>
      <c r="F1206" s="222">
        <f>SUM(F1197:F1205)</f>
        <v>38251</v>
      </c>
      <c r="G1206" s="222">
        <f>SUM(G1197:G1205)</f>
        <v>4213</v>
      </c>
      <c r="H1206" s="176">
        <f>SUM(F1206:G1206)</f>
        <v>42464</v>
      </c>
      <c r="I1206" s="188">
        <v>0.21709999999999999</v>
      </c>
      <c r="J1206" s="172">
        <f t="shared" si="39"/>
        <v>1.9730508317070905</v>
      </c>
      <c r="K1206" s="12"/>
      <c r="L1206" s="12"/>
      <c r="M1206" s="69"/>
      <c r="N1206" s="12"/>
    </row>
    <row r="1207" spans="2:14" ht="24.95" customHeight="1">
      <c r="B1207" s="24"/>
      <c r="C1207" s="37"/>
      <c r="D1207" s="37"/>
      <c r="E1207" s="41"/>
      <c r="F1207" s="37"/>
      <c r="G1207" s="37"/>
      <c r="H1207" s="41"/>
      <c r="I1207" s="25"/>
      <c r="J1207" s="26"/>
      <c r="K1207" s="72"/>
      <c r="L1207" s="72"/>
      <c r="M1207" s="69"/>
      <c r="N1207" s="12"/>
    </row>
    <row r="1208" spans="2:14" ht="24.95" customHeight="1">
      <c r="B1208" s="85"/>
      <c r="C1208" s="85"/>
      <c r="D1208" s="85"/>
      <c r="E1208" s="85"/>
      <c r="F1208" s="85"/>
      <c r="G1208" s="85"/>
      <c r="H1208" s="85"/>
      <c r="I1208" s="85"/>
      <c r="J1208" s="85"/>
      <c r="K1208" s="85"/>
      <c r="L1208" s="85"/>
      <c r="M1208" s="85"/>
      <c r="N1208" s="85"/>
    </row>
    <row r="1209" spans="2:14" ht="24.95" customHeight="1">
      <c r="B1209" s="86"/>
      <c r="C1209" s="86"/>
      <c r="D1209" s="86"/>
      <c r="E1209" s="86"/>
      <c r="F1209" s="86"/>
      <c r="G1209" s="86"/>
      <c r="H1209" s="86"/>
      <c r="I1209" s="86"/>
      <c r="J1209" s="86"/>
      <c r="K1209" s="71"/>
      <c r="L1209" s="71"/>
      <c r="M1209" s="71"/>
      <c r="N1209" s="71"/>
    </row>
    <row r="1210" spans="2:14" ht="24.95" customHeight="1">
      <c r="B1210" s="2"/>
      <c r="C1210" s="2"/>
      <c r="D1210" s="2"/>
      <c r="E1210" s="2"/>
      <c r="G1210" s="2"/>
      <c r="H1210" s="2"/>
      <c r="I1210" s="2"/>
      <c r="J1210" s="2"/>
    </row>
    <row r="1211" spans="2:14" ht="24.95" customHeight="1">
      <c r="B1211" s="2"/>
      <c r="C1211" s="2"/>
      <c r="D1211" s="2"/>
      <c r="E1211" s="2"/>
      <c r="G1211" s="2"/>
      <c r="H1211" s="2"/>
      <c r="I1211" s="2"/>
      <c r="J1211" s="2"/>
    </row>
    <row r="1212" spans="2:14" ht="24.95" customHeight="1">
      <c r="B1212" s="2"/>
      <c r="C1212" s="2"/>
      <c r="D1212" s="2"/>
      <c r="E1212" s="2"/>
      <c r="G1212" s="2"/>
      <c r="H1212" s="2"/>
      <c r="I1212" s="2"/>
      <c r="J1212" s="2"/>
    </row>
    <row r="1213" spans="2:14" ht="24.95" customHeight="1">
      <c r="B1213" s="2"/>
      <c r="C1213" s="2"/>
      <c r="D1213" s="2"/>
      <c r="E1213" s="2"/>
      <c r="G1213" s="2"/>
      <c r="H1213" s="2"/>
      <c r="I1213" s="2"/>
      <c r="J1213" s="2"/>
    </row>
    <row r="1214" spans="2:14" ht="24.95" customHeight="1">
      <c r="B1214" s="2"/>
      <c r="C1214" s="2"/>
      <c r="D1214" s="2"/>
      <c r="E1214" s="2"/>
      <c r="G1214" s="2"/>
      <c r="H1214" s="2"/>
      <c r="I1214" s="2"/>
      <c r="J1214" s="2"/>
    </row>
    <row r="1215" spans="2:14" ht="24.95" customHeight="1">
      <c r="B1215" s="2"/>
      <c r="C1215" s="2"/>
      <c r="D1215" s="2"/>
      <c r="E1215" s="2"/>
      <c r="G1215" s="2"/>
      <c r="H1215" s="2"/>
      <c r="I1215" s="2"/>
      <c r="J1215" s="2"/>
    </row>
    <row r="1216" spans="2:14" ht="24.95" customHeight="1">
      <c r="B1216" s="2"/>
      <c r="C1216" s="2"/>
      <c r="D1216" s="2"/>
      <c r="E1216" s="2"/>
      <c r="G1216" s="2"/>
      <c r="H1216" s="2"/>
      <c r="I1216" s="2"/>
      <c r="J1216" s="2"/>
    </row>
    <row r="1217" spans="2:11" ht="24.95" customHeight="1">
      <c r="B1217" s="2"/>
      <c r="C1217" s="2"/>
      <c r="D1217" s="2"/>
      <c r="E1217" s="2"/>
      <c r="G1217" s="2"/>
      <c r="H1217" s="2"/>
      <c r="I1217" s="2"/>
      <c r="J1217" s="2"/>
    </row>
    <row r="1218" spans="2:11" ht="24.95" customHeight="1">
      <c r="B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2:11" ht="24.95" customHeight="1"/>
    <row r="1220" spans="2:11" ht="24.95" customHeight="1"/>
    <row r="1221" spans="2:11" ht="24.95" customHeight="1"/>
    <row r="1222" spans="2:11" ht="24.95" customHeight="1"/>
    <row r="1223" spans="2:11" ht="24.95" customHeight="1"/>
    <row r="1224" spans="2:11" ht="24.95" customHeight="1"/>
    <row r="1225" spans="2:11" ht="24.95" customHeight="1"/>
    <row r="1226" spans="2:11" ht="24.95" customHeight="1"/>
    <row r="1227" spans="2:11" ht="24.95" customHeight="1"/>
    <row r="1228" spans="2:11" ht="24.95" customHeight="1"/>
    <row r="1229" spans="2:11" ht="24.95" customHeight="1"/>
    <row r="1230" spans="2:11" ht="24.95" customHeight="1"/>
    <row r="1231" spans="2:11" ht="24.95" customHeight="1"/>
    <row r="1232" spans="2:11" ht="24.95" customHeight="1"/>
    <row r="1233" ht="24.95" customHeight="1"/>
    <row r="1234" ht="24.95" customHeight="1"/>
    <row r="1235" ht="24.95" customHeight="1"/>
    <row r="1236" ht="24.95" customHeight="1"/>
    <row r="1237" ht="24.95" customHeight="1"/>
    <row r="1238" ht="24.95" customHeight="1"/>
    <row r="1239" ht="24.95" customHeight="1"/>
    <row r="1240" ht="24.95" customHeight="1"/>
    <row r="1241" ht="24.95" customHeight="1"/>
    <row r="1242" ht="24.95" customHeight="1"/>
    <row r="1243" ht="24.95" customHeight="1"/>
    <row r="1244" ht="24.95" customHeight="1"/>
    <row r="1245" ht="24.95" customHeight="1"/>
    <row r="1246" ht="24.95" customHeight="1"/>
    <row r="1247" ht="24.95" customHeight="1"/>
    <row r="1248" ht="24.95" customHeight="1"/>
    <row r="1249" spans="2:15" ht="24.95" customHeight="1"/>
    <row r="1250" spans="2:15" ht="24.95" customHeight="1"/>
    <row r="1251" spans="2:15" ht="24.95" customHeight="1"/>
    <row r="1252" spans="2:15" ht="24.95" customHeight="1"/>
    <row r="1253" spans="2:15" ht="24.95" customHeight="1"/>
    <row r="1254" spans="2:15" ht="24.95" customHeight="1">
      <c r="O1254" s="49">
        <v>16</v>
      </c>
    </row>
    <row r="1255" spans="2:15" ht="50.1" customHeight="1">
      <c r="B1255" s="265" t="s">
        <v>46</v>
      </c>
      <c r="C1255" s="265"/>
      <c r="D1255" s="265"/>
      <c r="E1255" s="265"/>
      <c r="F1255" s="265"/>
      <c r="G1255" s="265"/>
      <c r="H1255" s="265"/>
      <c r="I1255" s="265"/>
      <c r="J1255" s="265"/>
      <c r="K1255" s="265"/>
      <c r="L1255" s="265"/>
      <c r="M1255" s="265"/>
      <c r="N1255" s="265"/>
      <c r="O1255" s="265"/>
    </row>
    <row r="1256" spans="2:15" ht="15" customHeight="1"/>
    <row r="1257" spans="2:15" ht="39.950000000000003" customHeight="1">
      <c r="B1257" s="277" t="s">
        <v>120</v>
      </c>
      <c r="C1257" s="277"/>
      <c r="D1257" s="277"/>
      <c r="E1257" s="277"/>
      <c r="F1257" s="277"/>
      <c r="G1257" s="277"/>
      <c r="H1257" s="277"/>
      <c r="I1257" s="277"/>
      <c r="J1257" s="277"/>
      <c r="K1257" s="277"/>
      <c r="L1257" s="277"/>
      <c r="M1257" s="277"/>
      <c r="N1257" s="277"/>
      <c r="O1257" s="277"/>
    </row>
    <row r="1258" spans="2:15" ht="15" customHeight="1">
      <c r="B1258" s="20"/>
      <c r="C1258" s="20"/>
      <c r="D1258" s="20"/>
      <c r="E1258" s="20"/>
      <c r="F1258" s="20"/>
      <c r="G1258" s="20"/>
    </row>
    <row r="1259" spans="2:15" ht="24.95" customHeight="1">
      <c r="B1259" s="281" t="s">
        <v>40</v>
      </c>
      <c r="C1259" s="282" t="s">
        <v>73</v>
      </c>
      <c r="D1259" s="282"/>
      <c r="E1259" s="282" t="s">
        <v>186</v>
      </c>
      <c r="F1259" s="282"/>
      <c r="G1259" s="282" t="s">
        <v>20</v>
      </c>
      <c r="H1259" s="282"/>
      <c r="M1259" s="73"/>
      <c r="N1259" s="73"/>
    </row>
    <row r="1260" spans="2:15" ht="24.95" customHeight="1">
      <c r="B1260" s="281"/>
      <c r="C1260" s="159" t="s">
        <v>74</v>
      </c>
      <c r="D1260" s="158" t="s">
        <v>32</v>
      </c>
      <c r="E1260" s="159" t="s">
        <v>74</v>
      </c>
      <c r="F1260" s="158" t="s">
        <v>32</v>
      </c>
      <c r="G1260" s="159" t="s">
        <v>74</v>
      </c>
      <c r="H1260" s="158" t="s">
        <v>32</v>
      </c>
      <c r="M1260" s="74"/>
      <c r="N1260" s="32"/>
    </row>
    <row r="1261" spans="2:15" ht="24.95" customHeight="1">
      <c r="B1261" s="43" t="s">
        <v>191</v>
      </c>
      <c r="C1261" s="98">
        <v>1890</v>
      </c>
      <c r="D1261" s="98">
        <v>71454</v>
      </c>
      <c r="E1261" s="98">
        <v>118</v>
      </c>
      <c r="F1261" s="98">
        <v>42630</v>
      </c>
      <c r="G1261" s="98">
        <v>3950</v>
      </c>
      <c r="H1261" s="98">
        <v>34923</v>
      </c>
      <c r="M1261" s="75"/>
      <c r="N1261" s="41"/>
    </row>
    <row r="1262" spans="2:15" ht="24.95" customHeight="1">
      <c r="B1262" s="43" t="s">
        <v>188</v>
      </c>
      <c r="C1262" s="98">
        <v>1896</v>
      </c>
      <c r="D1262" s="98">
        <v>71639</v>
      </c>
      <c r="E1262" s="98">
        <v>118</v>
      </c>
      <c r="F1262" s="98">
        <v>42378</v>
      </c>
      <c r="G1262" s="98">
        <v>4042</v>
      </c>
      <c r="H1262" s="98">
        <v>35824</v>
      </c>
      <c r="M1262" s="75"/>
      <c r="N1262" s="41"/>
    </row>
    <row r="1263" spans="2:15" ht="24.95" customHeight="1">
      <c r="B1263" s="100" t="s">
        <v>50</v>
      </c>
      <c r="C1263" s="82">
        <f t="shared" ref="C1263:H1263" si="40">(C1262-C1261)/C1261</f>
        <v>3.1746031746031746E-3</v>
      </c>
      <c r="D1263" s="82">
        <f t="shared" si="40"/>
        <v>2.589078288129426E-3</v>
      </c>
      <c r="E1263" s="179">
        <f t="shared" si="40"/>
        <v>0</v>
      </c>
      <c r="F1263" s="82">
        <f t="shared" si="40"/>
        <v>-5.9113300492610842E-3</v>
      </c>
      <c r="G1263" s="82">
        <f t="shared" si="40"/>
        <v>2.3291139240506329E-2</v>
      </c>
      <c r="H1263" s="82">
        <f t="shared" si="40"/>
        <v>2.5799616298714315E-2</v>
      </c>
      <c r="I1263" s="82"/>
      <c r="J1263" s="82"/>
      <c r="M1263" s="29"/>
      <c r="N1263" s="27"/>
    </row>
    <row r="1264" spans="2:15" ht="24.95" customHeight="1">
      <c r="B1264" s="281" t="s">
        <v>40</v>
      </c>
      <c r="C1264" s="282" t="s">
        <v>72</v>
      </c>
      <c r="D1264" s="282"/>
      <c r="E1264" s="282" t="s">
        <v>145</v>
      </c>
      <c r="F1264" s="282"/>
      <c r="G1264" s="282" t="s">
        <v>146</v>
      </c>
      <c r="H1264" s="282"/>
      <c r="I1264" s="282" t="s">
        <v>14</v>
      </c>
      <c r="J1264" s="282"/>
      <c r="K1264" s="89"/>
      <c r="L1264" s="89"/>
      <c r="M1264" s="29"/>
      <c r="N1264" s="27"/>
    </row>
    <row r="1265" spans="2:13" ht="24.95" customHeight="1">
      <c r="B1265" s="281"/>
      <c r="C1265" s="159" t="s">
        <v>74</v>
      </c>
      <c r="D1265" s="231" t="s">
        <v>32</v>
      </c>
      <c r="E1265" s="159" t="s">
        <v>74</v>
      </c>
      <c r="F1265" s="231" t="s">
        <v>32</v>
      </c>
      <c r="G1265" s="159" t="s">
        <v>74</v>
      </c>
      <c r="H1265" s="231" t="s">
        <v>32</v>
      </c>
      <c r="I1265" s="135" t="s">
        <v>74</v>
      </c>
      <c r="J1265" s="232" t="s">
        <v>32</v>
      </c>
      <c r="K1265" s="5"/>
    </row>
    <row r="1266" spans="2:13" ht="24.95" customHeight="1">
      <c r="B1266" s="43" t="s">
        <v>191</v>
      </c>
      <c r="C1266" s="229">
        <v>283</v>
      </c>
      <c r="D1266" s="229">
        <v>11857</v>
      </c>
      <c r="E1266" s="229">
        <v>748</v>
      </c>
      <c r="F1266" s="229">
        <v>5435</v>
      </c>
      <c r="G1266" s="229">
        <v>341</v>
      </c>
      <c r="H1266" s="229">
        <v>5997</v>
      </c>
      <c r="I1266" s="258">
        <f>G1266+E1266+C1266+G1261+E1261+C1261</f>
        <v>7330</v>
      </c>
      <c r="J1266" s="258">
        <f>H1266+F1266+D1266+H1261+F1261+D1261</f>
        <v>172296</v>
      </c>
      <c r="K1266" s="5"/>
    </row>
    <row r="1267" spans="2:13" ht="24.95" customHeight="1">
      <c r="B1267" s="43" t="s">
        <v>188</v>
      </c>
      <c r="C1267" s="229">
        <v>308</v>
      </c>
      <c r="D1267" s="229">
        <v>12918</v>
      </c>
      <c r="E1267" s="229">
        <v>1401</v>
      </c>
      <c r="F1267" s="229">
        <v>9650</v>
      </c>
      <c r="G1267" s="229">
        <v>362</v>
      </c>
      <c r="H1267" s="229">
        <v>6309</v>
      </c>
      <c r="I1267" s="230">
        <f>G1267+E1267+C1267+G1262+E1262+C1262</f>
        <v>8127</v>
      </c>
      <c r="J1267" s="230">
        <f>H1267+F1267+D1267+H1262+F1262+D1262</f>
        <v>178718</v>
      </c>
      <c r="M1267" s="109"/>
    </row>
    <row r="1268" spans="2:13" ht="24.95" customHeight="1">
      <c r="B1268" s="108" t="s">
        <v>50</v>
      </c>
      <c r="C1268" s="82">
        <f t="shared" ref="C1268:H1268" si="41">(C1267-C1266)/C1266</f>
        <v>8.8339222614840993E-2</v>
      </c>
      <c r="D1268" s="82">
        <f t="shared" si="41"/>
        <v>8.9483005819347219E-2</v>
      </c>
      <c r="E1268" s="82">
        <f t="shared" si="41"/>
        <v>0.87299465240641716</v>
      </c>
      <c r="F1268" s="82">
        <f t="shared" si="41"/>
        <v>0.77552897884084637</v>
      </c>
      <c r="G1268" s="82">
        <f t="shared" si="41"/>
        <v>6.1583577712609971E-2</v>
      </c>
      <c r="H1268" s="82">
        <f t="shared" si="41"/>
        <v>5.2026013006503252E-2</v>
      </c>
      <c r="I1268" s="82">
        <f t="shared" ref="I1268:J1268" si="42">(I1267-I1266)/I1266</f>
        <v>0.10873124147339699</v>
      </c>
      <c r="J1268" s="82">
        <f t="shared" si="42"/>
        <v>3.7273064957979295E-2</v>
      </c>
    </row>
    <row r="1269" spans="2:13" ht="24.95" customHeight="1"/>
    <row r="1270" spans="2:13" ht="24.95" customHeight="1"/>
    <row r="1271" spans="2:13" ht="24.95" customHeight="1"/>
    <row r="1272" spans="2:13" ht="24.95" customHeight="1"/>
    <row r="1273" spans="2:13" ht="24.95" customHeight="1"/>
    <row r="1274" spans="2:13" ht="24.95" customHeight="1"/>
    <row r="1275" spans="2:13" ht="24.95" customHeight="1"/>
    <row r="1276" spans="2:13" ht="24.95" customHeight="1"/>
    <row r="1277" spans="2:13" ht="24.95" customHeight="1"/>
    <row r="1278" spans="2:13" ht="24.95" customHeight="1"/>
    <row r="1279" spans="2:13" ht="24.95" customHeight="1"/>
    <row r="1280" spans="2:13" ht="24.95" customHeight="1"/>
    <row r="1281" ht="24.95" customHeight="1"/>
    <row r="1282" ht="24.95" customHeight="1"/>
    <row r="1283" ht="24.95" customHeight="1"/>
    <row r="1284" ht="24.95" customHeight="1"/>
    <row r="1285" ht="24.95" customHeight="1"/>
    <row r="1286" ht="24.95" customHeight="1"/>
    <row r="1287" ht="24.95" customHeight="1"/>
    <row r="1288" ht="24.95" customHeight="1"/>
    <row r="1289" ht="24.95" customHeight="1"/>
    <row r="1290" ht="24.95" customHeight="1"/>
    <row r="1291" ht="24.95" customHeight="1"/>
    <row r="1292" ht="24.95" customHeight="1"/>
    <row r="1293" ht="24.95" customHeight="1"/>
    <row r="1294" ht="24.95" customHeight="1"/>
    <row r="1295" ht="24.95" customHeight="1"/>
    <row r="1296" ht="24.95" customHeight="1"/>
    <row r="1297" ht="24.75" customHeight="1"/>
    <row r="1298" ht="24.95" customHeight="1"/>
    <row r="1299" ht="24.95" customHeight="1"/>
    <row r="1300" ht="24.95" customHeight="1"/>
    <row r="1301" ht="24.95" customHeight="1"/>
    <row r="1302" ht="24.95" customHeight="1"/>
    <row r="1303" ht="24.95" customHeight="1"/>
    <row r="1304" ht="24.95" customHeight="1"/>
    <row r="1305" ht="24.95" customHeight="1"/>
    <row r="1306" ht="24.95" customHeight="1"/>
    <row r="1307" ht="24.95" customHeight="1"/>
    <row r="1308" ht="24.95" customHeight="1"/>
    <row r="1309" ht="24.95" customHeight="1"/>
    <row r="1310" ht="24.95" customHeight="1"/>
    <row r="1311" ht="24.95" customHeight="1"/>
    <row r="1312" ht="24.95" customHeight="1"/>
    <row r="1313" spans="2:15" ht="24.95" customHeight="1"/>
    <row r="1314" spans="2:15" ht="24.95" customHeight="1"/>
    <row r="1315" spans="2:15" ht="24.95" customHeight="1"/>
    <row r="1316" spans="2:15" ht="24.95" customHeight="1"/>
    <row r="1317" spans="2:15" ht="24.95" customHeight="1">
      <c r="O1317" s="49">
        <v>17</v>
      </c>
    </row>
    <row r="1318" spans="2:15" ht="39.950000000000003" customHeight="1">
      <c r="B1318" s="277" t="s">
        <v>115</v>
      </c>
      <c r="C1318" s="277"/>
      <c r="D1318" s="277"/>
      <c r="E1318" s="277"/>
      <c r="F1318" s="277"/>
      <c r="G1318" s="277"/>
      <c r="H1318" s="277"/>
      <c r="I1318" s="277"/>
      <c r="J1318" s="277"/>
      <c r="K1318" s="277"/>
      <c r="L1318" s="277"/>
      <c r="M1318" s="277"/>
      <c r="N1318" s="277"/>
      <c r="O1318" s="277"/>
    </row>
    <row r="1319" spans="2:15" ht="15" customHeight="1">
      <c r="C1319" s="5"/>
      <c r="D1319" s="5"/>
      <c r="E1319" s="5"/>
    </row>
    <row r="1320" spans="2:15" ht="24.95" customHeight="1">
      <c r="B1320" s="281" t="s">
        <v>41</v>
      </c>
      <c r="C1320" s="282" t="s">
        <v>19</v>
      </c>
      <c r="D1320" s="282"/>
      <c r="E1320" s="282"/>
      <c r="F1320" s="282" t="s">
        <v>21</v>
      </c>
      <c r="G1320" s="282"/>
      <c r="H1320" s="282"/>
      <c r="I1320" s="282" t="s">
        <v>17</v>
      </c>
      <c r="J1320" s="282"/>
      <c r="K1320" s="282"/>
      <c r="L1320" s="282" t="s">
        <v>14</v>
      </c>
      <c r="M1320" s="282"/>
      <c r="N1320" s="282"/>
    </row>
    <row r="1321" spans="2:15" ht="24.95" customHeight="1">
      <c r="B1321" s="281"/>
      <c r="C1321" s="267" t="s">
        <v>25</v>
      </c>
      <c r="D1321" s="267"/>
      <c r="E1321" s="158" t="s">
        <v>32</v>
      </c>
      <c r="F1321" s="267" t="s">
        <v>25</v>
      </c>
      <c r="G1321" s="267"/>
      <c r="H1321" s="158" t="s">
        <v>32</v>
      </c>
      <c r="I1321" s="267" t="s">
        <v>25</v>
      </c>
      <c r="J1321" s="267"/>
      <c r="K1321" s="158" t="s">
        <v>32</v>
      </c>
      <c r="L1321" s="294" t="s">
        <v>25</v>
      </c>
      <c r="M1321" s="294"/>
      <c r="N1321" s="125" t="s">
        <v>32</v>
      </c>
    </row>
    <row r="1322" spans="2:15" ht="24.95" customHeight="1">
      <c r="B1322" s="34" t="s">
        <v>152</v>
      </c>
      <c r="C1322" s="266">
        <v>53</v>
      </c>
      <c r="D1322" s="266"/>
      <c r="E1322" s="203">
        <v>3784</v>
      </c>
      <c r="F1322" s="266">
        <v>83</v>
      </c>
      <c r="G1322" s="266"/>
      <c r="H1322" s="203">
        <v>1889</v>
      </c>
      <c r="I1322" s="266">
        <v>13</v>
      </c>
      <c r="J1322" s="266"/>
      <c r="K1322" s="157">
        <v>176</v>
      </c>
      <c r="L1322" s="278">
        <f t="shared" ref="L1322:L1331" si="43">C1322+F1322+I1322</f>
        <v>149</v>
      </c>
      <c r="M1322" s="278"/>
      <c r="N1322" s="124">
        <f>E1322+H1322+K1322</f>
        <v>5849</v>
      </c>
    </row>
    <row r="1323" spans="2:15" ht="24.95" customHeight="1">
      <c r="B1323" s="34" t="s">
        <v>5</v>
      </c>
      <c r="C1323" s="266">
        <v>133</v>
      </c>
      <c r="D1323" s="266"/>
      <c r="E1323" s="203">
        <v>7879</v>
      </c>
      <c r="F1323" s="266">
        <v>119</v>
      </c>
      <c r="G1323" s="266"/>
      <c r="H1323" s="203">
        <v>2714</v>
      </c>
      <c r="I1323" s="266">
        <v>79</v>
      </c>
      <c r="J1323" s="266"/>
      <c r="K1323" s="157">
        <v>1128</v>
      </c>
      <c r="L1323" s="278">
        <f t="shared" si="43"/>
        <v>331</v>
      </c>
      <c r="M1323" s="278"/>
      <c r="N1323" s="124">
        <f t="shared" ref="N1323:N1331" si="44">E1323+H1323+K1323</f>
        <v>11721</v>
      </c>
    </row>
    <row r="1324" spans="2:15" ht="24.95" customHeight="1">
      <c r="B1324" s="34" t="s">
        <v>24</v>
      </c>
      <c r="C1324" s="266">
        <v>91</v>
      </c>
      <c r="D1324" s="266"/>
      <c r="E1324" s="203">
        <v>7313</v>
      </c>
      <c r="F1324" s="266">
        <v>203</v>
      </c>
      <c r="G1324" s="266"/>
      <c r="H1324" s="203">
        <v>4956</v>
      </c>
      <c r="I1324" s="266">
        <v>125</v>
      </c>
      <c r="J1324" s="266"/>
      <c r="K1324" s="127">
        <v>1408</v>
      </c>
      <c r="L1324" s="278">
        <f t="shared" si="43"/>
        <v>419</v>
      </c>
      <c r="M1324" s="278"/>
      <c r="N1324" s="124">
        <f t="shared" si="44"/>
        <v>13677</v>
      </c>
    </row>
    <row r="1325" spans="2:15" ht="24.95" customHeight="1">
      <c r="B1325" s="34" t="s">
        <v>7</v>
      </c>
      <c r="C1325" s="266">
        <v>34</v>
      </c>
      <c r="D1325" s="266"/>
      <c r="E1325" s="203">
        <v>2180</v>
      </c>
      <c r="F1325" s="266">
        <v>62</v>
      </c>
      <c r="G1325" s="266"/>
      <c r="H1325" s="203">
        <v>1354</v>
      </c>
      <c r="I1325" s="266">
        <v>22</v>
      </c>
      <c r="J1325" s="266"/>
      <c r="K1325" s="127">
        <v>260</v>
      </c>
      <c r="L1325" s="278">
        <f t="shared" si="43"/>
        <v>118</v>
      </c>
      <c r="M1325" s="278"/>
      <c r="N1325" s="124">
        <f t="shared" si="44"/>
        <v>3794</v>
      </c>
    </row>
    <row r="1326" spans="2:15" ht="24.95" customHeight="1">
      <c r="B1326" s="34" t="s">
        <v>8</v>
      </c>
      <c r="C1326" s="266">
        <v>109</v>
      </c>
      <c r="D1326" s="266"/>
      <c r="E1326" s="203">
        <v>8998</v>
      </c>
      <c r="F1326" s="266">
        <v>111</v>
      </c>
      <c r="G1326" s="266"/>
      <c r="H1326" s="203">
        <v>2634</v>
      </c>
      <c r="I1326" s="266">
        <v>50</v>
      </c>
      <c r="J1326" s="266"/>
      <c r="K1326" s="127">
        <v>624</v>
      </c>
      <c r="L1326" s="278">
        <f t="shared" si="43"/>
        <v>270</v>
      </c>
      <c r="M1326" s="278"/>
      <c r="N1326" s="124">
        <f t="shared" si="44"/>
        <v>12256</v>
      </c>
    </row>
    <row r="1327" spans="2:15" ht="24.95" customHeight="1">
      <c r="B1327" s="34" t="s">
        <v>9</v>
      </c>
      <c r="C1327" s="266">
        <v>62</v>
      </c>
      <c r="D1327" s="266"/>
      <c r="E1327" s="203">
        <v>4411</v>
      </c>
      <c r="F1327" s="266">
        <v>73</v>
      </c>
      <c r="G1327" s="266"/>
      <c r="H1327" s="203">
        <v>1824</v>
      </c>
      <c r="I1327" s="266">
        <v>26</v>
      </c>
      <c r="J1327" s="266"/>
      <c r="K1327" s="127">
        <v>323</v>
      </c>
      <c r="L1327" s="278">
        <f t="shared" si="43"/>
        <v>161</v>
      </c>
      <c r="M1327" s="278"/>
      <c r="N1327" s="124">
        <f t="shared" si="44"/>
        <v>6558</v>
      </c>
    </row>
    <row r="1328" spans="2:15" ht="24.95" customHeight="1">
      <c r="B1328" s="34" t="s">
        <v>10</v>
      </c>
      <c r="C1328" s="266">
        <v>37</v>
      </c>
      <c r="D1328" s="266"/>
      <c r="E1328" s="203">
        <v>1998</v>
      </c>
      <c r="F1328" s="266">
        <v>84</v>
      </c>
      <c r="G1328" s="266"/>
      <c r="H1328" s="203">
        <v>1979</v>
      </c>
      <c r="I1328" s="266">
        <v>20</v>
      </c>
      <c r="J1328" s="266"/>
      <c r="K1328" s="127">
        <v>240</v>
      </c>
      <c r="L1328" s="278">
        <f t="shared" si="43"/>
        <v>141</v>
      </c>
      <c r="M1328" s="278"/>
      <c r="N1328" s="124">
        <f t="shared" si="44"/>
        <v>4217</v>
      </c>
    </row>
    <row r="1329" spans="2:15" ht="24.95" customHeight="1">
      <c r="B1329" s="34" t="s">
        <v>11</v>
      </c>
      <c r="C1329" s="266">
        <v>81</v>
      </c>
      <c r="D1329" s="266"/>
      <c r="E1329" s="203">
        <v>7406</v>
      </c>
      <c r="F1329" s="266">
        <v>62</v>
      </c>
      <c r="G1329" s="266"/>
      <c r="H1329" s="203">
        <v>1565</v>
      </c>
      <c r="I1329" s="266">
        <v>46</v>
      </c>
      <c r="J1329" s="266"/>
      <c r="K1329" s="127">
        <v>639</v>
      </c>
      <c r="L1329" s="278">
        <f t="shared" si="43"/>
        <v>189</v>
      </c>
      <c r="M1329" s="278"/>
      <c r="N1329" s="124">
        <f t="shared" si="44"/>
        <v>9610</v>
      </c>
    </row>
    <row r="1330" spans="2:15" ht="24.95" customHeight="1">
      <c r="B1330" s="198" t="s">
        <v>12</v>
      </c>
      <c r="C1330" s="266">
        <v>46</v>
      </c>
      <c r="D1330" s="266"/>
      <c r="E1330" s="203">
        <v>2544</v>
      </c>
      <c r="F1330" s="266">
        <v>54</v>
      </c>
      <c r="G1330" s="266"/>
      <c r="H1330" s="203">
        <v>1215</v>
      </c>
      <c r="I1330" s="266">
        <v>18</v>
      </c>
      <c r="J1330" s="266"/>
      <c r="K1330" s="127">
        <v>198</v>
      </c>
      <c r="L1330" s="278">
        <f t="shared" si="43"/>
        <v>118</v>
      </c>
      <c r="M1330" s="278"/>
      <c r="N1330" s="124">
        <f t="shared" si="44"/>
        <v>3957</v>
      </c>
    </row>
    <row r="1331" spans="2:15" ht="24.95" customHeight="1">
      <c r="B1331" s="128" t="s">
        <v>14</v>
      </c>
      <c r="C1331" s="279">
        <f>SUM(C1322:C1330)</f>
        <v>646</v>
      </c>
      <c r="D1331" s="279"/>
      <c r="E1331" s="134">
        <f>SUM(E1322:E1330)</f>
        <v>46513</v>
      </c>
      <c r="F1331" s="279">
        <f>SUM(F1322:F1330)</f>
        <v>851</v>
      </c>
      <c r="G1331" s="279"/>
      <c r="H1331" s="134">
        <f>SUM(H1322:H1330)</f>
        <v>20130</v>
      </c>
      <c r="I1331" s="279">
        <f>SUM(I1322:I1330)</f>
        <v>399</v>
      </c>
      <c r="J1331" s="279"/>
      <c r="K1331" s="134">
        <f>SUM(K1322:K1330)</f>
        <v>4996</v>
      </c>
      <c r="L1331" s="280">
        <f t="shared" si="43"/>
        <v>1896</v>
      </c>
      <c r="M1331" s="280"/>
      <c r="N1331" s="129">
        <f t="shared" si="44"/>
        <v>71639</v>
      </c>
    </row>
    <row r="1332" spans="2:15" ht="24.95" customHeight="1"/>
    <row r="1333" spans="2:15" ht="24.95" customHeight="1"/>
    <row r="1334" spans="2:15" ht="24.95" customHeight="1"/>
    <row r="1335" spans="2:15" ht="24.95" customHeight="1"/>
    <row r="1336" spans="2:15" ht="24.95" customHeight="1"/>
    <row r="1337" spans="2:15" ht="24.95" customHeight="1"/>
    <row r="1338" spans="2:15" ht="24.95" customHeight="1"/>
    <row r="1339" spans="2:15" ht="24.95" customHeight="1"/>
    <row r="1340" spans="2:15" ht="24.95" customHeight="1"/>
    <row r="1341" spans="2:15" ht="24.95" customHeight="1"/>
    <row r="1342" spans="2:15" ht="24.95" customHeight="1"/>
    <row r="1343" spans="2:15" ht="24.95" customHeight="1"/>
    <row r="1344" spans="2:15" ht="24.95" customHeight="1">
      <c r="O1344" s="49"/>
    </row>
    <row r="1345" spans="2:15" ht="39.950000000000003" customHeight="1">
      <c r="B1345" s="277" t="s">
        <v>187</v>
      </c>
      <c r="C1345" s="277"/>
      <c r="D1345" s="277"/>
      <c r="E1345" s="277"/>
      <c r="F1345" s="277"/>
      <c r="G1345" s="277"/>
      <c r="H1345" s="277"/>
      <c r="I1345" s="277"/>
      <c r="J1345" s="277"/>
      <c r="K1345" s="277"/>
      <c r="L1345" s="277"/>
      <c r="M1345" s="277"/>
      <c r="N1345" s="277"/>
      <c r="O1345" s="277"/>
    </row>
    <row r="1346" spans="2:15" ht="15" customHeight="1"/>
    <row r="1347" spans="2:15" ht="24.95" customHeight="1">
      <c r="B1347" s="263" t="s">
        <v>22</v>
      </c>
      <c r="C1347" s="263"/>
      <c r="D1347" s="263"/>
      <c r="E1347" s="263"/>
      <c r="F1347" s="263"/>
      <c r="G1347" s="263"/>
      <c r="H1347" s="263"/>
      <c r="I1347" s="263"/>
      <c r="J1347" s="263"/>
      <c r="K1347" s="263"/>
      <c r="L1347" s="263"/>
    </row>
    <row r="1348" spans="2:15" ht="24.95" customHeight="1">
      <c r="B1348" s="192" t="s">
        <v>25</v>
      </c>
      <c r="C1348" s="126" t="s">
        <v>152</v>
      </c>
      <c r="D1348" s="126" t="s">
        <v>23</v>
      </c>
      <c r="E1348" s="126" t="s">
        <v>24</v>
      </c>
      <c r="F1348" s="126" t="s">
        <v>7</v>
      </c>
      <c r="G1348" s="126" t="s">
        <v>8</v>
      </c>
      <c r="H1348" s="126" t="s">
        <v>9</v>
      </c>
      <c r="I1348" s="126" t="s">
        <v>10</v>
      </c>
      <c r="J1348" s="126" t="s">
        <v>11</v>
      </c>
      <c r="K1348" s="126" t="s">
        <v>12</v>
      </c>
      <c r="L1348" s="126" t="s">
        <v>14</v>
      </c>
      <c r="M1348" s="10"/>
      <c r="N1348" s="10"/>
    </row>
    <row r="1349" spans="2:15" ht="24.95" customHeight="1">
      <c r="B1349" s="34" t="s">
        <v>26</v>
      </c>
      <c r="C1349" s="87">
        <v>1</v>
      </c>
      <c r="D1349" s="87">
        <v>5</v>
      </c>
      <c r="E1349" s="87">
        <v>3</v>
      </c>
      <c r="F1349" s="87">
        <v>0</v>
      </c>
      <c r="G1349" s="87">
        <v>2</v>
      </c>
      <c r="H1349" s="87">
        <v>3</v>
      </c>
      <c r="I1349" s="87">
        <v>6</v>
      </c>
      <c r="J1349" s="87">
        <v>3</v>
      </c>
      <c r="K1349" s="87">
        <v>1</v>
      </c>
      <c r="L1349" s="140">
        <f>SUM(C1349:K1349)</f>
        <v>24</v>
      </c>
      <c r="M1349" s="7"/>
      <c r="N1349" s="7"/>
    </row>
    <row r="1350" spans="2:15" ht="24.95" customHeight="1">
      <c r="B1350" s="34" t="s">
        <v>27</v>
      </c>
      <c r="C1350" s="87">
        <v>14</v>
      </c>
      <c r="D1350" s="87">
        <v>13</v>
      </c>
      <c r="E1350" s="87">
        <v>34</v>
      </c>
      <c r="F1350" s="87">
        <v>4</v>
      </c>
      <c r="G1350" s="87">
        <v>18</v>
      </c>
      <c r="H1350" s="87">
        <v>3</v>
      </c>
      <c r="I1350" s="87">
        <v>2</v>
      </c>
      <c r="J1350" s="87">
        <v>1</v>
      </c>
      <c r="K1350" s="87">
        <v>5</v>
      </c>
      <c r="L1350" s="140">
        <f>SUM(C1350:K1350)</f>
        <v>94</v>
      </c>
      <c r="N1350" s="87"/>
    </row>
    <row r="1351" spans="2:15" ht="24.95" customHeight="1">
      <c r="B1351" s="34" t="s">
        <v>28</v>
      </c>
      <c r="C1351" s="87">
        <v>0</v>
      </c>
      <c r="D1351" s="87">
        <v>0</v>
      </c>
      <c r="E1351" s="87">
        <v>0</v>
      </c>
      <c r="F1351" s="87">
        <v>0</v>
      </c>
      <c r="G1351" s="87">
        <v>0</v>
      </c>
      <c r="H1351" s="87">
        <v>0</v>
      </c>
      <c r="I1351" s="87">
        <v>0</v>
      </c>
      <c r="J1351" s="87">
        <v>0</v>
      </c>
      <c r="K1351" s="87">
        <v>0</v>
      </c>
      <c r="L1351" s="140">
        <f>SUM(C1351:K1351)</f>
        <v>0</v>
      </c>
      <c r="N1351" s="87"/>
    </row>
    <row r="1352" spans="2:15" ht="24.95" customHeight="1">
      <c r="B1352" s="128" t="s">
        <v>14</v>
      </c>
      <c r="C1352" s="160">
        <f t="shared" ref="C1352:K1352" si="45">SUM(C1349:C1351)</f>
        <v>15</v>
      </c>
      <c r="D1352" s="160">
        <f t="shared" si="45"/>
        <v>18</v>
      </c>
      <c r="E1352" s="160">
        <f t="shared" si="45"/>
        <v>37</v>
      </c>
      <c r="F1352" s="160">
        <f t="shared" si="45"/>
        <v>4</v>
      </c>
      <c r="G1352" s="160">
        <f t="shared" si="45"/>
        <v>20</v>
      </c>
      <c r="H1352" s="160">
        <f t="shared" si="45"/>
        <v>6</v>
      </c>
      <c r="I1352" s="160">
        <f t="shared" si="45"/>
        <v>8</v>
      </c>
      <c r="J1352" s="160">
        <f t="shared" si="45"/>
        <v>4</v>
      </c>
      <c r="K1352" s="160">
        <f t="shared" si="45"/>
        <v>6</v>
      </c>
      <c r="L1352" s="126">
        <f>SUM(C1352:K1352)</f>
        <v>118</v>
      </c>
    </row>
    <row r="1353" spans="2:15" ht="24.95" customHeight="1">
      <c r="B1353" s="24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</row>
    <row r="1354" spans="2:15" ht="24.95" customHeight="1">
      <c r="B1354" s="24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N1354" s="68"/>
    </row>
    <row r="1355" spans="2:15" ht="24.95" customHeight="1">
      <c r="N1355" s="68"/>
    </row>
    <row r="1356" spans="2:15" ht="24.95" customHeight="1">
      <c r="N1356" s="68"/>
    </row>
    <row r="1357" spans="2:15" ht="24.95" customHeight="1">
      <c r="N1357" s="68"/>
    </row>
    <row r="1358" spans="2:15" ht="24.95" customHeight="1">
      <c r="N1358" s="68"/>
    </row>
    <row r="1359" spans="2:15" ht="24.95" customHeight="1">
      <c r="N1359" s="68"/>
    </row>
    <row r="1360" spans="2:15" ht="24.95" customHeight="1">
      <c r="N1360" s="68"/>
    </row>
    <row r="1361" spans="2:14" ht="24.95" customHeight="1">
      <c r="N1361" s="68"/>
    </row>
    <row r="1362" spans="2:14" ht="24.95" customHeight="1">
      <c r="N1362" s="68"/>
    </row>
    <row r="1363" spans="2:14" ht="24.95" customHeight="1">
      <c r="N1363" s="68"/>
    </row>
    <row r="1364" spans="2:14" ht="24.95" customHeight="1">
      <c r="N1364" s="68"/>
    </row>
    <row r="1365" spans="2:14" ht="24.95" customHeight="1">
      <c r="B1365" s="263" t="s">
        <v>29</v>
      </c>
      <c r="C1365" s="263"/>
      <c r="D1365" s="263"/>
      <c r="E1365" s="263"/>
      <c r="F1365" s="263"/>
      <c r="G1365" s="263"/>
      <c r="H1365" s="263"/>
      <c r="I1365" s="263"/>
      <c r="J1365" s="263"/>
      <c r="K1365" s="263"/>
      <c r="L1365" s="263"/>
    </row>
    <row r="1366" spans="2:14" ht="24.95" customHeight="1">
      <c r="B1366" s="192" t="s">
        <v>32</v>
      </c>
      <c r="C1366" s="126" t="s">
        <v>152</v>
      </c>
      <c r="D1366" s="126" t="s">
        <v>23</v>
      </c>
      <c r="E1366" s="126" t="s">
        <v>24</v>
      </c>
      <c r="F1366" s="126" t="s">
        <v>7</v>
      </c>
      <c r="G1366" s="126" t="s">
        <v>8</v>
      </c>
      <c r="H1366" s="126" t="s">
        <v>9</v>
      </c>
      <c r="I1366" s="126" t="s">
        <v>10</v>
      </c>
      <c r="J1366" s="126" t="s">
        <v>11</v>
      </c>
      <c r="K1366" s="126" t="s">
        <v>12</v>
      </c>
      <c r="L1366" s="126" t="s">
        <v>14</v>
      </c>
    </row>
    <row r="1367" spans="2:14" ht="24.95" customHeight="1">
      <c r="B1367" s="34" t="s">
        <v>26</v>
      </c>
      <c r="C1367" s="98">
        <v>528</v>
      </c>
      <c r="D1367" s="98">
        <v>2769</v>
      </c>
      <c r="E1367" s="98">
        <v>1135</v>
      </c>
      <c r="F1367" s="98">
        <v>0</v>
      </c>
      <c r="G1367" s="98">
        <v>894</v>
      </c>
      <c r="H1367" s="98">
        <v>1687</v>
      </c>
      <c r="I1367" s="98">
        <v>3810</v>
      </c>
      <c r="J1367" s="98">
        <v>1248</v>
      </c>
      <c r="K1367" s="98">
        <v>248</v>
      </c>
      <c r="L1367" s="124">
        <f>SUM(C1367:K1367)</f>
        <v>12319</v>
      </c>
    </row>
    <row r="1368" spans="2:14" ht="24.95" customHeight="1">
      <c r="B1368" s="34" t="s">
        <v>27</v>
      </c>
      <c r="C1368" s="98">
        <v>6665</v>
      </c>
      <c r="D1368" s="98">
        <v>4610</v>
      </c>
      <c r="E1368" s="98">
        <v>7909</v>
      </c>
      <c r="F1368" s="98">
        <v>1283</v>
      </c>
      <c r="G1368" s="98">
        <v>4709</v>
      </c>
      <c r="H1368" s="98">
        <v>649</v>
      </c>
      <c r="I1368" s="98">
        <v>840</v>
      </c>
      <c r="J1368" s="98">
        <v>38</v>
      </c>
      <c r="K1368" s="98">
        <v>3356</v>
      </c>
      <c r="L1368" s="124">
        <f>SUM(C1368:K1368)</f>
        <v>30059</v>
      </c>
    </row>
    <row r="1369" spans="2:14" ht="24.95" customHeight="1">
      <c r="B1369" s="34" t="s">
        <v>28</v>
      </c>
      <c r="C1369" s="87">
        <v>0</v>
      </c>
      <c r="D1369" s="87">
        <v>0</v>
      </c>
      <c r="E1369" s="87">
        <v>0</v>
      </c>
      <c r="F1369" s="87">
        <v>0</v>
      </c>
      <c r="G1369" s="87">
        <v>0</v>
      </c>
      <c r="H1369" s="87">
        <v>0</v>
      </c>
      <c r="I1369" s="87">
        <v>0</v>
      </c>
      <c r="J1369" s="87">
        <v>0</v>
      </c>
      <c r="K1369" s="87">
        <v>0</v>
      </c>
      <c r="L1369" s="124">
        <f>SUM(C1369:K1369)</f>
        <v>0</v>
      </c>
    </row>
    <row r="1370" spans="2:14" ht="24.95" customHeight="1">
      <c r="B1370" s="128" t="s">
        <v>14</v>
      </c>
      <c r="C1370" s="134">
        <f t="shared" ref="C1370:K1370" si="46">SUM(C1367:C1369)</f>
        <v>7193</v>
      </c>
      <c r="D1370" s="134">
        <f t="shared" si="46"/>
        <v>7379</v>
      </c>
      <c r="E1370" s="134">
        <f t="shared" si="46"/>
        <v>9044</v>
      </c>
      <c r="F1370" s="134">
        <f t="shared" si="46"/>
        <v>1283</v>
      </c>
      <c r="G1370" s="134">
        <f t="shared" si="46"/>
        <v>5603</v>
      </c>
      <c r="H1370" s="134">
        <f t="shared" si="46"/>
        <v>2336</v>
      </c>
      <c r="I1370" s="134">
        <f t="shared" si="46"/>
        <v>4650</v>
      </c>
      <c r="J1370" s="134">
        <f t="shared" si="46"/>
        <v>1286</v>
      </c>
      <c r="K1370" s="134">
        <f t="shared" si="46"/>
        <v>3604</v>
      </c>
      <c r="L1370" s="129">
        <f>SUM(C1370:K1370)</f>
        <v>42378</v>
      </c>
    </row>
    <row r="1371" spans="2:14" ht="24.95" customHeight="1"/>
    <row r="1372" spans="2:14" ht="24.95" customHeight="1"/>
    <row r="1373" spans="2:14" ht="24.95" customHeight="1"/>
    <row r="1374" spans="2:14" ht="24.95" customHeight="1"/>
    <row r="1375" spans="2:14" ht="24.95" customHeight="1"/>
    <row r="1376" spans="2:14" ht="24.95" customHeight="1"/>
    <row r="1377" spans="2:15" ht="24.95" customHeight="1"/>
    <row r="1378" spans="2:15" ht="24.95" customHeight="1"/>
    <row r="1379" spans="2:15" ht="24.95" customHeight="1"/>
    <row r="1380" spans="2:15" ht="24.95" customHeight="1"/>
    <row r="1381" spans="2:15" ht="24.95" customHeight="1">
      <c r="O1381" s="49">
        <v>18</v>
      </c>
    </row>
    <row r="1382" spans="2:15" ht="39.950000000000003" customHeight="1">
      <c r="B1382" s="277" t="s">
        <v>116</v>
      </c>
      <c r="C1382" s="277"/>
      <c r="D1382" s="277"/>
      <c r="E1382" s="277"/>
      <c r="F1382" s="277"/>
      <c r="G1382" s="277"/>
      <c r="H1382" s="277"/>
      <c r="I1382" s="277"/>
      <c r="J1382" s="277"/>
      <c r="K1382" s="277"/>
      <c r="L1382" s="277"/>
      <c r="M1382" s="277"/>
      <c r="N1382" s="277"/>
      <c r="O1382" s="277"/>
    </row>
    <row r="1383" spans="2:15" ht="15" customHeight="1"/>
    <row r="1384" spans="2:15" ht="24.95" customHeight="1">
      <c r="B1384" s="281" t="s">
        <v>41</v>
      </c>
      <c r="C1384" s="282" t="s">
        <v>30</v>
      </c>
      <c r="D1384" s="282"/>
      <c r="E1384" s="282" t="s">
        <v>31</v>
      </c>
      <c r="F1384" s="282"/>
      <c r="G1384" s="282" t="s">
        <v>51</v>
      </c>
      <c r="H1384" s="282"/>
      <c r="I1384" s="282" t="s">
        <v>68</v>
      </c>
      <c r="J1384" s="282"/>
      <c r="K1384" s="282" t="s">
        <v>14</v>
      </c>
      <c r="L1384" s="282"/>
    </row>
    <row r="1385" spans="2:15" ht="24.95" customHeight="1">
      <c r="B1385" s="281"/>
      <c r="C1385" s="158" t="s">
        <v>74</v>
      </c>
      <c r="D1385" s="158" t="s">
        <v>32</v>
      </c>
      <c r="E1385" s="158" t="s">
        <v>74</v>
      </c>
      <c r="F1385" s="158" t="s">
        <v>32</v>
      </c>
      <c r="G1385" s="158" t="s">
        <v>74</v>
      </c>
      <c r="H1385" s="158" t="s">
        <v>32</v>
      </c>
      <c r="I1385" s="158" t="s">
        <v>74</v>
      </c>
      <c r="J1385" s="158" t="s">
        <v>32</v>
      </c>
      <c r="K1385" s="125" t="s">
        <v>74</v>
      </c>
      <c r="L1385" s="125" t="s">
        <v>32</v>
      </c>
      <c r="N1385" s="68"/>
    </row>
    <row r="1386" spans="2:15" ht="24.95" customHeight="1">
      <c r="B1386" s="34" t="s">
        <v>152</v>
      </c>
      <c r="C1386" s="127">
        <v>12</v>
      </c>
      <c r="D1386" s="127">
        <v>105</v>
      </c>
      <c r="E1386" s="127">
        <v>863</v>
      </c>
      <c r="F1386" s="127">
        <v>5375</v>
      </c>
      <c r="G1386" s="127">
        <v>24</v>
      </c>
      <c r="H1386" s="127">
        <v>751</v>
      </c>
      <c r="I1386" s="127">
        <v>52</v>
      </c>
      <c r="J1386" s="127">
        <v>1110</v>
      </c>
      <c r="K1386" s="124">
        <f t="shared" ref="K1386:K1394" si="47">C1386+E1386+G1386+I1386</f>
        <v>951</v>
      </c>
      <c r="L1386" s="124">
        <f t="shared" ref="L1386:L1394" si="48">D1386+F1386+H1386+J1386</f>
        <v>7341</v>
      </c>
      <c r="N1386" s="68"/>
    </row>
    <row r="1387" spans="2:15" ht="24.95" customHeight="1">
      <c r="B1387" s="34" t="s">
        <v>5</v>
      </c>
      <c r="C1387" s="127">
        <v>33</v>
      </c>
      <c r="D1387" s="127">
        <v>274</v>
      </c>
      <c r="E1387" s="127">
        <v>326</v>
      </c>
      <c r="F1387" s="127">
        <v>2930</v>
      </c>
      <c r="G1387" s="127">
        <v>18</v>
      </c>
      <c r="H1387" s="127">
        <v>367</v>
      </c>
      <c r="I1387" s="127">
        <v>65</v>
      </c>
      <c r="J1387" s="127">
        <v>1076</v>
      </c>
      <c r="K1387" s="124">
        <f t="shared" si="47"/>
        <v>442</v>
      </c>
      <c r="L1387" s="124">
        <f t="shared" si="48"/>
        <v>4647</v>
      </c>
      <c r="N1387" s="68"/>
    </row>
    <row r="1388" spans="2:15" ht="24.95" customHeight="1">
      <c r="B1388" s="34" t="s">
        <v>24</v>
      </c>
      <c r="C1388" s="127">
        <v>39</v>
      </c>
      <c r="D1388" s="127">
        <v>302</v>
      </c>
      <c r="E1388" s="127">
        <v>413</v>
      </c>
      <c r="F1388" s="127">
        <v>2256</v>
      </c>
      <c r="G1388" s="127">
        <v>9</v>
      </c>
      <c r="H1388" s="127">
        <v>182</v>
      </c>
      <c r="I1388" s="127">
        <v>109</v>
      </c>
      <c r="J1388" s="127">
        <v>2060</v>
      </c>
      <c r="K1388" s="124">
        <f t="shared" si="47"/>
        <v>570</v>
      </c>
      <c r="L1388" s="124">
        <f t="shared" si="48"/>
        <v>4800</v>
      </c>
      <c r="N1388" s="68"/>
    </row>
    <row r="1389" spans="2:15" ht="24.95" customHeight="1">
      <c r="B1389" s="34" t="s">
        <v>7</v>
      </c>
      <c r="C1389" s="127">
        <v>5</v>
      </c>
      <c r="D1389" s="127">
        <v>48</v>
      </c>
      <c r="E1389" s="127">
        <v>194</v>
      </c>
      <c r="F1389" s="127">
        <v>1336</v>
      </c>
      <c r="G1389" s="87">
        <v>7</v>
      </c>
      <c r="H1389" s="127">
        <v>179</v>
      </c>
      <c r="I1389" s="127">
        <v>35</v>
      </c>
      <c r="J1389" s="127">
        <v>619</v>
      </c>
      <c r="K1389" s="124">
        <f t="shared" si="47"/>
        <v>241</v>
      </c>
      <c r="L1389" s="124">
        <f t="shared" si="48"/>
        <v>2182</v>
      </c>
      <c r="N1389" s="68"/>
    </row>
    <row r="1390" spans="2:15" ht="24.95" customHeight="1">
      <c r="B1390" s="34" t="s">
        <v>8</v>
      </c>
      <c r="C1390" s="127">
        <v>15</v>
      </c>
      <c r="D1390" s="127">
        <v>93</v>
      </c>
      <c r="E1390" s="127">
        <v>469</v>
      </c>
      <c r="F1390" s="127">
        <v>2996</v>
      </c>
      <c r="G1390" s="127">
        <v>12</v>
      </c>
      <c r="H1390" s="127">
        <v>331</v>
      </c>
      <c r="I1390" s="127">
        <v>51</v>
      </c>
      <c r="J1390" s="127">
        <v>990</v>
      </c>
      <c r="K1390" s="124">
        <f t="shared" si="47"/>
        <v>547</v>
      </c>
      <c r="L1390" s="124">
        <f t="shared" si="48"/>
        <v>4410</v>
      </c>
      <c r="N1390" s="68"/>
    </row>
    <row r="1391" spans="2:15" ht="24.95" customHeight="1">
      <c r="B1391" s="34" t="s">
        <v>9</v>
      </c>
      <c r="C1391" s="127">
        <v>13</v>
      </c>
      <c r="D1391" s="127">
        <v>100</v>
      </c>
      <c r="E1391" s="127">
        <v>395</v>
      </c>
      <c r="F1391" s="127">
        <v>2885</v>
      </c>
      <c r="G1391" s="127">
        <v>16</v>
      </c>
      <c r="H1391" s="127">
        <v>323</v>
      </c>
      <c r="I1391" s="127">
        <v>47</v>
      </c>
      <c r="J1391" s="127">
        <v>958</v>
      </c>
      <c r="K1391" s="124">
        <f t="shared" si="47"/>
        <v>471</v>
      </c>
      <c r="L1391" s="124">
        <f t="shared" si="48"/>
        <v>4266</v>
      </c>
      <c r="N1391" s="68"/>
    </row>
    <row r="1392" spans="2:15" ht="24.95" customHeight="1">
      <c r="B1392" s="34" t="s">
        <v>10</v>
      </c>
      <c r="C1392" s="127">
        <v>19</v>
      </c>
      <c r="D1392" s="127">
        <v>166</v>
      </c>
      <c r="E1392" s="127">
        <v>289</v>
      </c>
      <c r="F1392" s="127">
        <v>2234</v>
      </c>
      <c r="G1392" s="127">
        <v>16</v>
      </c>
      <c r="H1392" s="127">
        <v>354</v>
      </c>
      <c r="I1392" s="127">
        <v>48</v>
      </c>
      <c r="J1392" s="127">
        <v>855</v>
      </c>
      <c r="K1392" s="124">
        <f t="shared" si="47"/>
        <v>372</v>
      </c>
      <c r="L1392" s="124">
        <f t="shared" si="48"/>
        <v>3609</v>
      </c>
      <c r="N1392" s="68"/>
    </row>
    <row r="1393" spans="2:15" ht="24.95" customHeight="1">
      <c r="B1393" s="34" t="s">
        <v>11</v>
      </c>
      <c r="C1393" s="127">
        <v>2</v>
      </c>
      <c r="D1393" s="127">
        <v>17</v>
      </c>
      <c r="E1393" s="127">
        <v>155</v>
      </c>
      <c r="F1393" s="127">
        <v>1167</v>
      </c>
      <c r="G1393" s="127">
        <v>12</v>
      </c>
      <c r="H1393" s="127">
        <v>253</v>
      </c>
      <c r="I1393" s="127">
        <v>27</v>
      </c>
      <c r="J1393" s="127">
        <v>597</v>
      </c>
      <c r="K1393" s="124">
        <f t="shared" si="47"/>
        <v>196</v>
      </c>
      <c r="L1393" s="124">
        <f t="shared" si="48"/>
        <v>2034</v>
      </c>
      <c r="N1393" s="68"/>
    </row>
    <row r="1394" spans="2:15" ht="24.95" customHeight="1">
      <c r="B1394" s="34" t="s">
        <v>12</v>
      </c>
      <c r="C1394" s="127">
        <v>4</v>
      </c>
      <c r="D1394" s="127">
        <v>32</v>
      </c>
      <c r="E1394" s="127">
        <v>179</v>
      </c>
      <c r="F1394" s="127">
        <v>1187</v>
      </c>
      <c r="G1394" s="127">
        <v>17</v>
      </c>
      <c r="H1394" s="127">
        <v>361</v>
      </c>
      <c r="I1394" s="127">
        <v>52</v>
      </c>
      <c r="J1394" s="127">
        <v>955</v>
      </c>
      <c r="K1394" s="124">
        <f t="shared" si="47"/>
        <v>252</v>
      </c>
      <c r="L1394" s="124">
        <f t="shared" si="48"/>
        <v>2535</v>
      </c>
      <c r="N1394" s="68"/>
    </row>
    <row r="1395" spans="2:15" ht="24.95" customHeight="1">
      <c r="B1395" s="128" t="s">
        <v>14</v>
      </c>
      <c r="C1395" s="134">
        <f t="shared" ref="C1395:L1395" si="49">SUM(C1386:C1394)</f>
        <v>142</v>
      </c>
      <c r="D1395" s="134">
        <f t="shared" si="49"/>
        <v>1137</v>
      </c>
      <c r="E1395" s="134">
        <f t="shared" si="49"/>
        <v>3283</v>
      </c>
      <c r="F1395" s="134">
        <f t="shared" si="49"/>
        <v>22366</v>
      </c>
      <c r="G1395" s="134">
        <f t="shared" si="49"/>
        <v>131</v>
      </c>
      <c r="H1395" s="134">
        <f t="shared" si="49"/>
        <v>3101</v>
      </c>
      <c r="I1395" s="134">
        <f t="shared" si="49"/>
        <v>486</v>
      </c>
      <c r="J1395" s="134">
        <f t="shared" si="49"/>
        <v>9220</v>
      </c>
      <c r="K1395" s="129">
        <f t="shared" si="49"/>
        <v>4042</v>
      </c>
      <c r="L1395" s="129">
        <f t="shared" si="49"/>
        <v>35824</v>
      </c>
      <c r="N1395" s="68"/>
    </row>
    <row r="1396" spans="2:15" ht="24.95" customHeight="1">
      <c r="B1396" s="276" t="s">
        <v>82</v>
      </c>
      <c r="C1396" s="276"/>
      <c r="D1396" s="276"/>
      <c r="E1396" s="276"/>
      <c r="F1396" s="276"/>
      <c r="G1396" s="276"/>
      <c r="H1396" s="276"/>
      <c r="I1396" s="276"/>
      <c r="J1396" s="276"/>
      <c r="K1396" s="276"/>
      <c r="L1396" s="276"/>
      <c r="M1396" s="197"/>
      <c r="N1396" s="197"/>
      <c r="O1396" s="197"/>
    </row>
    <row r="1397" spans="2:15" ht="24.95" customHeight="1">
      <c r="B1397" s="56"/>
      <c r="C1397" s="16"/>
      <c r="D1397" s="16"/>
      <c r="E1397" s="16"/>
      <c r="F1397" s="16"/>
      <c r="G1397" s="16"/>
      <c r="H1397" s="16"/>
      <c r="I1397" s="11"/>
      <c r="J1397" s="11"/>
      <c r="K1397" s="11"/>
    </row>
    <row r="1398" spans="2:15" s="21" customFormat="1" ht="24.95" customHeight="1">
      <c r="B1398" s="57"/>
      <c r="C1398" s="18"/>
      <c r="D1398" s="18"/>
      <c r="E1398" s="18"/>
      <c r="F1398" s="18"/>
      <c r="G1398" s="18"/>
      <c r="H1398" s="18"/>
      <c r="I1398" s="18"/>
      <c r="J1398" s="18"/>
      <c r="K1398" s="18"/>
    </row>
    <row r="1399" spans="2:15" s="21" customFormat="1" ht="24.95" customHeight="1"/>
    <row r="1400" spans="2:15" s="21" customFormat="1" ht="24.95" customHeight="1"/>
    <row r="1401" spans="2:15" s="21" customFormat="1" ht="24.95" customHeight="1"/>
    <row r="1402" spans="2:15" s="21" customFormat="1" ht="24.95" customHeight="1"/>
    <row r="1403" spans="2:15" s="21" customFormat="1" ht="24.95" customHeight="1"/>
    <row r="1404" spans="2:15" s="21" customFormat="1" ht="24.95" customHeight="1"/>
    <row r="1405" spans="2:15" s="21" customFormat="1" ht="24.95" customHeight="1"/>
    <row r="1406" spans="2:15" s="21" customFormat="1" ht="24.95" customHeight="1"/>
    <row r="1407" spans="2:15" s="21" customFormat="1" ht="24.95" customHeight="1"/>
    <row r="1408" spans="2:15" s="21" customFormat="1" ht="24.95" customHeight="1"/>
    <row r="1409" s="21" customFormat="1" ht="24.95" customHeight="1"/>
    <row r="1410" s="21" customFormat="1" ht="24.95" customHeight="1"/>
    <row r="1411" s="21" customFormat="1" ht="24.95" customHeight="1"/>
    <row r="1412" s="21" customFormat="1" ht="24.95" customHeight="1"/>
    <row r="1413" s="21" customFormat="1" ht="24.95" customHeight="1"/>
    <row r="1414" s="21" customFormat="1" ht="24.95" customHeight="1"/>
    <row r="1415" s="21" customFormat="1" ht="24.95" customHeight="1"/>
    <row r="1416" s="21" customFormat="1" ht="24.95" customHeight="1"/>
    <row r="1417" s="21" customFormat="1" ht="24.95" customHeight="1"/>
    <row r="1418" s="21" customFormat="1" ht="24.95" customHeight="1"/>
    <row r="1419" s="21" customFormat="1" ht="24.95" customHeight="1"/>
    <row r="1420" s="21" customFormat="1" ht="24.95" customHeight="1"/>
    <row r="1421" s="21" customFormat="1" ht="24.95" customHeight="1"/>
    <row r="1422" s="21" customFormat="1" ht="24.95" customHeight="1"/>
    <row r="1423" s="21" customFormat="1" ht="24.95" customHeight="1"/>
    <row r="1424" s="21" customFormat="1" ht="24.95" customHeight="1"/>
    <row r="1425" s="21" customFormat="1" ht="24.95" customHeight="1"/>
    <row r="1426" s="21" customFormat="1" ht="24.95" customHeight="1"/>
    <row r="1427" s="21" customFormat="1" ht="24.95" customHeight="1"/>
    <row r="1428" s="21" customFormat="1" ht="24.95" customHeight="1"/>
    <row r="1429" s="21" customFormat="1" ht="24.95" customHeight="1"/>
    <row r="1430" s="21" customFormat="1" ht="24.95" customHeight="1"/>
    <row r="1431" s="21" customFormat="1" ht="24.95" customHeight="1"/>
    <row r="1432" s="21" customFormat="1" ht="24.95" customHeight="1"/>
    <row r="1433" s="21" customFormat="1" ht="24.95" customHeight="1"/>
    <row r="1434" s="21" customFormat="1" ht="24.95" customHeight="1"/>
    <row r="1435" s="21" customFormat="1" ht="24.95" customHeight="1"/>
    <row r="1436" s="21" customFormat="1" ht="24.95" customHeight="1"/>
    <row r="1437" s="21" customFormat="1" ht="24.95" customHeight="1"/>
    <row r="1438" s="21" customFormat="1" ht="24.95" customHeight="1"/>
    <row r="1439" s="21" customFormat="1" ht="24.95" customHeight="1"/>
    <row r="1440" s="21" customFormat="1" ht="24.95" customHeight="1"/>
    <row r="1441" spans="2:15" s="21" customFormat="1" ht="24.95" customHeight="1"/>
    <row r="1442" spans="2:15" s="21" customFormat="1" ht="24.95" customHeight="1"/>
    <row r="1443" spans="2:15" s="21" customFormat="1" ht="24.95" customHeight="1"/>
    <row r="1444" spans="2:15" s="21" customFormat="1" ht="24.95" customHeight="1"/>
    <row r="1445" spans="2:15" s="21" customFormat="1" ht="24.95" customHeight="1">
      <c r="O1445" s="48">
        <v>19</v>
      </c>
    </row>
    <row r="1446" spans="2:15" s="21" customFormat="1" ht="39.950000000000003" customHeight="1">
      <c r="B1446" s="277" t="s">
        <v>113</v>
      </c>
      <c r="C1446" s="277"/>
      <c r="D1446" s="277"/>
      <c r="E1446" s="277"/>
      <c r="F1446" s="277"/>
      <c r="G1446" s="277"/>
      <c r="H1446" s="277"/>
      <c r="I1446" s="277"/>
      <c r="J1446" s="277"/>
      <c r="K1446" s="277"/>
      <c r="L1446" s="277"/>
      <c r="M1446" s="277"/>
      <c r="N1446" s="277"/>
      <c r="O1446" s="277"/>
    </row>
    <row r="1447" spans="2:15" s="21" customFormat="1" ht="15" customHeight="1">
      <c r="B1447" s="76"/>
      <c r="C1447" s="77"/>
      <c r="D1447" s="77"/>
      <c r="E1447" s="77"/>
      <c r="F1447" s="77"/>
      <c r="G1447" s="77"/>
      <c r="H1447" s="77"/>
      <c r="I1447" s="77"/>
      <c r="J1447" s="77"/>
      <c r="K1447" s="77"/>
      <c r="L1447" s="77"/>
      <c r="M1447" s="77"/>
      <c r="N1447" s="77"/>
      <c r="O1447" s="78"/>
    </row>
    <row r="1448" spans="2:15" s="21" customFormat="1" ht="24.95" customHeight="1">
      <c r="B1448" s="236"/>
      <c r="C1448" s="287" t="s">
        <v>75</v>
      </c>
      <c r="D1448" s="287"/>
      <c r="E1448" s="287"/>
      <c r="F1448" s="287"/>
      <c r="G1448" s="287"/>
      <c r="H1448" s="287"/>
      <c r="I1448" s="287"/>
      <c r="J1448" s="287"/>
      <c r="K1448" s="287"/>
      <c r="L1448" s="287"/>
    </row>
    <row r="1449" spans="2:15" s="21" customFormat="1" ht="24.95" customHeight="1">
      <c r="B1449" s="237" t="s">
        <v>25</v>
      </c>
      <c r="C1449" s="126" t="s">
        <v>152</v>
      </c>
      <c r="D1449" s="126" t="s">
        <v>23</v>
      </c>
      <c r="E1449" s="126" t="s">
        <v>24</v>
      </c>
      <c r="F1449" s="126" t="s">
        <v>7</v>
      </c>
      <c r="G1449" s="126" t="s">
        <v>8</v>
      </c>
      <c r="H1449" s="126" t="s">
        <v>9</v>
      </c>
      <c r="I1449" s="126" t="s">
        <v>10</v>
      </c>
      <c r="J1449" s="126" t="s">
        <v>11</v>
      </c>
      <c r="K1449" s="126" t="s">
        <v>12</v>
      </c>
      <c r="L1449" s="126" t="s">
        <v>14</v>
      </c>
    </row>
    <row r="1450" spans="2:15" s="21" customFormat="1" ht="24.95" customHeight="1">
      <c r="B1450" s="34" t="s">
        <v>105</v>
      </c>
      <c r="C1450" s="98">
        <v>5</v>
      </c>
      <c r="D1450" s="98">
        <v>15</v>
      </c>
      <c r="E1450" s="98">
        <v>17</v>
      </c>
      <c r="F1450" s="98">
        <v>4</v>
      </c>
      <c r="G1450" s="98">
        <v>3</v>
      </c>
      <c r="H1450" s="98">
        <v>4</v>
      </c>
      <c r="I1450" s="98">
        <v>1</v>
      </c>
      <c r="J1450" s="98">
        <v>2</v>
      </c>
      <c r="K1450" s="98">
        <v>0</v>
      </c>
      <c r="L1450" s="124">
        <f>SUM(C1450:K1450)</f>
        <v>51</v>
      </c>
    </row>
    <row r="1451" spans="2:15" s="21" customFormat="1" ht="24.95" customHeight="1">
      <c r="B1451" s="34" t="s">
        <v>76</v>
      </c>
      <c r="C1451" s="98">
        <v>11</v>
      </c>
      <c r="D1451" s="98">
        <v>31</v>
      </c>
      <c r="E1451" s="98">
        <v>47</v>
      </c>
      <c r="F1451" s="98">
        <v>11</v>
      </c>
      <c r="G1451" s="98">
        <v>13</v>
      </c>
      <c r="H1451" s="98">
        <v>16</v>
      </c>
      <c r="I1451" s="98">
        <v>10</v>
      </c>
      <c r="J1451" s="98">
        <v>11</v>
      </c>
      <c r="K1451" s="98">
        <v>2</v>
      </c>
      <c r="L1451" s="124">
        <f>SUM(C1451:K1451)</f>
        <v>152</v>
      </c>
    </row>
    <row r="1452" spans="2:15" s="21" customFormat="1" ht="24.95" customHeight="1">
      <c r="B1452" s="79" t="s">
        <v>107</v>
      </c>
      <c r="C1452" s="88">
        <v>0</v>
      </c>
      <c r="D1452" s="88">
        <v>8</v>
      </c>
      <c r="E1452" s="88">
        <v>13</v>
      </c>
      <c r="F1452" s="88">
        <v>11</v>
      </c>
      <c r="G1452" s="88">
        <v>0</v>
      </c>
      <c r="H1452" s="88">
        <v>0</v>
      </c>
      <c r="I1452" s="88">
        <v>0</v>
      </c>
      <c r="J1452" s="88">
        <v>0</v>
      </c>
      <c r="K1452" s="88">
        <v>0</v>
      </c>
      <c r="L1452" s="124">
        <f>SUM(C1452:K1452)</f>
        <v>32</v>
      </c>
    </row>
    <row r="1453" spans="2:15" s="21" customFormat="1" ht="24.95" customHeight="1">
      <c r="B1453" s="79" t="s">
        <v>106</v>
      </c>
      <c r="C1453" s="88">
        <v>0</v>
      </c>
      <c r="D1453" s="88">
        <v>16</v>
      </c>
      <c r="E1453" s="88">
        <v>34</v>
      </c>
      <c r="F1453" s="88">
        <v>8</v>
      </c>
      <c r="G1453" s="88">
        <v>3</v>
      </c>
      <c r="H1453" s="88">
        <v>0</v>
      </c>
      <c r="I1453" s="88">
        <v>0</v>
      </c>
      <c r="J1453" s="88">
        <v>4</v>
      </c>
      <c r="K1453" s="88">
        <v>8</v>
      </c>
      <c r="L1453" s="124">
        <f>SUM(C1453:K1453)</f>
        <v>73</v>
      </c>
    </row>
    <row r="1454" spans="2:15" s="21" customFormat="1" ht="24.95" customHeight="1">
      <c r="B1454" s="243" t="s">
        <v>14</v>
      </c>
      <c r="C1454" s="161">
        <f>SUM(C1450:C1453)</f>
        <v>16</v>
      </c>
      <c r="D1454" s="161">
        <f t="shared" ref="D1454:L1454" si="50">SUM(D1450:D1453)</f>
        <v>70</v>
      </c>
      <c r="E1454" s="161">
        <f t="shared" si="50"/>
        <v>111</v>
      </c>
      <c r="F1454" s="161">
        <f t="shared" si="50"/>
        <v>34</v>
      </c>
      <c r="G1454" s="161">
        <f t="shared" si="50"/>
        <v>19</v>
      </c>
      <c r="H1454" s="161">
        <f t="shared" si="50"/>
        <v>20</v>
      </c>
      <c r="I1454" s="161">
        <f t="shared" si="50"/>
        <v>11</v>
      </c>
      <c r="J1454" s="161">
        <f t="shared" si="50"/>
        <v>17</v>
      </c>
      <c r="K1454" s="161">
        <f t="shared" si="50"/>
        <v>10</v>
      </c>
      <c r="L1454" s="141">
        <f t="shared" si="50"/>
        <v>308</v>
      </c>
    </row>
    <row r="1455" spans="2:15" s="21" customFormat="1" ht="24.95" customHeight="1"/>
    <row r="1456" spans="2:15" s="21" customFormat="1" ht="24.95" customHeight="1"/>
    <row r="1457" spans="2:12" s="21" customFormat="1" ht="24.95" customHeight="1"/>
    <row r="1458" spans="2:12" s="21" customFormat="1" ht="24.95" customHeight="1"/>
    <row r="1459" spans="2:12" s="21" customFormat="1" ht="24.95" customHeight="1"/>
    <row r="1460" spans="2:12" s="21" customFormat="1" ht="24.95" customHeight="1"/>
    <row r="1461" spans="2:12" s="21" customFormat="1" ht="24.95" customHeight="1"/>
    <row r="1462" spans="2:12" s="21" customFormat="1" ht="24.95" customHeight="1"/>
    <row r="1463" spans="2:12" s="21" customFormat="1" ht="24.95" customHeight="1"/>
    <row r="1464" spans="2:12" s="21" customFormat="1" ht="24.95" customHeight="1"/>
    <row r="1465" spans="2:12" s="21" customFormat="1" ht="24.95" customHeight="1"/>
    <row r="1466" spans="2:12" s="21" customFormat="1" ht="24.95" customHeight="1"/>
    <row r="1467" spans="2:12" s="21" customFormat="1" ht="24.95" customHeight="1">
      <c r="B1467" s="236"/>
      <c r="C1467" s="287" t="s">
        <v>77</v>
      </c>
      <c r="D1467" s="287"/>
      <c r="E1467" s="287"/>
      <c r="F1467" s="287"/>
      <c r="G1467" s="287"/>
      <c r="H1467" s="287"/>
      <c r="I1467" s="287"/>
      <c r="J1467" s="287"/>
      <c r="K1467" s="287"/>
      <c r="L1467" s="287"/>
    </row>
    <row r="1468" spans="2:12" s="21" customFormat="1" ht="24.95" customHeight="1">
      <c r="B1468" s="237" t="s">
        <v>32</v>
      </c>
      <c r="C1468" s="126" t="s">
        <v>152</v>
      </c>
      <c r="D1468" s="126" t="s">
        <v>23</v>
      </c>
      <c r="E1468" s="126" t="s">
        <v>24</v>
      </c>
      <c r="F1468" s="126" t="s">
        <v>7</v>
      </c>
      <c r="G1468" s="126" t="s">
        <v>8</v>
      </c>
      <c r="H1468" s="126" t="s">
        <v>9</v>
      </c>
      <c r="I1468" s="126" t="s">
        <v>10</v>
      </c>
      <c r="J1468" s="126" t="s">
        <v>11</v>
      </c>
      <c r="K1468" s="126" t="s">
        <v>12</v>
      </c>
      <c r="L1468" s="126" t="s">
        <v>14</v>
      </c>
    </row>
    <row r="1469" spans="2:12" s="21" customFormat="1" ht="24.95" customHeight="1">
      <c r="B1469" s="34" t="s">
        <v>105</v>
      </c>
      <c r="C1469" s="98">
        <v>453</v>
      </c>
      <c r="D1469" s="98">
        <v>879</v>
      </c>
      <c r="E1469" s="98">
        <v>870</v>
      </c>
      <c r="F1469" s="98">
        <v>234</v>
      </c>
      <c r="G1469" s="98">
        <v>131</v>
      </c>
      <c r="H1469" s="98">
        <v>356</v>
      </c>
      <c r="I1469" s="98">
        <v>60</v>
      </c>
      <c r="J1469" s="98">
        <v>147</v>
      </c>
      <c r="K1469" s="98">
        <v>0</v>
      </c>
      <c r="L1469" s="124">
        <f>SUM(C1469:K1469)</f>
        <v>3130</v>
      </c>
    </row>
    <row r="1470" spans="2:12" s="21" customFormat="1" ht="24.95" customHeight="1">
      <c r="B1470" s="34" t="s">
        <v>76</v>
      </c>
      <c r="C1470" s="98">
        <v>389</v>
      </c>
      <c r="D1470" s="98">
        <v>1244</v>
      </c>
      <c r="E1470" s="98">
        <v>1643</v>
      </c>
      <c r="F1470" s="98">
        <v>491</v>
      </c>
      <c r="G1470" s="98">
        <v>468</v>
      </c>
      <c r="H1470" s="98">
        <v>1208</v>
      </c>
      <c r="I1470" s="98">
        <v>342</v>
      </c>
      <c r="J1470" s="98">
        <v>662</v>
      </c>
      <c r="K1470" s="98">
        <v>27</v>
      </c>
      <c r="L1470" s="124">
        <f>SUM(C1470:K1470)</f>
        <v>6474</v>
      </c>
    </row>
    <row r="1471" spans="2:12" s="21" customFormat="1" ht="24.95" customHeight="1">
      <c r="B1471" s="79" t="s">
        <v>107</v>
      </c>
      <c r="C1471" s="88">
        <v>0</v>
      </c>
      <c r="D1471" s="88">
        <v>251</v>
      </c>
      <c r="E1471" s="88">
        <v>441</v>
      </c>
      <c r="F1471" s="88">
        <v>346</v>
      </c>
      <c r="G1471" s="88">
        <v>0</v>
      </c>
      <c r="H1471" s="88">
        <v>0</v>
      </c>
      <c r="I1471" s="88">
        <v>0</v>
      </c>
      <c r="J1471" s="88">
        <v>0</v>
      </c>
      <c r="K1471" s="88">
        <v>0</v>
      </c>
      <c r="L1471" s="124">
        <f>SUM(C1471:K1471)</f>
        <v>1038</v>
      </c>
    </row>
    <row r="1472" spans="2:12" s="21" customFormat="1" ht="24.95" customHeight="1">
      <c r="B1472" s="79" t="s">
        <v>106</v>
      </c>
      <c r="C1472" s="88">
        <v>0</v>
      </c>
      <c r="D1472" s="88">
        <v>483</v>
      </c>
      <c r="E1472" s="88">
        <v>1218</v>
      </c>
      <c r="F1472" s="88">
        <v>270</v>
      </c>
      <c r="G1472" s="88">
        <v>44</v>
      </c>
      <c r="H1472" s="88">
        <v>0</v>
      </c>
      <c r="I1472" s="88">
        <v>0</v>
      </c>
      <c r="J1472" s="88">
        <v>112</v>
      </c>
      <c r="K1472" s="88">
        <v>149</v>
      </c>
      <c r="L1472" s="124">
        <f>SUM(C1472:K1472)</f>
        <v>2276</v>
      </c>
    </row>
    <row r="1473" spans="2:12" s="21" customFormat="1" ht="24.95" customHeight="1">
      <c r="B1473" s="244" t="s">
        <v>14</v>
      </c>
      <c r="C1473" s="205">
        <f t="shared" ref="C1473:L1473" si="51">SUM(C1469:C1472)</f>
        <v>842</v>
      </c>
      <c r="D1473" s="205">
        <f t="shared" si="51"/>
        <v>2857</v>
      </c>
      <c r="E1473" s="205">
        <f t="shared" si="51"/>
        <v>4172</v>
      </c>
      <c r="F1473" s="205">
        <f t="shared" si="51"/>
        <v>1341</v>
      </c>
      <c r="G1473" s="205">
        <f t="shared" si="51"/>
        <v>643</v>
      </c>
      <c r="H1473" s="205">
        <f t="shared" si="51"/>
        <v>1564</v>
      </c>
      <c r="I1473" s="205">
        <f t="shared" si="51"/>
        <v>402</v>
      </c>
      <c r="J1473" s="205">
        <f t="shared" si="51"/>
        <v>921</v>
      </c>
      <c r="K1473" s="205">
        <f t="shared" si="51"/>
        <v>176</v>
      </c>
      <c r="L1473" s="206">
        <f t="shared" si="51"/>
        <v>12918</v>
      </c>
    </row>
    <row r="1474" spans="2:12" s="21" customFormat="1" ht="24.95" customHeight="1"/>
    <row r="1475" spans="2:12" s="21" customFormat="1" ht="24.95" customHeight="1"/>
    <row r="1476" spans="2:12" s="21" customFormat="1" ht="24.95" customHeight="1"/>
    <row r="1477" spans="2:12" s="21" customFormat="1" ht="24.95" customHeight="1"/>
    <row r="1478" spans="2:12" s="21" customFormat="1" ht="24.95" customHeight="1"/>
    <row r="1479" spans="2:12" s="21" customFormat="1" ht="24.95" customHeight="1"/>
    <row r="1480" spans="2:12" s="21" customFormat="1" ht="24.95" customHeight="1"/>
    <row r="1481" spans="2:12" s="21" customFormat="1" ht="24.95" customHeight="1"/>
    <row r="1482" spans="2:12" s="21" customFormat="1" ht="24.95" customHeight="1"/>
    <row r="1483" spans="2:12" s="21" customFormat="1" ht="24.95" customHeight="1"/>
    <row r="1484" spans="2:12" s="21" customFormat="1" ht="24.95" customHeight="1"/>
    <row r="1485" spans="2:12" s="21" customFormat="1" ht="24.95" customHeight="1"/>
    <row r="1486" spans="2:12" s="21" customFormat="1" ht="24.95" customHeight="1"/>
    <row r="1487" spans="2:12" s="21" customFormat="1" ht="24.95" customHeight="1"/>
    <row r="1488" spans="2:12" s="21" customFormat="1" ht="24.95" customHeight="1"/>
    <row r="1489" s="21" customFormat="1" ht="24.95" customHeight="1"/>
    <row r="1490" s="21" customFormat="1" ht="24.95" customHeight="1"/>
    <row r="1491" s="21" customFormat="1" ht="24.95" customHeight="1"/>
    <row r="1492" s="21" customFormat="1" ht="24.95" customHeight="1"/>
    <row r="1493" s="21" customFormat="1" ht="24.95" customHeight="1"/>
    <row r="1494" s="21" customFormat="1" ht="24.95" customHeight="1"/>
    <row r="1495" s="21" customFormat="1" ht="24.95" customHeight="1"/>
    <row r="1496" s="21" customFormat="1" ht="24.95" customHeight="1"/>
    <row r="1497" s="21" customFormat="1" ht="24.95" customHeight="1"/>
    <row r="1498" s="21" customFormat="1" ht="24.95" customHeight="1"/>
    <row r="1499" s="21" customFormat="1" ht="24.95" customHeight="1"/>
    <row r="1500" s="21" customFormat="1" ht="24.95" customHeight="1"/>
    <row r="1501" s="21" customFormat="1" ht="24.95" customHeight="1"/>
    <row r="1502" s="21" customFormat="1" ht="24.95" customHeight="1"/>
    <row r="1503" s="21" customFormat="1" ht="24.95" customHeight="1"/>
    <row r="1504" s="21" customFormat="1" ht="24.95" customHeight="1"/>
    <row r="1505" spans="2:15" s="21" customFormat="1" ht="24.95" customHeight="1"/>
    <row r="1506" spans="2:15" s="21" customFormat="1" ht="24.95" customHeight="1"/>
    <row r="1507" spans="2:15" s="21" customFormat="1" ht="24.95" customHeight="1"/>
    <row r="1508" spans="2:15" s="21" customFormat="1" ht="24.95" customHeight="1"/>
    <row r="1509" spans="2:15" s="21" customFormat="1" ht="24.95" customHeight="1">
      <c r="O1509" s="48">
        <v>20</v>
      </c>
    </row>
    <row r="1510" spans="2:15" s="21" customFormat="1" ht="24.95" customHeight="1">
      <c r="B1510" s="277" t="s">
        <v>130</v>
      </c>
      <c r="C1510" s="277"/>
      <c r="D1510" s="277"/>
      <c r="E1510" s="277"/>
      <c r="F1510" s="277"/>
      <c r="G1510" s="277"/>
      <c r="H1510" s="277"/>
      <c r="I1510" s="277"/>
      <c r="J1510" s="277"/>
      <c r="K1510" s="277"/>
      <c r="L1510" s="277"/>
      <c r="M1510" s="277"/>
      <c r="N1510" s="277"/>
      <c r="O1510" s="277"/>
    </row>
    <row r="1511" spans="2:15" s="21" customFormat="1" ht="15" customHeight="1">
      <c r="B1511" s="76"/>
      <c r="C1511" s="77"/>
      <c r="D1511" s="77"/>
      <c r="E1511" s="77"/>
      <c r="F1511" s="77"/>
      <c r="G1511" s="77"/>
      <c r="H1511" s="77"/>
      <c r="I1511" s="77"/>
      <c r="J1511" s="77"/>
      <c r="K1511" s="77"/>
      <c r="L1511" s="77"/>
      <c r="M1511" s="77"/>
      <c r="N1511" s="77"/>
      <c r="O1511" s="78"/>
    </row>
    <row r="1512" spans="2:15" s="21" customFormat="1" ht="24.95" customHeight="1">
      <c r="B1512" s="287" t="s">
        <v>25</v>
      </c>
      <c r="C1512" s="287"/>
      <c r="D1512" s="287"/>
      <c r="E1512" s="287"/>
      <c r="F1512" s="287"/>
      <c r="G1512" s="287"/>
      <c r="H1512" s="287"/>
      <c r="I1512" s="287"/>
      <c r="J1512" s="287"/>
      <c r="K1512" s="287"/>
      <c r="L1512" s="287"/>
    </row>
    <row r="1513" spans="2:15" s="21" customFormat="1" ht="24.95" customHeight="1">
      <c r="B1513" s="237" t="s">
        <v>25</v>
      </c>
      <c r="C1513" s="219" t="s">
        <v>152</v>
      </c>
      <c r="D1513" s="219" t="s">
        <v>23</v>
      </c>
      <c r="E1513" s="219" t="s">
        <v>24</v>
      </c>
      <c r="F1513" s="219" t="s">
        <v>7</v>
      </c>
      <c r="G1513" s="219" t="s">
        <v>8</v>
      </c>
      <c r="H1513" s="219" t="s">
        <v>9</v>
      </c>
      <c r="I1513" s="219" t="s">
        <v>10</v>
      </c>
      <c r="J1513" s="219" t="s">
        <v>11</v>
      </c>
      <c r="K1513" s="219" t="s">
        <v>12</v>
      </c>
      <c r="L1513" s="219" t="s">
        <v>14</v>
      </c>
    </row>
    <row r="1514" spans="2:15" s="21" customFormat="1" ht="24.95" customHeight="1">
      <c r="B1514" s="34" t="s">
        <v>135</v>
      </c>
      <c r="C1514" s="217">
        <v>106</v>
      </c>
      <c r="D1514" s="217">
        <v>22</v>
      </c>
      <c r="E1514" s="217">
        <v>33</v>
      </c>
      <c r="F1514" s="217">
        <v>6</v>
      </c>
      <c r="G1514" s="217">
        <v>13</v>
      </c>
      <c r="H1514" s="217">
        <v>114</v>
      </c>
      <c r="I1514" s="217">
        <v>12</v>
      </c>
      <c r="J1514" s="217">
        <v>28</v>
      </c>
      <c r="K1514" s="217">
        <v>35</v>
      </c>
      <c r="L1514" s="221">
        <f>SUM(C1514:K1514)</f>
        <v>369</v>
      </c>
    </row>
    <row r="1515" spans="2:15" s="21" customFormat="1" ht="24.95" customHeight="1">
      <c r="B1515" s="34" t="s">
        <v>136</v>
      </c>
      <c r="C1515" s="217">
        <v>1</v>
      </c>
      <c r="D1515" s="217">
        <v>1</v>
      </c>
      <c r="E1515" s="217">
        <v>0</v>
      </c>
      <c r="F1515" s="217">
        <v>0</v>
      </c>
      <c r="G1515" s="217">
        <v>0</v>
      </c>
      <c r="H1515" s="217">
        <v>0</v>
      </c>
      <c r="I1515" s="217">
        <v>1</v>
      </c>
      <c r="J1515" s="217">
        <v>0</v>
      </c>
      <c r="K1515" s="217">
        <v>32</v>
      </c>
      <c r="L1515" s="221">
        <f>SUM(C1515:K1515)</f>
        <v>35</v>
      </c>
    </row>
    <row r="1516" spans="2:15" s="21" customFormat="1" ht="24.95" customHeight="1">
      <c r="B1516" s="79" t="s">
        <v>137</v>
      </c>
      <c r="C1516" s="88">
        <v>52</v>
      </c>
      <c r="D1516" s="88">
        <v>6</v>
      </c>
      <c r="E1516" s="88">
        <v>6</v>
      </c>
      <c r="F1516" s="88">
        <v>0</v>
      </c>
      <c r="G1516" s="88">
        <v>6</v>
      </c>
      <c r="H1516" s="88">
        <v>58</v>
      </c>
      <c r="I1516" s="88">
        <v>4</v>
      </c>
      <c r="J1516" s="88">
        <v>8</v>
      </c>
      <c r="K1516" s="88">
        <v>4</v>
      </c>
      <c r="L1516" s="221">
        <f>SUM(C1516:K1516)</f>
        <v>144</v>
      </c>
    </row>
    <row r="1517" spans="2:15" s="21" customFormat="1" ht="24.95" customHeight="1">
      <c r="B1517" s="79" t="s">
        <v>138</v>
      </c>
      <c r="C1517" s="88">
        <v>119</v>
      </c>
      <c r="D1517" s="88">
        <v>55</v>
      </c>
      <c r="E1517" s="88">
        <v>157</v>
      </c>
      <c r="F1517" s="88">
        <v>5</v>
      </c>
      <c r="G1517" s="88">
        <v>256</v>
      </c>
      <c r="H1517" s="88">
        <v>37</v>
      </c>
      <c r="I1517" s="88">
        <v>31</v>
      </c>
      <c r="J1517" s="88">
        <v>85</v>
      </c>
      <c r="K1517" s="88">
        <v>96</v>
      </c>
      <c r="L1517" s="221">
        <f>SUM(C1517:K1517)</f>
        <v>841</v>
      </c>
    </row>
    <row r="1518" spans="2:15" s="21" customFormat="1" ht="24.95" customHeight="1">
      <c r="B1518" s="79" t="s">
        <v>139</v>
      </c>
      <c r="C1518" s="88">
        <v>4</v>
      </c>
      <c r="D1518" s="88">
        <v>0</v>
      </c>
      <c r="E1518" s="88">
        <v>0</v>
      </c>
      <c r="F1518" s="88">
        <v>1</v>
      </c>
      <c r="G1518" s="88">
        <v>2</v>
      </c>
      <c r="H1518" s="88">
        <v>3</v>
      </c>
      <c r="I1518" s="88">
        <v>0</v>
      </c>
      <c r="J1518" s="88">
        <v>0</v>
      </c>
      <c r="K1518" s="88">
        <v>2</v>
      </c>
      <c r="L1518" s="221">
        <f>SUM(C1518:K1518)</f>
        <v>12</v>
      </c>
    </row>
    <row r="1519" spans="2:15" s="21" customFormat="1" ht="24.95" customHeight="1">
      <c r="B1519" s="243" t="s">
        <v>14</v>
      </c>
      <c r="C1519" s="161">
        <f>SUM(C1514:C1518)</f>
        <v>282</v>
      </c>
      <c r="D1519" s="161">
        <f t="shared" ref="D1519:L1519" si="52">SUM(D1514:D1518)</f>
        <v>84</v>
      </c>
      <c r="E1519" s="161">
        <f t="shared" si="52"/>
        <v>196</v>
      </c>
      <c r="F1519" s="161">
        <f t="shared" si="52"/>
        <v>12</v>
      </c>
      <c r="G1519" s="161">
        <f t="shared" si="52"/>
        <v>277</v>
      </c>
      <c r="H1519" s="161">
        <f t="shared" si="52"/>
        <v>212</v>
      </c>
      <c r="I1519" s="161">
        <f t="shared" si="52"/>
        <v>48</v>
      </c>
      <c r="J1519" s="161">
        <f t="shared" si="52"/>
        <v>121</v>
      </c>
      <c r="K1519" s="161">
        <f t="shared" si="52"/>
        <v>169</v>
      </c>
      <c r="L1519" s="141">
        <f t="shared" si="52"/>
        <v>1401</v>
      </c>
    </row>
    <row r="1520" spans="2:15" s="21" customFormat="1" ht="24.95" customHeight="1"/>
    <row r="1521" spans="2:12" s="21" customFormat="1" ht="24.95" customHeight="1"/>
    <row r="1522" spans="2:12" s="21" customFormat="1" ht="24.95" customHeight="1"/>
    <row r="1523" spans="2:12" s="21" customFormat="1" ht="24.95" customHeight="1"/>
    <row r="1524" spans="2:12" s="21" customFormat="1" ht="24.95" customHeight="1"/>
    <row r="1525" spans="2:12" s="21" customFormat="1" ht="24.95" customHeight="1"/>
    <row r="1526" spans="2:12" s="21" customFormat="1" ht="24.95" customHeight="1"/>
    <row r="1527" spans="2:12" s="21" customFormat="1" ht="24.95" customHeight="1"/>
    <row r="1528" spans="2:12" s="21" customFormat="1" ht="24.95" customHeight="1"/>
    <row r="1529" spans="2:12" s="21" customFormat="1" ht="24.95" customHeight="1"/>
    <row r="1530" spans="2:12" s="21" customFormat="1" ht="24.95" customHeight="1"/>
    <row r="1531" spans="2:12" s="21" customFormat="1" ht="24.95" customHeight="1"/>
    <row r="1532" spans="2:12" s="21" customFormat="1" ht="24.95" customHeight="1"/>
    <row r="1533" spans="2:12" s="21" customFormat="1" ht="24.95" customHeight="1">
      <c r="B1533" s="286" t="s">
        <v>32</v>
      </c>
      <c r="C1533" s="286"/>
      <c r="D1533" s="286"/>
      <c r="E1533" s="286"/>
      <c r="F1533" s="286"/>
      <c r="G1533" s="286"/>
      <c r="H1533" s="286"/>
      <c r="I1533" s="286"/>
      <c r="J1533" s="286"/>
      <c r="K1533" s="286"/>
      <c r="L1533" s="286"/>
    </row>
    <row r="1534" spans="2:12" s="21" customFormat="1" ht="24.95" customHeight="1">
      <c r="B1534" s="237" t="s">
        <v>32</v>
      </c>
      <c r="C1534" s="219" t="s">
        <v>152</v>
      </c>
      <c r="D1534" s="219" t="s">
        <v>23</v>
      </c>
      <c r="E1534" s="219" t="s">
        <v>24</v>
      </c>
      <c r="F1534" s="219" t="s">
        <v>7</v>
      </c>
      <c r="G1534" s="219" t="s">
        <v>8</v>
      </c>
      <c r="H1534" s="219" t="s">
        <v>9</v>
      </c>
      <c r="I1534" s="219" t="s">
        <v>10</v>
      </c>
      <c r="J1534" s="219" t="s">
        <v>11</v>
      </c>
      <c r="K1534" s="219" t="s">
        <v>12</v>
      </c>
      <c r="L1534" s="219" t="s">
        <v>14</v>
      </c>
    </row>
    <row r="1535" spans="2:12" s="21" customFormat="1" ht="24.95" customHeight="1">
      <c r="B1535" s="34" t="s">
        <v>135</v>
      </c>
      <c r="C1535" s="217">
        <v>1139</v>
      </c>
      <c r="D1535" s="217">
        <v>211</v>
      </c>
      <c r="E1535" s="217">
        <v>217</v>
      </c>
      <c r="F1535" s="217">
        <v>38</v>
      </c>
      <c r="G1535" s="217">
        <v>113</v>
      </c>
      <c r="H1535" s="217">
        <v>1430</v>
      </c>
      <c r="I1535" s="217">
        <v>85</v>
      </c>
      <c r="J1535" s="217">
        <v>223</v>
      </c>
      <c r="K1535" s="217">
        <v>230</v>
      </c>
      <c r="L1535" s="221">
        <f>SUM(C1535:K1535)</f>
        <v>3686</v>
      </c>
    </row>
    <row r="1536" spans="2:12" s="21" customFormat="1" ht="24.95" customHeight="1">
      <c r="B1536" s="34" t="s">
        <v>136</v>
      </c>
      <c r="C1536" s="217">
        <v>3</v>
      </c>
      <c r="D1536" s="217">
        <v>3</v>
      </c>
      <c r="E1536" s="217">
        <v>0</v>
      </c>
      <c r="F1536" s="217">
        <v>0</v>
      </c>
      <c r="G1536" s="217">
        <v>0</v>
      </c>
      <c r="H1536" s="217">
        <v>0</v>
      </c>
      <c r="I1536" s="217">
        <v>16</v>
      </c>
      <c r="J1536" s="217">
        <v>0</v>
      </c>
      <c r="K1536" s="217">
        <v>118</v>
      </c>
      <c r="L1536" s="221">
        <f>SUM(C1536:K1536)</f>
        <v>140</v>
      </c>
    </row>
    <row r="1537" spans="2:12" s="21" customFormat="1" ht="24.95" customHeight="1">
      <c r="B1537" s="79" t="s">
        <v>137</v>
      </c>
      <c r="C1537" s="88">
        <v>538</v>
      </c>
      <c r="D1537" s="88">
        <v>46</v>
      </c>
      <c r="E1537" s="88">
        <v>43</v>
      </c>
      <c r="F1537" s="88">
        <v>0</v>
      </c>
      <c r="G1537" s="88">
        <v>63</v>
      </c>
      <c r="H1537" s="88">
        <v>676</v>
      </c>
      <c r="I1537" s="88">
        <v>32</v>
      </c>
      <c r="J1537" s="88">
        <v>68</v>
      </c>
      <c r="K1537" s="88">
        <v>34</v>
      </c>
      <c r="L1537" s="221">
        <f>SUM(C1537:K1537)</f>
        <v>1500</v>
      </c>
    </row>
    <row r="1538" spans="2:12" s="21" customFormat="1" ht="24.95" customHeight="1">
      <c r="B1538" s="79" t="s">
        <v>138</v>
      </c>
      <c r="C1538" s="88">
        <v>585</v>
      </c>
      <c r="D1538" s="88">
        <v>298</v>
      </c>
      <c r="E1538" s="88">
        <v>795</v>
      </c>
      <c r="F1538" s="88">
        <v>21</v>
      </c>
      <c r="G1538" s="88">
        <v>1220</v>
      </c>
      <c r="H1538" s="88">
        <v>181</v>
      </c>
      <c r="I1538" s="88">
        <v>175</v>
      </c>
      <c r="J1538" s="88">
        <v>447</v>
      </c>
      <c r="K1538" s="88">
        <v>483</v>
      </c>
      <c r="L1538" s="221">
        <f>SUM(C1538:K1538)</f>
        <v>4205</v>
      </c>
    </row>
    <row r="1539" spans="2:12" s="21" customFormat="1" ht="24.95" customHeight="1">
      <c r="B1539" s="79" t="s">
        <v>139</v>
      </c>
      <c r="C1539" s="88">
        <v>84</v>
      </c>
      <c r="D1539" s="88">
        <v>0</v>
      </c>
      <c r="E1539" s="88">
        <v>0</v>
      </c>
      <c r="F1539" s="88">
        <v>5</v>
      </c>
      <c r="G1539" s="88">
        <v>6</v>
      </c>
      <c r="H1539" s="88">
        <v>17</v>
      </c>
      <c r="I1539" s="88">
        <v>0</v>
      </c>
      <c r="J1539" s="88">
        <v>0</v>
      </c>
      <c r="K1539" s="88">
        <v>7</v>
      </c>
      <c r="L1539" s="221">
        <f>SUM(C1539:K1539)</f>
        <v>119</v>
      </c>
    </row>
    <row r="1540" spans="2:12" s="21" customFormat="1" ht="24.95" customHeight="1">
      <c r="B1540" s="204" t="s">
        <v>14</v>
      </c>
      <c r="C1540" s="205">
        <f t="shared" ref="C1540:L1540" si="53">SUM(C1535:C1539)</f>
        <v>2349</v>
      </c>
      <c r="D1540" s="205">
        <f t="shared" si="53"/>
        <v>558</v>
      </c>
      <c r="E1540" s="205">
        <f t="shared" si="53"/>
        <v>1055</v>
      </c>
      <c r="F1540" s="205">
        <f t="shared" si="53"/>
        <v>64</v>
      </c>
      <c r="G1540" s="205">
        <f t="shared" si="53"/>
        <v>1402</v>
      </c>
      <c r="H1540" s="205">
        <f t="shared" si="53"/>
        <v>2304</v>
      </c>
      <c r="I1540" s="205">
        <f t="shared" si="53"/>
        <v>308</v>
      </c>
      <c r="J1540" s="205">
        <f t="shared" si="53"/>
        <v>738</v>
      </c>
      <c r="K1540" s="205">
        <f t="shared" si="53"/>
        <v>872</v>
      </c>
      <c r="L1540" s="206">
        <f t="shared" si="53"/>
        <v>9650</v>
      </c>
    </row>
    <row r="1541" spans="2:12" s="21" customFormat="1" ht="24.95" customHeight="1"/>
    <row r="1542" spans="2:12" s="21" customFormat="1" ht="24.95" customHeight="1"/>
    <row r="1543" spans="2:12" s="21" customFormat="1" ht="24.95" customHeight="1"/>
    <row r="1544" spans="2:12" s="21" customFormat="1" ht="24.95" customHeight="1"/>
    <row r="1545" spans="2:12" s="21" customFormat="1" ht="24.95" customHeight="1"/>
    <row r="1546" spans="2:12" s="21" customFormat="1" ht="24.95" customHeight="1"/>
    <row r="1547" spans="2:12" s="21" customFormat="1" ht="24.95" customHeight="1"/>
    <row r="1548" spans="2:12" s="21" customFormat="1" ht="24.95" customHeight="1"/>
    <row r="1549" spans="2:12" s="21" customFormat="1" ht="24.95" customHeight="1"/>
    <row r="1550" spans="2:12" s="21" customFormat="1" ht="24.95" customHeight="1"/>
    <row r="1551" spans="2:12" s="21" customFormat="1" ht="24.95" customHeight="1"/>
    <row r="1552" spans="2:12" s="21" customFormat="1" ht="24.95" customHeight="1"/>
    <row r="1553" s="21" customFormat="1" ht="24.95" customHeight="1"/>
    <row r="1554" s="21" customFormat="1" ht="24.95" customHeight="1"/>
    <row r="1555" s="21" customFormat="1" ht="24.95" customHeight="1"/>
    <row r="1556" s="21" customFormat="1" ht="24.95" customHeight="1"/>
    <row r="1557" s="21" customFormat="1" ht="24.95" customHeight="1"/>
    <row r="1558" s="21" customFormat="1" ht="24.95" customHeight="1"/>
    <row r="1559" s="21" customFormat="1" ht="24.95" customHeight="1"/>
    <row r="1560" s="21" customFormat="1" ht="24.95" customHeight="1"/>
    <row r="1561" s="21" customFormat="1" ht="24.95" customHeight="1"/>
    <row r="1562" s="21" customFormat="1" ht="24.95" customHeight="1"/>
    <row r="1563" s="21" customFormat="1" ht="24.95" customHeight="1"/>
    <row r="1564" s="21" customFormat="1" ht="24.95" customHeight="1"/>
    <row r="1565" s="21" customFormat="1" ht="24.95" customHeight="1"/>
    <row r="1566" s="21" customFormat="1" ht="24.95" customHeight="1"/>
    <row r="1567" s="21" customFormat="1" ht="24.95" customHeight="1"/>
    <row r="1568" s="21" customFormat="1" ht="24.95" customHeight="1"/>
    <row r="1569" spans="2:15" s="21" customFormat="1" ht="24.95" customHeight="1"/>
    <row r="1570" spans="2:15" s="21" customFormat="1" ht="24.95" customHeight="1"/>
    <row r="1571" spans="2:15" s="21" customFormat="1" ht="24.95" customHeight="1"/>
    <row r="1572" spans="2:15" s="21" customFormat="1" ht="24.95" customHeight="1"/>
    <row r="1573" spans="2:15" s="21" customFormat="1" ht="24.95" customHeight="1"/>
    <row r="1574" spans="2:15" s="21" customFormat="1" ht="24.95" customHeight="1">
      <c r="O1574" s="48">
        <v>21</v>
      </c>
    </row>
    <row r="1575" spans="2:15" s="21" customFormat="1" ht="24.95" customHeight="1">
      <c r="B1575" s="277" t="s">
        <v>150</v>
      </c>
      <c r="C1575" s="277"/>
      <c r="D1575" s="277"/>
      <c r="E1575" s="277"/>
      <c r="F1575" s="277"/>
      <c r="G1575" s="277"/>
      <c r="H1575" s="277"/>
      <c r="I1575" s="277"/>
      <c r="J1575" s="277"/>
      <c r="K1575" s="277"/>
      <c r="L1575" s="277"/>
      <c r="M1575" s="277"/>
      <c r="N1575" s="277"/>
      <c r="O1575" s="277"/>
    </row>
    <row r="1576" spans="2:15" s="21" customFormat="1" ht="15" customHeight="1">
      <c r="B1576" s="76"/>
      <c r="C1576" s="77"/>
      <c r="D1576" s="77"/>
      <c r="E1576" s="77"/>
      <c r="F1576" s="77"/>
      <c r="G1576" s="77"/>
      <c r="H1576" s="77"/>
      <c r="I1576" s="77"/>
      <c r="J1576" s="77"/>
      <c r="K1576" s="77"/>
      <c r="L1576" s="77"/>
      <c r="M1576" s="77"/>
      <c r="N1576" s="77"/>
      <c r="O1576" s="78"/>
    </row>
    <row r="1577" spans="2:15" s="21" customFormat="1" ht="24.95" customHeight="1">
      <c r="B1577" s="287" t="s">
        <v>75</v>
      </c>
      <c r="C1577" s="287"/>
      <c r="D1577" s="287"/>
      <c r="E1577" s="287"/>
      <c r="F1577" s="287"/>
      <c r="G1577" s="287"/>
      <c r="H1577" s="287"/>
      <c r="I1577" s="287"/>
      <c r="J1577" s="287"/>
      <c r="K1577" s="287"/>
      <c r="L1577" s="287"/>
    </row>
    <row r="1578" spans="2:15" s="21" customFormat="1" ht="24.95" customHeight="1">
      <c r="B1578" s="237" t="s">
        <v>25</v>
      </c>
      <c r="C1578" s="219" t="s">
        <v>152</v>
      </c>
      <c r="D1578" s="219" t="s">
        <v>23</v>
      </c>
      <c r="E1578" s="219" t="s">
        <v>24</v>
      </c>
      <c r="F1578" s="219" t="s">
        <v>7</v>
      </c>
      <c r="G1578" s="219" t="s">
        <v>8</v>
      </c>
      <c r="H1578" s="219" t="s">
        <v>9</v>
      </c>
      <c r="I1578" s="219" t="s">
        <v>10</v>
      </c>
      <c r="J1578" s="219" t="s">
        <v>11</v>
      </c>
      <c r="K1578" s="219" t="s">
        <v>12</v>
      </c>
      <c r="L1578" s="219" t="s">
        <v>14</v>
      </c>
    </row>
    <row r="1579" spans="2:15" s="21" customFormat="1" ht="24.95" customHeight="1">
      <c r="B1579" s="34" t="s">
        <v>140</v>
      </c>
      <c r="C1579" s="217">
        <v>35</v>
      </c>
      <c r="D1579" s="217">
        <v>16</v>
      </c>
      <c r="E1579" s="217">
        <v>33</v>
      </c>
      <c r="F1579" s="217">
        <v>1</v>
      </c>
      <c r="G1579" s="217">
        <v>67</v>
      </c>
      <c r="H1579" s="217">
        <v>35</v>
      </c>
      <c r="I1579" s="217">
        <v>9</v>
      </c>
      <c r="J1579" s="217">
        <v>12</v>
      </c>
      <c r="K1579" s="217">
        <v>15</v>
      </c>
      <c r="L1579" s="221">
        <f>SUM(C1579:K1579)</f>
        <v>223</v>
      </c>
    </row>
    <row r="1580" spans="2:15" s="21" customFormat="1" ht="24.95" customHeight="1">
      <c r="B1580" s="34" t="s">
        <v>141</v>
      </c>
      <c r="C1580" s="217">
        <v>23</v>
      </c>
      <c r="D1580" s="217">
        <v>9</v>
      </c>
      <c r="E1580" s="217">
        <v>9</v>
      </c>
      <c r="F1580" s="217">
        <v>8</v>
      </c>
      <c r="G1580" s="217">
        <v>16</v>
      </c>
      <c r="H1580" s="217">
        <v>16</v>
      </c>
      <c r="I1580" s="217">
        <v>14</v>
      </c>
      <c r="J1580" s="217">
        <v>6</v>
      </c>
      <c r="K1580" s="217">
        <v>5</v>
      </c>
      <c r="L1580" s="221">
        <f>SUM(C1580:K1580)</f>
        <v>106</v>
      </c>
    </row>
    <row r="1581" spans="2:15" s="21" customFormat="1" ht="24.95" customHeight="1">
      <c r="B1581" s="79" t="s">
        <v>142</v>
      </c>
      <c r="C1581" s="88">
        <v>5</v>
      </c>
      <c r="D1581" s="88">
        <v>6</v>
      </c>
      <c r="E1581" s="88">
        <v>6</v>
      </c>
      <c r="F1581" s="88">
        <v>2</v>
      </c>
      <c r="G1581" s="88">
        <v>1</v>
      </c>
      <c r="H1581" s="88">
        <v>2</v>
      </c>
      <c r="I1581" s="88">
        <v>1</v>
      </c>
      <c r="J1581" s="88">
        <v>3</v>
      </c>
      <c r="K1581" s="88">
        <v>0</v>
      </c>
      <c r="L1581" s="221">
        <f>SUM(C1581:K1581)</f>
        <v>26</v>
      </c>
    </row>
    <row r="1582" spans="2:15" s="21" customFormat="1" ht="24.95" customHeight="1">
      <c r="B1582" s="79" t="s">
        <v>143</v>
      </c>
      <c r="C1582" s="88">
        <v>1</v>
      </c>
      <c r="D1582" s="88">
        <v>0</v>
      </c>
      <c r="E1582" s="88">
        <v>0</v>
      </c>
      <c r="F1582" s="88">
        <v>0</v>
      </c>
      <c r="G1582" s="88">
        <v>0</v>
      </c>
      <c r="H1582" s="88">
        <v>0</v>
      </c>
      <c r="I1582" s="88">
        <v>0</v>
      </c>
      <c r="J1582" s="88">
        <v>0</v>
      </c>
      <c r="K1582" s="88">
        <v>0</v>
      </c>
      <c r="L1582" s="221">
        <f>SUM(C1582:K1582)</f>
        <v>1</v>
      </c>
    </row>
    <row r="1583" spans="2:15" s="21" customFormat="1" ht="24.95" customHeight="1">
      <c r="B1583" s="79" t="s">
        <v>144</v>
      </c>
      <c r="C1583" s="88">
        <v>0</v>
      </c>
      <c r="D1583" s="88">
        <v>0</v>
      </c>
      <c r="E1583" s="88">
        <v>4</v>
      </c>
      <c r="F1583" s="88">
        <v>0</v>
      </c>
      <c r="G1583" s="88">
        <v>1</v>
      </c>
      <c r="H1583" s="88">
        <v>1</v>
      </c>
      <c r="I1583" s="88">
        <v>0</v>
      </c>
      <c r="J1583" s="88">
        <v>0</v>
      </c>
      <c r="K1583" s="88">
        <v>0</v>
      </c>
      <c r="L1583" s="221">
        <f>SUM(C1583:K1583)</f>
        <v>6</v>
      </c>
    </row>
    <row r="1584" spans="2:15" s="21" customFormat="1" ht="24.95" customHeight="1">
      <c r="B1584" s="200" t="s">
        <v>14</v>
      </c>
      <c r="C1584" s="161">
        <f>SUM(C1579:C1583)</f>
        <v>64</v>
      </c>
      <c r="D1584" s="161">
        <f t="shared" ref="D1584:K1584" si="54">SUM(D1579:D1583)</f>
        <v>31</v>
      </c>
      <c r="E1584" s="161">
        <f t="shared" si="54"/>
        <v>52</v>
      </c>
      <c r="F1584" s="161">
        <f t="shared" si="54"/>
        <v>11</v>
      </c>
      <c r="G1584" s="161">
        <f t="shared" si="54"/>
        <v>85</v>
      </c>
      <c r="H1584" s="161">
        <f t="shared" si="54"/>
        <v>54</v>
      </c>
      <c r="I1584" s="161">
        <f t="shared" si="54"/>
        <v>24</v>
      </c>
      <c r="J1584" s="161">
        <f t="shared" si="54"/>
        <v>21</v>
      </c>
      <c r="K1584" s="161">
        <f t="shared" si="54"/>
        <v>20</v>
      </c>
      <c r="L1584" s="141">
        <f>SUM(L1579:L1583)</f>
        <v>362</v>
      </c>
    </row>
    <row r="1585" spans="2:12" s="21" customFormat="1" ht="24.95" customHeight="1"/>
    <row r="1586" spans="2:12" s="21" customFormat="1" ht="24.95" customHeight="1"/>
    <row r="1587" spans="2:12" s="21" customFormat="1" ht="24.95" customHeight="1"/>
    <row r="1588" spans="2:12" s="21" customFormat="1" ht="24.95" customHeight="1"/>
    <row r="1589" spans="2:12" s="21" customFormat="1" ht="24.95" customHeight="1"/>
    <row r="1590" spans="2:12" s="21" customFormat="1" ht="24.95" customHeight="1"/>
    <row r="1591" spans="2:12" s="21" customFormat="1" ht="24.95" customHeight="1"/>
    <row r="1592" spans="2:12" s="21" customFormat="1" ht="24.95" customHeight="1"/>
    <row r="1593" spans="2:12" s="21" customFormat="1" ht="24.95" customHeight="1"/>
    <row r="1594" spans="2:12" s="21" customFormat="1" ht="24.95" customHeight="1"/>
    <row r="1595" spans="2:12" s="21" customFormat="1" ht="24.95" customHeight="1"/>
    <row r="1596" spans="2:12" s="21" customFormat="1" ht="24.95" customHeight="1"/>
    <row r="1597" spans="2:12" s="21" customFormat="1" ht="24.95" customHeight="1"/>
    <row r="1598" spans="2:12" s="21" customFormat="1" ht="24.95" customHeight="1">
      <c r="B1598" s="286" t="s">
        <v>77</v>
      </c>
      <c r="C1598" s="286"/>
      <c r="D1598" s="286"/>
      <c r="E1598" s="286"/>
      <c r="F1598" s="286"/>
      <c r="G1598" s="286"/>
      <c r="H1598" s="286"/>
      <c r="I1598" s="286"/>
      <c r="J1598" s="286"/>
      <c r="K1598" s="286"/>
      <c r="L1598" s="286"/>
    </row>
    <row r="1599" spans="2:12" s="21" customFormat="1" ht="24.95" customHeight="1">
      <c r="B1599" s="237" t="s">
        <v>32</v>
      </c>
      <c r="C1599" s="219" t="s">
        <v>152</v>
      </c>
      <c r="D1599" s="219" t="s">
        <v>23</v>
      </c>
      <c r="E1599" s="219" t="s">
        <v>24</v>
      </c>
      <c r="F1599" s="219" t="s">
        <v>7</v>
      </c>
      <c r="G1599" s="219" t="s">
        <v>8</v>
      </c>
      <c r="H1599" s="219" t="s">
        <v>9</v>
      </c>
      <c r="I1599" s="219" t="s">
        <v>10</v>
      </c>
      <c r="J1599" s="219" t="s">
        <v>11</v>
      </c>
      <c r="K1599" s="219" t="s">
        <v>12</v>
      </c>
      <c r="L1599" s="219" t="s">
        <v>14</v>
      </c>
    </row>
    <row r="1600" spans="2:12" s="21" customFormat="1" ht="24.95" customHeight="1">
      <c r="B1600" s="34" t="s">
        <v>140</v>
      </c>
      <c r="C1600" s="217">
        <v>336</v>
      </c>
      <c r="D1600" s="217">
        <v>326</v>
      </c>
      <c r="E1600" s="217">
        <v>619</v>
      </c>
      <c r="F1600" s="217">
        <v>7</v>
      </c>
      <c r="G1600" s="217">
        <v>945</v>
      </c>
      <c r="H1600" s="217">
        <v>623</v>
      </c>
      <c r="I1600" s="217">
        <v>128</v>
      </c>
      <c r="J1600" s="217">
        <v>200</v>
      </c>
      <c r="K1600" s="217">
        <v>263</v>
      </c>
      <c r="L1600" s="221">
        <f>SUM(C1600:K1600)</f>
        <v>3447</v>
      </c>
    </row>
    <row r="1601" spans="2:12" s="21" customFormat="1" ht="24.95" customHeight="1">
      <c r="B1601" s="34" t="s">
        <v>141</v>
      </c>
      <c r="C1601" s="217">
        <v>295</v>
      </c>
      <c r="D1601" s="217">
        <v>139</v>
      </c>
      <c r="E1601" s="217">
        <v>189</v>
      </c>
      <c r="F1601" s="217">
        <v>126</v>
      </c>
      <c r="G1601" s="217">
        <v>339</v>
      </c>
      <c r="H1601" s="217">
        <v>394</v>
      </c>
      <c r="I1601" s="217">
        <v>274</v>
      </c>
      <c r="J1601" s="217">
        <v>102</v>
      </c>
      <c r="K1601" s="217">
        <v>53</v>
      </c>
      <c r="L1601" s="221">
        <f>SUM(C1601:K1601)</f>
        <v>1911</v>
      </c>
    </row>
    <row r="1602" spans="2:12" s="21" customFormat="1" ht="24.95" customHeight="1">
      <c r="B1602" s="79" t="s">
        <v>142</v>
      </c>
      <c r="C1602" s="88">
        <v>258</v>
      </c>
      <c r="D1602" s="88">
        <v>99</v>
      </c>
      <c r="E1602" s="88">
        <v>150</v>
      </c>
      <c r="F1602" s="88">
        <v>76</v>
      </c>
      <c r="G1602" s="88">
        <v>21</v>
      </c>
      <c r="H1602" s="88">
        <v>32</v>
      </c>
      <c r="I1602" s="88">
        <v>3</v>
      </c>
      <c r="J1602" s="88">
        <v>50</v>
      </c>
      <c r="K1602" s="88">
        <v>0</v>
      </c>
      <c r="L1602" s="221">
        <f>SUM(C1602:K1602)</f>
        <v>689</v>
      </c>
    </row>
    <row r="1603" spans="2:12" s="21" customFormat="1" ht="24.95" customHeight="1">
      <c r="B1603" s="79" t="s">
        <v>143</v>
      </c>
      <c r="C1603" s="88">
        <v>5</v>
      </c>
      <c r="D1603" s="88">
        <v>0</v>
      </c>
      <c r="E1603" s="88">
        <v>0</v>
      </c>
      <c r="F1603" s="88">
        <v>0</v>
      </c>
      <c r="G1603" s="88">
        <v>0</v>
      </c>
      <c r="H1603" s="88">
        <v>0</v>
      </c>
      <c r="I1603" s="88">
        <v>0</v>
      </c>
      <c r="J1603" s="88">
        <v>0</v>
      </c>
      <c r="K1603" s="88">
        <v>0</v>
      </c>
      <c r="L1603" s="221">
        <f>SUM(C1603:K1603)</f>
        <v>5</v>
      </c>
    </row>
    <row r="1604" spans="2:12" s="21" customFormat="1" ht="24.95" customHeight="1">
      <c r="B1604" s="79"/>
      <c r="C1604" s="88">
        <v>0</v>
      </c>
      <c r="D1604" s="88">
        <v>0</v>
      </c>
      <c r="E1604" s="88">
        <v>35</v>
      </c>
      <c r="F1604" s="88">
        <v>0</v>
      </c>
      <c r="G1604" s="88">
        <v>216</v>
      </c>
      <c r="H1604" s="88">
        <v>6</v>
      </c>
      <c r="I1604" s="88">
        <v>0</v>
      </c>
      <c r="J1604" s="88">
        <v>0</v>
      </c>
      <c r="K1604" s="88">
        <v>0</v>
      </c>
      <c r="L1604" s="221">
        <f>SUM(C1604:K1604)</f>
        <v>257</v>
      </c>
    </row>
    <row r="1605" spans="2:12" s="21" customFormat="1" ht="24.95" customHeight="1">
      <c r="B1605" s="204" t="s">
        <v>14</v>
      </c>
      <c r="C1605" s="205">
        <f>SUM(C1600:C1604)</f>
        <v>894</v>
      </c>
      <c r="D1605" s="205">
        <f t="shared" ref="D1605:L1605" si="55">SUM(D1600:D1604)</f>
        <v>564</v>
      </c>
      <c r="E1605" s="205">
        <f t="shared" si="55"/>
        <v>993</v>
      </c>
      <c r="F1605" s="205">
        <f t="shared" si="55"/>
        <v>209</v>
      </c>
      <c r="G1605" s="205">
        <f t="shared" si="55"/>
        <v>1521</v>
      </c>
      <c r="H1605" s="205">
        <f t="shared" si="55"/>
        <v>1055</v>
      </c>
      <c r="I1605" s="205">
        <f t="shared" si="55"/>
        <v>405</v>
      </c>
      <c r="J1605" s="205">
        <f t="shared" si="55"/>
        <v>352</v>
      </c>
      <c r="K1605" s="205">
        <f t="shared" si="55"/>
        <v>316</v>
      </c>
      <c r="L1605" s="141">
        <f t="shared" si="55"/>
        <v>6309</v>
      </c>
    </row>
    <row r="1606" spans="2:12" s="21" customFormat="1" ht="24.95" customHeight="1"/>
    <row r="1607" spans="2:12" s="21" customFormat="1" ht="24.95" customHeight="1"/>
    <row r="1608" spans="2:12" s="21" customFormat="1" ht="24.95" customHeight="1"/>
    <row r="1609" spans="2:12" s="21" customFormat="1" ht="24.95" customHeight="1"/>
    <row r="1610" spans="2:12" s="21" customFormat="1" ht="24.95" customHeight="1"/>
    <row r="1611" spans="2:12" s="21" customFormat="1" ht="24.95" customHeight="1"/>
    <row r="1612" spans="2:12" s="21" customFormat="1" ht="24.95" customHeight="1"/>
    <row r="1613" spans="2:12" s="21" customFormat="1" ht="24.95" customHeight="1"/>
    <row r="1614" spans="2:12" s="21" customFormat="1" ht="24.95" customHeight="1"/>
    <row r="1615" spans="2:12" s="21" customFormat="1" ht="24.95" customHeight="1"/>
    <row r="1616" spans="2:12" s="21" customFormat="1" ht="24.95" customHeight="1"/>
    <row r="1617" spans="2:15" s="21" customFormat="1" ht="24.95" customHeight="1"/>
    <row r="1618" spans="2:15" s="21" customFormat="1" ht="24.95" customHeight="1"/>
    <row r="1619" spans="2:15" s="21" customFormat="1" ht="24.95" customHeight="1"/>
    <row r="1620" spans="2:15" ht="24.95" customHeight="1">
      <c r="O1620" s="48"/>
    </row>
    <row r="1621" spans="2:15" ht="39.950000000000003" customHeight="1">
      <c r="B1621" s="277" t="s">
        <v>151</v>
      </c>
      <c r="C1621" s="277"/>
      <c r="D1621" s="277"/>
      <c r="E1621" s="277"/>
      <c r="F1621" s="277"/>
      <c r="G1621" s="277"/>
      <c r="H1621" s="277"/>
      <c r="I1621" s="277"/>
      <c r="J1621" s="277"/>
      <c r="K1621" s="277"/>
      <c r="L1621" s="277"/>
      <c r="M1621" s="277"/>
      <c r="N1621" s="277"/>
      <c r="O1621" s="277"/>
    </row>
    <row r="1622" spans="2:15" ht="15" customHeight="1"/>
    <row r="1623" spans="2:15" ht="24.95" customHeight="1">
      <c r="B1623" s="191" t="s">
        <v>63</v>
      </c>
      <c r="C1623" s="130" t="s">
        <v>152</v>
      </c>
      <c r="D1623" s="130" t="s">
        <v>23</v>
      </c>
      <c r="E1623" s="130" t="s">
        <v>24</v>
      </c>
      <c r="F1623" s="130" t="s">
        <v>7</v>
      </c>
      <c r="G1623" s="130" t="s">
        <v>8</v>
      </c>
      <c r="H1623" s="130" t="s">
        <v>9</v>
      </c>
      <c r="I1623" s="130" t="s">
        <v>10</v>
      </c>
      <c r="J1623" s="130" t="s">
        <v>11</v>
      </c>
      <c r="K1623" s="130" t="s">
        <v>12</v>
      </c>
      <c r="L1623" s="130" t="s">
        <v>14</v>
      </c>
    </row>
    <row r="1624" spans="2:15" ht="24.95" customHeight="1">
      <c r="B1624" s="34" t="s">
        <v>25</v>
      </c>
      <c r="C1624" s="98">
        <v>602</v>
      </c>
      <c r="D1624" s="98">
        <v>844</v>
      </c>
      <c r="E1624" s="98">
        <v>1242</v>
      </c>
      <c r="F1624" s="98">
        <v>342</v>
      </c>
      <c r="G1624" s="98">
        <v>693</v>
      </c>
      <c r="H1624" s="98">
        <v>524</v>
      </c>
      <c r="I1624" s="98">
        <v>323</v>
      </c>
      <c r="J1624" s="98">
        <v>860</v>
      </c>
      <c r="K1624" s="98">
        <v>437</v>
      </c>
      <c r="L1624" s="124">
        <f>SUM(C1624:K1624)</f>
        <v>5867</v>
      </c>
    </row>
    <row r="1625" spans="2:15" ht="24.95" customHeight="1">
      <c r="B1625" s="34" t="s">
        <v>32</v>
      </c>
      <c r="C1625" s="98">
        <v>58555</v>
      </c>
      <c r="D1625" s="98">
        <v>71269</v>
      </c>
      <c r="E1625" s="98">
        <v>75943</v>
      </c>
      <c r="F1625" s="98">
        <v>30530</v>
      </c>
      <c r="G1625" s="98">
        <v>52478</v>
      </c>
      <c r="H1625" s="98">
        <v>58949</v>
      </c>
      <c r="I1625" s="98">
        <v>26944</v>
      </c>
      <c r="J1625" s="98">
        <v>90674</v>
      </c>
      <c r="K1625" s="98">
        <v>36881</v>
      </c>
      <c r="L1625" s="124">
        <f>SUM(C1625:K1625)</f>
        <v>502223</v>
      </c>
    </row>
    <row r="1626" spans="2:15" ht="24.95" customHeight="1">
      <c r="B1626" s="34"/>
      <c r="C1626" s="98"/>
      <c r="D1626" s="98"/>
      <c r="E1626" s="98"/>
      <c r="F1626" s="98"/>
      <c r="G1626" s="98"/>
      <c r="H1626" s="98"/>
      <c r="I1626" s="98"/>
      <c r="J1626" s="98"/>
      <c r="K1626" s="98"/>
      <c r="L1626" s="83"/>
      <c r="N1626" s="97"/>
    </row>
    <row r="1627" spans="2:15" ht="24.95" customHeight="1">
      <c r="B1627" s="34"/>
      <c r="C1627" s="35"/>
      <c r="D1627" s="35"/>
      <c r="E1627" s="35"/>
      <c r="F1627" s="35"/>
      <c r="G1627" s="35"/>
      <c r="H1627" s="35"/>
      <c r="I1627" s="35"/>
      <c r="J1627" s="35"/>
      <c r="K1627" s="35"/>
      <c r="L1627" s="36"/>
    </row>
    <row r="1628" spans="2:15" ht="24.95" customHeight="1"/>
    <row r="1629" spans="2:15" ht="24.95" customHeight="1"/>
    <row r="1630" spans="2:15" ht="24.95" customHeight="1"/>
    <row r="1631" spans="2:15" ht="24.95" customHeight="1"/>
    <row r="1632" spans="2:15" ht="24.95" customHeight="1"/>
    <row r="1633" spans="2:15" ht="24.95" customHeight="1"/>
    <row r="1634" spans="2:15" ht="24.95" customHeight="1"/>
    <row r="1635" spans="2:15" ht="24.95" customHeight="1"/>
    <row r="1636" spans="2:15" ht="24.95" customHeight="1"/>
    <row r="1637" spans="2:15" ht="24.95" customHeight="1"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</row>
    <row r="1638" spans="2:15" ht="24.95" customHeight="1">
      <c r="O1638" s="48">
        <v>22</v>
      </c>
    </row>
    <row r="1639" spans="2:15" ht="24.95" customHeight="1">
      <c r="B1639" s="285" t="s">
        <v>33</v>
      </c>
      <c r="C1639" s="285"/>
      <c r="D1639" s="285"/>
      <c r="E1639" s="285"/>
      <c r="F1639" s="285"/>
      <c r="G1639" s="285"/>
      <c r="H1639" s="285"/>
      <c r="I1639" s="285"/>
      <c r="J1639" s="285"/>
      <c r="K1639" s="285"/>
      <c r="L1639" s="285"/>
      <c r="M1639" s="285"/>
      <c r="N1639" s="285"/>
      <c r="O1639" s="285"/>
    </row>
    <row r="1640" spans="2:15" ht="24.95" customHeight="1">
      <c r="B1640" s="299" t="s">
        <v>34</v>
      </c>
      <c r="C1640" s="299"/>
      <c r="D1640" s="299"/>
      <c r="E1640" s="299"/>
      <c r="F1640" s="299"/>
      <c r="G1640" s="299"/>
      <c r="H1640" s="299"/>
      <c r="I1640" s="299"/>
      <c r="J1640" s="299"/>
      <c r="K1640" s="299"/>
      <c r="L1640" s="299"/>
      <c r="M1640" s="299"/>
      <c r="N1640" s="299"/>
      <c r="O1640" s="299"/>
    </row>
    <row r="1641" spans="2:15" ht="24.95" customHeight="1">
      <c r="B1641" s="114"/>
      <c r="C1641" s="114"/>
      <c r="D1641" s="114"/>
      <c r="E1641" s="114"/>
      <c r="F1641" s="114"/>
      <c r="G1641" s="114"/>
      <c r="H1641" s="114"/>
      <c r="I1641" s="114"/>
      <c r="J1641" s="114"/>
      <c r="K1641" s="114"/>
      <c r="L1641" s="114"/>
      <c r="M1641" s="114"/>
      <c r="N1641" s="114"/>
      <c r="O1641" s="114"/>
    </row>
    <row r="1642" spans="2:15" ht="20.100000000000001" customHeight="1">
      <c r="B1642" s="285" t="s">
        <v>127</v>
      </c>
      <c r="C1642" s="285"/>
      <c r="D1642" s="285"/>
      <c r="E1642" s="285"/>
      <c r="F1642" s="285"/>
      <c r="G1642" s="285"/>
      <c r="H1642" s="285"/>
      <c r="I1642" s="285"/>
      <c r="J1642" s="285"/>
      <c r="K1642" s="285"/>
      <c r="L1642" s="285"/>
      <c r="M1642" s="285"/>
      <c r="N1642" s="285"/>
      <c r="O1642" s="285"/>
    </row>
    <row r="1643" spans="2:15" ht="20.100000000000001" customHeight="1">
      <c r="B1643" s="299" t="s">
        <v>126</v>
      </c>
      <c r="C1643" s="299"/>
      <c r="D1643" s="299"/>
      <c r="E1643" s="299"/>
      <c r="F1643" s="299"/>
      <c r="G1643" s="299"/>
      <c r="H1643" s="299"/>
      <c r="I1643" s="299"/>
      <c r="J1643" s="299"/>
      <c r="K1643" s="299"/>
      <c r="L1643" s="299"/>
      <c r="M1643" s="299"/>
      <c r="N1643" s="299"/>
      <c r="O1643" s="299"/>
    </row>
    <row r="1644" spans="2:15" ht="20.100000000000001" customHeight="1">
      <c r="B1644" s="147"/>
      <c r="C1644" s="147"/>
      <c r="D1644" s="147"/>
      <c r="E1644" s="147"/>
      <c r="F1644" s="147"/>
      <c r="G1644" s="147"/>
      <c r="H1644" s="147"/>
      <c r="I1644" s="147"/>
      <c r="J1644" s="147"/>
      <c r="K1644" s="147"/>
      <c r="L1644" s="147"/>
      <c r="M1644" s="148"/>
      <c r="N1644" s="148"/>
      <c r="O1644" s="148"/>
    </row>
    <row r="1645" spans="2:15" ht="20.100000000000001" customHeight="1">
      <c r="B1645" s="147"/>
      <c r="C1645" s="147"/>
      <c r="D1645" s="147"/>
      <c r="E1645" s="147"/>
      <c r="F1645" s="147"/>
      <c r="G1645" s="147"/>
      <c r="H1645" s="147"/>
      <c r="I1645" s="147"/>
      <c r="J1645" s="147"/>
      <c r="K1645" s="147"/>
      <c r="L1645" s="147"/>
      <c r="M1645" s="148"/>
      <c r="N1645" s="148"/>
      <c r="O1645" s="148"/>
    </row>
    <row r="1646" spans="2:15" ht="20.100000000000001" customHeight="1">
      <c r="B1646" s="284" t="s">
        <v>35</v>
      </c>
      <c r="C1646" s="284"/>
      <c r="D1646" s="284"/>
      <c r="E1646" s="284"/>
      <c r="F1646" s="284"/>
      <c r="G1646" s="284"/>
      <c r="H1646" s="284"/>
      <c r="I1646" s="284"/>
      <c r="J1646" s="284"/>
      <c r="K1646" s="284"/>
      <c r="L1646" s="284"/>
      <c r="M1646" s="284"/>
      <c r="N1646" s="284"/>
      <c r="O1646" s="284"/>
    </row>
    <row r="1647" spans="2:15" ht="20.100000000000001" customHeight="1">
      <c r="B1647" s="285" t="s">
        <v>52</v>
      </c>
      <c r="C1647" s="285"/>
      <c r="D1647" s="285"/>
      <c r="E1647" s="285"/>
      <c r="F1647" s="285"/>
      <c r="G1647" s="285"/>
      <c r="H1647" s="285"/>
      <c r="I1647" s="285"/>
      <c r="J1647" s="285"/>
      <c r="K1647" s="285"/>
      <c r="L1647" s="285"/>
      <c r="M1647" s="285"/>
      <c r="N1647" s="285"/>
      <c r="O1647" s="285"/>
    </row>
    <row r="1648" spans="2:15" ht="20.100000000000001" customHeight="1">
      <c r="B1648" s="285" t="s">
        <v>128</v>
      </c>
      <c r="C1648" s="285"/>
      <c r="D1648" s="285"/>
      <c r="E1648" s="285"/>
      <c r="F1648" s="285"/>
      <c r="G1648" s="285"/>
      <c r="H1648" s="285"/>
      <c r="I1648" s="285"/>
      <c r="J1648" s="285"/>
      <c r="K1648" s="285"/>
      <c r="L1648" s="285"/>
      <c r="M1648" s="285"/>
      <c r="N1648" s="285"/>
      <c r="O1648" s="285"/>
    </row>
    <row r="1649" spans="2:15" ht="20.100000000000001" customHeight="1">
      <c r="B1649" s="285" t="s">
        <v>53</v>
      </c>
      <c r="C1649" s="285"/>
      <c r="D1649" s="285"/>
      <c r="E1649" s="285"/>
      <c r="F1649" s="285"/>
      <c r="G1649" s="285"/>
      <c r="H1649" s="285"/>
      <c r="I1649" s="285"/>
      <c r="J1649" s="285"/>
      <c r="K1649" s="285"/>
      <c r="L1649" s="285"/>
      <c r="M1649" s="285"/>
      <c r="N1649" s="285"/>
      <c r="O1649" s="285"/>
    </row>
    <row r="1650" spans="2:15" ht="20.100000000000001" customHeight="1">
      <c r="B1650" s="285" t="s">
        <v>54</v>
      </c>
      <c r="C1650" s="285"/>
      <c r="D1650" s="285"/>
      <c r="E1650" s="285"/>
      <c r="F1650" s="285"/>
      <c r="G1650" s="285"/>
      <c r="H1650" s="285"/>
      <c r="I1650" s="285"/>
      <c r="J1650" s="285"/>
      <c r="K1650" s="285"/>
      <c r="L1650" s="285"/>
      <c r="M1650" s="285"/>
      <c r="N1650" s="285"/>
      <c r="O1650" s="285"/>
    </row>
    <row r="1651" spans="2:15" ht="20.100000000000001" customHeight="1">
      <c r="B1651" s="149"/>
      <c r="C1651" s="147"/>
      <c r="D1651" s="298"/>
      <c r="E1651" s="298"/>
      <c r="F1651" s="298"/>
      <c r="G1651" s="298"/>
      <c r="H1651" s="298"/>
      <c r="I1651" s="298"/>
      <c r="J1651" s="298"/>
      <c r="K1651" s="147"/>
      <c r="L1651" s="147"/>
      <c r="M1651" s="148"/>
      <c r="N1651" s="148"/>
      <c r="O1651" s="148"/>
    </row>
    <row r="1652" spans="2:15" ht="20.100000000000001" customHeight="1">
      <c r="B1652" s="284" t="s">
        <v>154</v>
      </c>
      <c r="C1652" s="284"/>
      <c r="D1652" s="284"/>
      <c r="E1652" s="284"/>
      <c r="F1652" s="284"/>
      <c r="G1652" s="284"/>
      <c r="H1652" s="284"/>
      <c r="I1652" s="284"/>
      <c r="J1652" s="284"/>
      <c r="K1652" s="284"/>
      <c r="L1652" s="284"/>
      <c r="M1652" s="284"/>
      <c r="N1652" s="284"/>
      <c r="O1652" s="284"/>
    </row>
    <row r="1653" spans="2:15" ht="19.5" customHeight="1">
      <c r="B1653" s="283" t="s">
        <v>155</v>
      </c>
      <c r="C1653" s="283"/>
      <c r="D1653" s="283"/>
      <c r="E1653" s="283"/>
      <c r="F1653" s="283"/>
      <c r="G1653" s="283"/>
      <c r="H1653" s="283"/>
      <c r="I1653" s="283"/>
      <c r="J1653" s="283"/>
      <c r="K1653" s="283"/>
      <c r="L1653" s="283"/>
      <c r="M1653" s="283"/>
      <c r="N1653" s="283"/>
      <c r="O1653" s="283"/>
    </row>
    <row r="1654" spans="2:15" ht="28.5" customHeight="1">
      <c r="B1654" s="283" t="s">
        <v>156</v>
      </c>
      <c r="C1654" s="283"/>
      <c r="D1654" s="283"/>
      <c r="E1654" s="283"/>
      <c r="F1654" s="283"/>
      <c r="G1654" s="283"/>
      <c r="H1654" s="283"/>
      <c r="I1654" s="283"/>
      <c r="J1654" s="283"/>
      <c r="K1654" s="283"/>
      <c r="L1654" s="283"/>
      <c r="M1654" s="283"/>
      <c r="N1654" s="283"/>
      <c r="O1654" s="283"/>
    </row>
    <row r="1655" spans="2:15" ht="20.100000000000001" customHeight="1">
      <c r="B1655" s="283" t="s">
        <v>55</v>
      </c>
      <c r="C1655" s="283"/>
      <c r="D1655" s="283"/>
      <c r="E1655" s="283"/>
      <c r="F1655" s="283"/>
      <c r="G1655" s="283"/>
      <c r="H1655" s="283"/>
      <c r="I1655" s="283"/>
      <c r="J1655" s="283"/>
      <c r="K1655" s="283"/>
      <c r="L1655" s="283"/>
      <c r="M1655" s="283"/>
      <c r="N1655" s="283"/>
      <c r="O1655" s="283"/>
    </row>
    <row r="1656" spans="2:15" ht="20.100000000000001" customHeight="1">
      <c r="B1656" s="283" t="s">
        <v>56</v>
      </c>
      <c r="C1656" s="283"/>
      <c r="D1656" s="283"/>
      <c r="E1656" s="283"/>
      <c r="F1656" s="283"/>
      <c r="G1656" s="283"/>
      <c r="H1656" s="283"/>
      <c r="I1656" s="283"/>
      <c r="J1656" s="283"/>
      <c r="K1656" s="283"/>
      <c r="L1656" s="283"/>
      <c r="M1656" s="283"/>
      <c r="N1656" s="283"/>
      <c r="O1656" s="283"/>
    </row>
    <row r="1657" spans="2:15" ht="20.100000000000001" customHeight="1">
      <c r="B1657" s="283" t="s">
        <v>57</v>
      </c>
      <c r="C1657" s="283"/>
      <c r="D1657" s="283"/>
      <c r="E1657" s="283"/>
      <c r="F1657" s="283"/>
      <c r="G1657" s="283"/>
      <c r="H1657" s="283"/>
      <c r="I1657" s="283"/>
      <c r="J1657" s="283"/>
      <c r="K1657" s="283"/>
      <c r="L1657" s="283"/>
      <c r="M1657" s="283"/>
      <c r="N1657" s="283"/>
      <c r="O1657" s="283"/>
    </row>
    <row r="1658" spans="2:15" ht="20.100000000000001" customHeight="1">
      <c r="B1658" s="283" t="s">
        <v>58</v>
      </c>
      <c r="C1658" s="283"/>
      <c r="D1658" s="283"/>
      <c r="E1658" s="283"/>
      <c r="F1658" s="283"/>
      <c r="G1658" s="283"/>
      <c r="H1658" s="283"/>
      <c r="I1658" s="283"/>
      <c r="J1658" s="283"/>
      <c r="K1658" s="283"/>
      <c r="L1658" s="283"/>
      <c r="M1658" s="283"/>
      <c r="N1658" s="283"/>
      <c r="O1658" s="283"/>
    </row>
    <row r="1659" spans="2:15" ht="9.9499999999999993" customHeight="1">
      <c r="B1659" s="239"/>
      <c r="C1659" s="239"/>
      <c r="D1659" s="239"/>
      <c r="E1659" s="239"/>
      <c r="F1659" s="239"/>
      <c r="G1659" s="239"/>
      <c r="H1659" s="239"/>
      <c r="I1659" s="239"/>
      <c r="J1659" s="239"/>
      <c r="K1659" s="239"/>
      <c r="L1659" s="239"/>
      <c r="M1659" s="239"/>
      <c r="N1659" s="239"/>
      <c r="O1659" s="239"/>
    </row>
    <row r="1660" spans="2:15" ht="34.5" customHeight="1">
      <c r="B1660" s="292" t="s">
        <v>157</v>
      </c>
      <c r="C1660" s="292"/>
      <c r="D1660" s="292"/>
      <c r="E1660" s="292"/>
      <c r="F1660" s="292"/>
      <c r="G1660" s="292"/>
      <c r="H1660" s="292"/>
      <c r="I1660" s="292"/>
      <c r="J1660" s="292"/>
      <c r="K1660" s="292"/>
      <c r="L1660" s="292"/>
      <c r="M1660" s="292"/>
      <c r="N1660" s="292"/>
      <c r="O1660" s="292"/>
    </row>
    <row r="1661" spans="2:15" ht="9.9499999999999993" customHeight="1">
      <c r="B1661" s="238"/>
      <c r="C1661" s="238"/>
      <c r="D1661" s="238"/>
      <c r="E1661" s="238"/>
      <c r="F1661" s="238"/>
      <c r="G1661" s="238"/>
      <c r="H1661" s="238"/>
      <c r="I1661" s="238"/>
      <c r="J1661" s="238"/>
      <c r="K1661" s="238"/>
      <c r="L1661" s="238"/>
      <c r="M1661" s="238"/>
      <c r="N1661" s="238"/>
      <c r="O1661" s="238"/>
    </row>
    <row r="1662" spans="2:15" ht="20.100000000000001" customHeight="1">
      <c r="B1662" s="293" t="s">
        <v>158</v>
      </c>
      <c r="C1662" s="293"/>
      <c r="D1662" s="293"/>
      <c r="E1662" s="293"/>
      <c r="F1662" s="293"/>
      <c r="G1662" s="293"/>
      <c r="H1662" s="293"/>
      <c r="I1662" s="293"/>
      <c r="J1662" s="293"/>
      <c r="K1662" s="293"/>
      <c r="L1662" s="293"/>
      <c r="M1662" s="293"/>
      <c r="N1662" s="293"/>
      <c r="O1662" s="293"/>
    </row>
    <row r="1663" spans="2:15" ht="20.100000000000001" customHeight="1">
      <c r="B1663" s="150"/>
      <c r="C1663" s="150"/>
      <c r="D1663" s="150"/>
      <c r="E1663" s="150"/>
      <c r="F1663" s="150"/>
      <c r="G1663" s="150"/>
      <c r="H1663" s="150"/>
      <c r="I1663" s="150"/>
      <c r="J1663" s="150"/>
      <c r="K1663" s="150"/>
      <c r="L1663" s="150"/>
      <c r="M1663" s="151"/>
      <c r="N1663" s="151"/>
      <c r="O1663" s="151"/>
    </row>
    <row r="1664" spans="2:15" ht="20.100000000000001" customHeight="1">
      <c r="B1664" s="284" t="s">
        <v>159</v>
      </c>
      <c r="C1664" s="284"/>
      <c r="D1664" s="284"/>
      <c r="E1664" s="284"/>
      <c r="F1664" s="284"/>
      <c r="G1664" s="284"/>
      <c r="H1664" s="284"/>
      <c r="I1664" s="284"/>
      <c r="J1664" s="284"/>
      <c r="K1664" s="284"/>
      <c r="L1664" s="284"/>
      <c r="M1664" s="284"/>
      <c r="N1664" s="284"/>
      <c r="O1664" s="284"/>
    </row>
    <row r="1665" spans="2:15" ht="20.100000000000001" customHeight="1">
      <c r="B1665" s="283" t="s">
        <v>155</v>
      </c>
      <c r="C1665" s="283"/>
      <c r="D1665" s="283"/>
      <c r="E1665" s="283"/>
      <c r="F1665" s="283"/>
      <c r="G1665" s="283"/>
      <c r="H1665" s="283"/>
      <c r="I1665" s="283"/>
      <c r="J1665" s="283"/>
      <c r="K1665" s="283"/>
      <c r="L1665" s="283"/>
      <c r="M1665" s="283"/>
      <c r="N1665" s="283"/>
      <c r="O1665" s="283"/>
    </row>
    <row r="1666" spans="2:15" ht="20.100000000000001" customHeight="1">
      <c r="B1666" s="283" t="s">
        <v>160</v>
      </c>
      <c r="C1666" s="283"/>
      <c r="D1666" s="283"/>
      <c r="E1666" s="283"/>
      <c r="F1666" s="283"/>
      <c r="G1666" s="283"/>
      <c r="H1666" s="283"/>
      <c r="I1666" s="283"/>
      <c r="J1666" s="283"/>
      <c r="K1666" s="283"/>
      <c r="L1666" s="283"/>
      <c r="M1666" s="283"/>
      <c r="N1666" s="283"/>
      <c r="O1666" s="283"/>
    </row>
    <row r="1667" spans="2:15" ht="20.100000000000001" customHeight="1">
      <c r="B1667" s="283" t="s">
        <v>55</v>
      </c>
      <c r="C1667" s="283"/>
      <c r="D1667" s="283"/>
      <c r="E1667" s="283"/>
      <c r="F1667" s="283"/>
      <c r="G1667" s="283"/>
      <c r="H1667" s="283"/>
      <c r="I1667" s="283"/>
      <c r="J1667" s="283"/>
      <c r="K1667" s="283"/>
      <c r="L1667" s="283"/>
      <c r="M1667" s="283"/>
      <c r="N1667" s="283"/>
      <c r="O1667" s="283"/>
    </row>
    <row r="1668" spans="2:15" ht="20.100000000000001" customHeight="1">
      <c r="B1668" s="283" t="s">
        <v>56</v>
      </c>
      <c r="C1668" s="283"/>
      <c r="D1668" s="283"/>
      <c r="E1668" s="283"/>
      <c r="F1668" s="283"/>
      <c r="G1668" s="283"/>
      <c r="H1668" s="283"/>
      <c r="I1668" s="283"/>
      <c r="J1668" s="283"/>
      <c r="K1668" s="283"/>
      <c r="L1668" s="283"/>
      <c r="M1668" s="283"/>
      <c r="N1668" s="283"/>
      <c r="O1668" s="283"/>
    </row>
    <row r="1669" spans="2:15" ht="20.100000000000001" customHeight="1">
      <c r="B1669" s="283" t="s">
        <v>57</v>
      </c>
      <c r="C1669" s="283"/>
      <c r="D1669" s="283"/>
      <c r="E1669" s="283"/>
      <c r="F1669" s="283"/>
      <c r="G1669" s="283"/>
      <c r="H1669" s="283"/>
      <c r="I1669" s="283"/>
      <c r="J1669" s="283"/>
      <c r="K1669" s="283"/>
      <c r="L1669" s="283"/>
      <c r="M1669" s="283"/>
      <c r="N1669" s="283"/>
      <c r="O1669" s="283"/>
    </row>
    <row r="1670" spans="2:15" ht="20.100000000000001" customHeight="1">
      <c r="B1670" s="283" t="s">
        <v>58</v>
      </c>
      <c r="C1670" s="283"/>
      <c r="D1670" s="283"/>
      <c r="E1670" s="283"/>
      <c r="F1670" s="283"/>
      <c r="G1670" s="283"/>
      <c r="H1670" s="283"/>
      <c r="I1670" s="283"/>
      <c r="J1670" s="283"/>
      <c r="K1670" s="283"/>
      <c r="L1670" s="283"/>
      <c r="M1670" s="283"/>
      <c r="N1670" s="283"/>
      <c r="O1670" s="283"/>
    </row>
    <row r="1671" spans="2:15" ht="9.9499999999999993" customHeight="1">
      <c r="B1671" s="239"/>
      <c r="C1671" s="239"/>
      <c r="D1671" s="239"/>
      <c r="E1671" s="239"/>
      <c r="F1671" s="239"/>
      <c r="G1671" s="239"/>
      <c r="H1671" s="239"/>
      <c r="I1671" s="239"/>
      <c r="J1671" s="239"/>
      <c r="K1671" s="239"/>
      <c r="L1671" s="239"/>
      <c r="M1671" s="239"/>
      <c r="N1671" s="239"/>
      <c r="O1671" s="239"/>
    </row>
    <row r="1672" spans="2:15" ht="35.1" customHeight="1">
      <c r="B1672" s="292" t="s">
        <v>161</v>
      </c>
      <c r="C1672" s="292"/>
      <c r="D1672" s="292"/>
      <c r="E1672" s="292"/>
      <c r="F1672" s="292"/>
      <c r="G1672" s="292"/>
      <c r="H1672" s="292"/>
      <c r="I1672" s="292"/>
      <c r="J1672" s="292"/>
      <c r="K1672" s="292"/>
      <c r="L1672" s="292"/>
      <c r="M1672" s="292"/>
      <c r="N1672" s="292"/>
      <c r="O1672" s="292"/>
    </row>
    <row r="1673" spans="2:15" ht="20.100000000000001" customHeight="1">
      <c r="B1673" s="150"/>
      <c r="C1673" s="150"/>
      <c r="D1673" s="150"/>
      <c r="E1673" s="150"/>
      <c r="F1673" s="150"/>
      <c r="G1673" s="150"/>
      <c r="H1673" s="150"/>
      <c r="I1673" s="150"/>
      <c r="J1673" s="150"/>
      <c r="K1673" s="150"/>
      <c r="L1673" s="150"/>
      <c r="M1673" s="151"/>
      <c r="N1673" s="114"/>
      <c r="O1673" s="114"/>
    </row>
    <row r="1674" spans="2:15" ht="20.100000000000001" customHeight="1">
      <c r="B1674" s="150"/>
      <c r="C1674" s="150"/>
      <c r="D1674" s="150"/>
      <c r="E1674" s="150"/>
      <c r="F1674" s="150"/>
      <c r="G1674" s="150"/>
      <c r="H1674" s="150"/>
      <c r="I1674" s="150"/>
      <c r="J1674" s="150"/>
      <c r="K1674" s="150"/>
      <c r="L1674" s="150"/>
      <c r="M1674" s="151"/>
      <c r="N1674" s="114"/>
      <c r="O1674" s="114"/>
    </row>
    <row r="1675" spans="2:15" ht="20.100000000000001" customHeight="1">
      <c r="B1675" s="150"/>
      <c r="C1675" s="150"/>
      <c r="D1675" s="150"/>
      <c r="E1675" s="150"/>
      <c r="F1675" s="150"/>
      <c r="G1675" s="150"/>
      <c r="H1675" s="150"/>
      <c r="I1675" s="150"/>
      <c r="J1675" s="150"/>
      <c r="K1675" s="150"/>
      <c r="L1675" s="150"/>
      <c r="M1675" s="151"/>
      <c r="N1675" s="114"/>
      <c r="O1675" s="114"/>
    </row>
    <row r="1676" spans="2:15" ht="20.100000000000001" customHeight="1">
      <c r="B1676" s="284" t="s">
        <v>83</v>
      </c>
      <c r="C1676" s="284"/>
      <c r="D1676" s="284"/>
      <c r="E1676" s="284"/>
      <c r="F1676" s="284"/>
      <c r="G1676" s="284"/>
      <c r="H1676" s="284"/>
      <c r="I1676" s="284"/>
      <c r="J1676" s="284"/>
      <c r="K1676" s="284"/>
      <c r="L1676" s="284"/>
      <c r="M1676" s="284"/>
      <c r="N1676" s="284"/>
      <c r="O1676" s="284"/>
    </row>
    <row r="1677" spans="2:15" ht="20.100000000000001" customHeight="1">
      <c r="B1677" s="150"/>
      <c r="C1677" s="150"/>
      <c r="D1677" s="150"/>
      <c r="E1677" s="150"/>
      <c r="F1677" s="150"/>
      <c r="G1677" s="150"/>
      <c r="H1677" s="150"/>
      <c r="I1677" s="150"/>
      <c r="J1677" s="150"/>
      <c r="K1677" s="150"/>
      <c r="L1677" s="150"/>
      <c r="M1677" s="151"/>
      <c r="N1677" s="114"/>
      <c r="O1677" s="114"/>
    </row>
    <row r="1678" spans="2:15" ht="20.100000000000001" customHeight="1">
      <c r="B1678" s="150"/>
      <c r="C1678" s="150"/>
      <c r="D1678" s="150"/>
      <c r="E1678" s="150"/>
      <c r="F1678" s="150"/>
      <c r="G1678" s="150"/>
      <c r="H1678" s="150"/>
      <c r="I1678" s="150"/>
      <c r="J1678" s="150"/>
      <c r="K1678" s="150"/>
      <c r="L1678" s="150"/>
      <c r="M1678" s="151"/>
      <c r="N1678" s="114"/>
      <c r="O1678" s="114"/>
    </row>
    <row r="1679" spans="2:15" ht="20.100000000000001" customHeight="1">
      <c r="B1679" s="150"/>
      <c r="C1679" s="150"/>
      <c r="D1679" s="150"/>
      <c r="E1679" s="150"/>
      <c r="F1679" s="150"/>
      <c r="G1679" s="150"/>
      <c r="H1679" s="150"/>
      <c r="I1679" s="150"/>
      <c r="J1679" s="150"/>
      <c r="K1679" s="150"/>
      <c r="L1679" s="150"/>
      <c r="M1679" s="151"/>
      <c r="N1679" s="114"/>
      <c r="O1679" s="114"/>
    </row>
    <row r="1680" spans="2:15" ht="20.100000000000001" customHeight="1">
      <c r="B1680" s="150"/>
      <c r="C1680" s="150"/>
      <c r="D1680" s="150"/>
      <c r="E1680" s="150"/>
      <c r="F1680" s="150"/>
      <c r="G1680" s="150"/>
      <c r="H1680" s="150"/>
      <c r="I1680" s="150"/>
      <c r="J1680" s="150"/>
      <c r="K1680" s="150"/>
      <c r="L1680" s="150"/>
      <c r="M1680" s="151"/>
      <c r="N1680" s="114"/>
      <c r="O1680" s="114"/>
    </row>
    <row r="1681" spans="2:15" ht="20.100000000000001" customHeight="1">
      <c r="B1681" s="150"/>
      <c r="C1681" s="150"/>
      <c r="D1681" s="150"/>
      <c r="E1681" s="150"/>
      <c r="F1681" s="150"/>
      <c r="G1681" s="150"/>
      <c r="H1681" s="150"/>
      <c r="I1681" s="150"/>
      <c r="J1681" s="150"/>
      <c r="K1681" s="150"/>
      <c r="L1681" s="150"/>
      <c r="M1681" s="151"/>
      <c r="N1681" s="114"/>
      <c r="O1681" s="114"/>
    </row>
    <row r="1682" spans="2:15" ht="20.100000000000001" customHeight="1">
      <c r="B1682" s="150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  <c r="M1682" s="151"/>
      <c r="N1682" s="114"/>
      <c r="O1682" s="114"/>
    </row>
    <row r="1683" spans="2:15" ht="20.100000000000001" customHeight="1">
      <c r="B1683" s="150"/>
      <c r="C1683" s="150"/>
      <c r="D1683" s="150"/>
      <c r="E1683" s="150"/>
      <c r="F1683" s="150"/>
      <c r="G1683" s="150"/>
      <c r="H1683" s="150"/>
      <c r="I1683" s="150"/>
      <c r="J1683" s="150"/>
      <c r="K1683" s="150"/>
      <c r="L1683" s="150"/>
      <c r="M1683" s="151"/>
      <c r="N1683" s="114"/>
      <c r="O1683" s="114"/>
    </row>
    <row r="1684" spans="2:15" ht="20.100000000000001" customHeight="1">
      <c r="B1684" s="150"/>
      <c r="C1684" s="150"/>
      <c r="D1684" s="150"/>
      <c r="E1684" s="150"/>
      <c r="F1684" s="150"/>
      <c r="G1684" s="150"/>
      <c r="H1684" s="150"/>
      <c r="I1684" s="150"/>
      <c r="J1684" s="150"/>
      <c r="K1684" s="150"/>
      <c r="L1684" s="150"/>
      <c r="M1684" s="151"/>
      <c r="N1684" s="114"/>
      <c r="O1684" s="114"/>
    </row>
    <row r="1685" spans="2:15" ht="20.100000000000001" customHeight="1">
      <c r="B1685" s="150"/>
      <c r="C1685" s="150"/>
      <c r="D1685" s="150"/>
      <c r="E1685" s="150"/>
      <c r="F1685" s="150"/>
      <c r="G1685" s="150"/>
      <c r="H1685" s="150"/>
      <c r="I1685" s="150"/>
      <c r="J1685" s="150"/>
      <c r="K1685" s="150"/>
      <c r="L1685" s="150"/>
      <c r="M1685" s="151"/>
      <c r="N1685" s="114"/>
      <c r="O1685" s="114"/>
    </row>
    <row r="1686" spans="2:15" ht="20.100000000000001" customHeight="1">
      <c r="B1686" s="150"/>
      <c r="C1686" s="150"/>
      <c r="D1686" s="150"/>
      <c r="E1686" s="150"/>
      <c r="F1686" s="150"/>
      <c r="G1686" s="150"/>
      <c r="H1686" s="150"/>
      <c r="I1686" s="150"/>
      <c r="J1686" s="150"/>
      <c r="K1686" s="150"/>
      <c r="L1686" s="150"/>
      <c r="M1686" s="151"/>
      <c r="N1686" s="114"/>
      <c r="O1686" s="114"/>
    </row>
    <row r="1687" spans="2:15" ht="20.100000000000001" customHeight="1">
      <c r="B1687" s="150"/>
      <c r="C1687" s="150"/>
      <c r="D1687" s="150"/>
      <c r="E1687" s="150"/>
      <c r="F1687" s="150"/>
      <c r="G1687" s="150"/>
      <c r="H1687" s="150"/>
      <c r="I1687" s="150"/>
      <c r="J1687" s="150"/>
      <c r="K1687" s="150"/>
      <c r="L1687" s="150"/>
      <c r="M1687" s="151"/>
      <c r="N1687" s="114"/>
      <c r="O1687" s="114"/>
    </row>
    <row r="1688" spans="2:15" ht="20.100000000000001" customHeight="1">
      <c r="B1688" s="150"/>
      <c r="C1688" s="150"/>
      <c r="D1688" s="150"/>
      <c r="E1688" s="150"/>
      <c r="F1688" s="150"/>
      <c r="G1688" s="150"/>
      <c r="H1688" s="150"/>
      <c r="I1688" s="150"/>
      <c r="J1688" s="150"/>
      <c r="K1688" s="150"/>
      <c r="L1688" s="150"/>
      <c r="M1688" s="151"/>
      <c r="N1688" s="114"/>
      <c r="O1688" s="114"/>
    </row>
    <row r="1689" spans="2:15" ht="20.100000000000001" customHeight="1">
      <c r="B1689" s="150"/>
      <c r="C1689" s="150"/>
      <c r="D1689" s="150"/>
      <c r="E1689" s="150"/>
      <c r="F1689" s="150"/>
      <c r="G1689" s="150"/>
      <c r="H1689" s="150"/>
      <c r="I1689" s="150"/>
      <c r="J1689" s="150"/>
      <c r="K1689" s="150"/>
      <c r="L1689" s="150"/>
      <c r="M1689" s="151"/>
      <c r="N1689" s="114"/>
      <c r="O1689" s="114"/>
    </row>
    <row r="1690" spans="2:15" ht="20.100000000000001" customHeight="1">
      <c r="B1690" s="150"/>
      <c r="C1690" s="150"/>
      <c r="D1690" s="150"/>
      <c r="E1690" s="150"/>
      <c r="F1690" s="150"/>
      <c r="G1690" s="150"/>
      <c r="H1690" s="150"/>
      <c r="I1690" s="150"/>
      <c r="J1690" s="150"/>
      <c r="K1690" s="150"/>
      <c r="L1690" s="150"/>
      <c r="M1690" s="151"/>
      <c r="N1690" s="114"/>
      <c r="O1690" s="114"/>
    </row>
    <row r="1691" spans="2:15" ht="20.100000000000001" customHeight="1">
      <c r="B1691" s="150"/>
      <c r="C1691" s="150"/>
      <c r="D1691" s="150"/>
      <c r="E1691" s="150"/>
      <c r="F1691" s="150"/>
      <c r="G1691" s="150"/>
      <c r="H1691" s="150"/>
      <c r="I1691" s="150"/>
      <c r="J1691" s="150"/>
      <c r="K1691" s="150"/>
      <c r="L1691" s="150"/>
      <c r="M1691" s="151"/>
      <c r="N1691" s="114"/>
      <c r="O1691" s="114"/>
    </row>
    <row r="1692" spans="2:15" ht="20.100000000000001" customHeight="1">
      <c r="B1692" s="150"/>
      <c r="C1692" s="150"/>
      <c r="D1692" s="150"/>
      <c r="E1692" s="150"/>
      <c r="F1692" s="150"/>
      <c r="G1692" s="150"/>
      <c r="H1692" s="150"/>
      <c r="I1692" s="150"/>
      <c r="J1692" s="150"/>
      <c r="K1692" s="150"/>
      <c r="L1692" s="150"/>
      <c r="M1692" s="151"/>
      <c r="N1692" s="114"/>
      <c r="O1692" s="114"/>
    </row>
    <row r="1693" spans="2:15" ht="20.100000000000001" customHeight="1">
      <c r="B1693" s="150"/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  <c r="M1693" s="151"/>
      <c r="N1693" s="114"/>
      <c r="O1693" s="114"/>
    </row>
    <row r="1694" spans="2:15" ht="20.100000000000001" customHeight="1">
      <c r="B1694" s="150"/>
      <c r="C1694" s="150"/>
      <c r="D1694" s="150"/>
      <c r="E1694" s="150"/>
      <c r="F1694" s="150"/>
      <c r="G1694" s="150"/>
      <c r="H1694" s="150"/>
      <c r="I1694" s="150"/>
      <c r="J1694" s="150"/>
      <c r="K1694" s="150"/>
      <c r="L1694" s="150"/>
      <c r="M1694" s="151"/>
      <c r="N1694" s="114"/>
      <c r="O1694" s="114"/>
    </row>
    <row r="1695" spans="2:15" ht="20.100000000000001" customHeight="1">
      <c r="B1695" s="150"/>
      <c r="C1695" s="150"/>
      <c r="D1695" s="150"/>
      <c r="E1695" s="150"/>
      <c r="F1695" s="150"/>
      <c r="G1695" s="150"/>
      <c r="H1695" s="150"/>
      <c r="I1695" s="150"/>
      <c r="J1695" s="150"/>
      <c r="K1695" s="150"/>
      <c r="L1695" s="150"/>
      <c r="M1695" s="151"/>
      <c r="N1695" s="114"/>
      <c r="O1695" s="114"/>
    </row>
    <row r="1696" spans="2:15" ht="20.100000000000001" customHeight="1">
      <c r="B1696" s="150"/>
      <c r="C1696" s="150"/>
      <c r="D1696" s="150"/>
      <c r="E1696" s="150"/>
      <c r="F1696" s="150"/>
      <c r="G1696" s="150"/>
      <c r="H1696" s="150"/>
      <c r="I1696" s="150"/>
      <c r="J1696" s="150"/>
      <c r="K1696" s="150"/>
      <c r="L1696" s="150"/>
      <c r="M1696" s="151"/>
      <c r="N1696" s="114"/>
      <c r="O1696" s="114"/>
    </row>
    <row r="1697" spans="2:15" ht="20.100000000000001" customHeight="1">
      <c r="B1697" s="150"/>
      <c r="C1697" s="150"/>
      <c r="D1697" s="150"/>
      <c r="E1697" s="150"/>
      <c r="F1697" s="150"/>
      <c r="G1697" s="150"/>
      <c r="H1697" s="150"/>
      <c r="I1697" s="150"/>
      <c r="J1697" s="150"/>
      <c r="K1697" s="150"/>
      <c r="L1697" s="150"/>
      <c r="M1697" s="151"/>
      <c r="N1697" s="114"/>
      <c r="O1697" s="114"/>
    </row>
    <row r="1698" spans="2:15" ht="20.100000000000001" customHeight="1">
      <c r="B1698" s="150"/>
      <c r="C1698" s="150"/>
      <c r="D1698" s="150"/>
      <c r="E1698" s="150"/>
      <c r="F1698" s="150"/>
      <c r="G1698" s="150"/>
      <c r="H1698" s="150"/>
      <c r="I1698" s="150"/>
      <c r="J1698" s="150"/>
      <c r="K1698" s="150"/>
      <c r="L1698" s="150"/>
      <c r="M1698" s="151"/>
      <c r="N1698" s="114"/>
      <c r="O1698" s="114"/>
    </row>
    <row r="1699" spans="2:15" ht="20.100000000000001" customHeight="1">
      <c r="B1699" s="150"/>
      <c r="C1699" s="150"/>
      <c r="D1699" s="150"/>
      <c r="E1699" s="150"/>
      <c r="F1699" s="150"/>
      <c r="G1699" s="150"/>
      <c r="H1699" s="150"/>
      <c r="I1699" s="150"/>
      <c r="J1699" s="150"/>
      <c r="K1699" s="150"/>
      <c r="L1699" s="150"/>
      <c r="M1699" s="151"/>
      <c r="N1699" s="114"/>
      <c r="O1699" s="114"/>
    </row>
    <row r="1700" spans="2:15" ht="20.100000000000001" customHeight="1">
      <c r="B1700" s="150"/>
      <c r="C1700" s="150"/>
      <c r="D1700" s="150"/>
      <c r="E1700" s="150"/>
      <c r="F1700" s="150"/>
      <c r="G1700" s="150"/>
      <c r="H1700" s="150"/>
      <c r="I1700" s="150"/>
      <c r="J1700" s="150"/>
      <c r="K1700" s="150"/>
      <c r="L1700" s="150"/>
      <c r="M1700" s="151"/>
      <c r="N1700" s="114"/>
      <c r="O1700" s="114"/>
    </row>
    <row r="1701" spans="2:15" ht="20.100000000000001" customHeight="1">
      <c r="B1701" s="150"/>
      <c r="C1701" s="150"/>
      <c r="D1701" s="150"/>
      <c r="E1701" s="150"/>
      <c r="F1701" s="150"/>
      <c r="G1701" s="150"/>
      <c r="H1701" s="150"/>
      <c r="I1701" s="150"/>
      <c r="J1701" s="150"/>
      <c r="K1701" s="150"/>
      <c r="L1701" s="150"/>
      <c r="M1701" s="151"/>
      <c r="N1701" s="114"/>
      <c r="O1701" s="114"/>
    </row>
    <row r="1702" spans="2:15" ht="20.100000000000001" customHeight="1">
      <c r="B1702" s="150"/>
      <c r="C1702" s="150"/>
      <c r="D1702" s="150"/>
      <c r="E1702" s="150"/>
      <c r="F1702" s="150"/>
      <c r="G1702" s="150"/>
      <c r="H1702" s="150"/>
      <c r="I1702" s="150"/>
      <c r="J1702" s="150"/>
      <c r="K1702" s="150"/>
      <c r="L1702" s="150"/>
      <c r="M1702" s="151"/>
      <c r="N1702" s="114"/>
      <c r="O1702" s="114"/>
    </row>
    <row r="1703" spans="2:15" ht="20.100000000000001" customHeight="1">
      <c r="B1703" s="150"/>
      <c r="C1703" s="150"/>
      <c r="D1703" s="150"/>
      <c r="E1703" s="150"/>
      <c r="F1703" s="150"/>
      <c r="G1703" s="150"/>
      <c r="H1703" s="150"/>
      <c r="I1703" s="150"/>
      <c r="J1703" s="150"/>
      <c r="K1703" s="150"/>
      <c r="L1703" s="150"/>
      <c r="M1703" s="151"/>
      <c r="N1703" s="114"/>
      <c r="O1703" s="114"/>
    </row>
    <row r="1704" spans="2:15" ht="20.100000000000001" customHeight="1">
      <c r="B1704" s="150"/>
      <c r="C1704" s="150"/>
      <c r="D1704" s="150"/>
      <c r="E1704" s="150"/>
      <c r="F1704" s="150"/>
      <c r="G1704" s="150"/>
      <c r="H1704" s="150"/>
      <c r="I1704" s="150"/>
      <c r="J1704" s="150"/>
      <c r="K1704" s="150"/>
      <c r="L1704" s="150"/>
      <c r="M1704" s="151"/>
      <c r="N1704" s="114"/>
      <c r="O1704" s="114"/>
    </row>
    <row r="1705" spans="2:15" ht="20.100000000000001" customHeight="1">
      <c r="B1705" s="150"/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0"/>
      <c r="M1705" s="151"/>
      <c r="N1705" s="114"/>
      <c r="O1705" s="114"/>
    </row>
    <row r="1706" spans="2:15" ht="20.100000000000001" customHeight="1">
      <c r="B1706" s="150"/>
      <c r="C1706" s="150"/>
      <c r="D1706" s="150"/>
      <c r="E1706" s="150"/>
      <c r="F1706" s="150"/>
      <c r="G1706" s="150"/>
      <c r="H1706" s="150"/>
      <c r="I1706" s="150"/>
      <c r="J1706" s="150"/>
      <c r="K1706" s="150"/>
      <c r="L1706" s="150"/>
      <c r="M1706" s="151"/>
      <c r="N1706" s="114"/>
      <c r="O1706" s="114"/>
    </row>
    <row r="1707" spans="2:15" ht="20.100000000000001" customHeight="1">
      <c r="B1707" s="150"/>
      <c r="C1707" s="150"/>
      <c r="D1707" s="150"/>
      <c r="E1707" s="150"/>
      <c r="F1707" s="150"/>
      <c r="G1707" s="150"/>
      <c r="H1707" s="150"/>
      <c r="I1707" s="150"/>
      <c r="J1707" s="150"/>
      <c r="K1707" s="150"/>
      <c r="L1707" s="150"/>
      <c r="M1707" s="151"/>
      <c r="N1707" s="114"/>
      <c r="O1707" s="114"/>
    </row>
    <row r="1708" spans="2:15" ht="20.100000000000001" customHeight="1">
      <c r="B1708" s="150"/>
      <c r="C1708" s="150"/>
      <c r="D1708" s="150"/>
      <c r="E1708" s="150"/>
      <c r="F1708" s="150"/>
      <c r="G1708" s="150"/>
      <c r="H1708" s="150"/>
      <c r="I1708" s="150"/>
      <c r="J1708" s="150"/>
      <c r="K1708" s="150"/>
      <c r="L1708" s="150"/>
      <c r="M1708" s="151"/>
      <c r="N1708" s="114"/>
      <c r="O1708" s="114"/>
    </row>
    <row r="1709" spans="2:15" ht="20.100000000000001" customHeight="1">
      <c r="B1709" s="343"/>
      <c r="C1709" s="343"/>
      <c r="D1709" s="343"/>
      <c r="E1709" s="343"/>
      <c r="F1709" s="343"/>
      <c r="G1709" s="343"/>
      <c r="H1709" s="343"/>
      <c r="I1709" s="343"/>
      <c r="J1709" s="343"/>
      <c r="K1709" s="343"/>
      <c r="L1709" s="343"/>
      <c r="M1709" s="343"/>
      <c r="N1709" s="343"/>
      <c r="O1709" s="114"/>
    </row>
    <row r="1710" spans="2:15" ht="20.100000000000001" customHeight="1">
      <c r="B1710" s="343"/>
      <c r="C1710" s="343"/>
      <c r="D1710" s="343"/>
      <c r="E1710" s="343"/>
      <c r="F1710" s="343"/>
      <c r="G1710" s="343"/>
      <c r="H1710" s="343"/>
      <c r="I1710" s="343"/>
      <c r="J1710" s="343"/>
      <c r="K1710" s="343"/>
      <c r="L1710" s="343"/>
      <c r="M1710" s="343"/>
      <c r="N1710" s="343"/>
      <c r="O1710" s="114"/>
    </row>
    <row r="1711" spans="2:15" ht="20.100000000000001" customHeight="1">
      <c r="B1711" s="214"/>
      <c r="C1711" s="214"/>
      <c r="D1711" s="214"/>
      <c r="E1711" s="214"/>
      <c r="F1711" s="214"/>
      <c r="G1711" s="214"/>
      <c r="H1711" s="214"/>
      <c r="I1711" s="214"/>
      <c r="J1711" s="214"/>
      <c r="K1711" s="214"/>
      <c r="L1711" s="214"/>
      <c r="M1711" s="214"/>
      <c r="N1711" s="214"/>
      <c r="O1711" s="114"/>
    </row>
    <row r="1712" spans="2:15" ht="20.100000000000001" customHeight="1">
      <c r="B1712" s="214"/>
      <c r="C1712" s="214"/>
      <c r="D1712" s="214"/>
      <c r="E1712" s="214"/>
      <c r="F1712" s="214"/>
      <c r="G1712" s="214"/>
      <c r="H1712" s="214"/>
      <c r="I1712" s="214"/>
      <c r="J1712" s="214"/>
      <c r="K1712" s="214"/>
      <c r="L1712" s="214"/>
      <c r="M1712" s="214"/>
      <c r="N1712" s="214"/>
      <c r="O1712" s="114"/>
    </row>
    <row r="1713" spans="2:15" ht="20.100000000000001" customHeight="1">
      <c r="B1713" s="150"/>
      <c r="C1713" s="150"/>
      <c r="D1713" s="150"/>
      <c r="E1713" s="150"/>
      <c r="F1713" s="150"/>
      <c r="G1713" s="150"/>
      <c r="H1713" s="150"/>
      <c r="I1713" s="150"/>
      <c r="J1713" s="150"/>
      <c r="K1713" s="150"/>
      <c r="L1713" s="150"/>
      <c r="M1713" s="151"/>
      <c r="N1713" s="114"/>
      <c r="O1713" s="114"/>
    </row>
    <row r="1714" spans="2:15" ht="20.100000000000001" customHeight="1">
      <c r="B1714" s="150"/>
      <c r="C1714" s="150"/>
      <c r="D1714" s="150"/>
      <c r="E1714" s="150"/>
      <c r="F1714" s="150"/>
      <c r="G1714" s="150"/>
      <c r="H1714" s="150"/>
      <c r="I1714" s="150"/>
      <c r="J1714" s="150"/>
      <c r="K1714" s="150"/>
      <c r="L1714" s="150"/>
      <c r="M1714" s="151"/>
      <c r="N1714" s="114"/>
      <c r="O1714" s="114"/>
    </row>
    <row r="1715" spans="2:15" ht="20.100000000000001" customHeight="1">
      <c r="B1715" s="150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  <c r="M1715" s="151"/>
      <c r="N1715" s="114"/>
      <c r="O1715" s="114"/>
    </row>
    <row r="1716" spans="2:15" ht="20.100000000000001" customHeight="1">
      <c r="B1716" s="150"/>
      <c r="C1716" s="150"/>
      <c r="D1716" s="150"/>
      <c r="E1716" s="150"/>
      <c r="F1716" s="150"/>
      <c r="G1716" s="150"/>
      <c r="H1716" s="150"/>
      <c r="I1716" s="150"/>
      <c r="J1716" s="150"/>
      <c r="K1716" s="150"/>
      <c r="L1716" s="150"/>
      <c r="M1716" s="151"/>
      <c r="N1716" s="114"/>
      <c r="O1716" s="114"/>
    </row>
    <row r="1717" spans="2:15" ht="20.100000000000001" customHeight="1">
      <c r="B1717" s="150"/>
      <c r="C1717" s="150"/>
      <c r="D1717" s="150"/>
      <c r="E1717" s="150"/>
      <c r="F1717" s="150"/>
      <c r="G1717" s="150"/>
      <c r="H1717" s="150"/>
      <c r="I1717" s="150"/>
      <c r="J1717" s="150"/>
      <c r="K1717" s="150"/>
      <c r="L1717" s="150"/>
      <c r="M1717" s="151"/>
      <c r="N1717" s="114"/>
      <c r="O1717" s="114"/>
    </row>
    <row r="1718" spans="2:15" ht="20.100000000000001" customHeight="1">
      <c r="B1718" s="150"/>
      <c r="C1718" s="150"/>
      <c r="D1718" s="150"/>
      <c r="E1718" s="150"/>
      <c r="F1718" s="150"/>
      <c r="G1718" s="150"/>
      <c r="H1718" s="150"/>
      <c r="I1718" s="150"/>
      <c r="J1718" s="150"/>
      <c r="K1718" s="150"/>
      <c r="L1718" s="150"/>
      <c r="M1718" s="151"/>
      <c r="N1718" s="114"/>
      <c r="O1718" s="114"/>
    </row>
    <row r="1719" spans="2:15" ht="20.100000000000001" customHeight="1">
      <c r="B1719" s="150"/>
      <c r="C1719" s="150"/>
      <c r="D1719" s="150"/>
      <c r="E1719" s="150"/>
      <c r="F1719" s="150"/>
      <c r="G1719" s="150"/>
      <c r="H1719" s="150"/>
      <c r="I1719" s="150"/>
      <c r="J1719" s="150"/>
      <c r="K1719" s="150"/>
      <c r="L1719" s="150"/>
      <c r="M1719" s="151"/>
      <c r="N1719" s="114"/>
      <c r="O1719" s="114"/>
    </row>
    <row r="1720" spans="2:15" ht="20.100000000000001" customHeight="1">
      <c r="B1720" s="150"/>
      <c r="C1720" s="150"/>
      <c r="D1720" s="150"/>
      <c r="E1720" s="150"/>
      <c r="F1720" s="150"/>
      <c r="G1720" s="150"/>
      <c r="H1720" s="150"/>
      <c r="I1720" s="150"/>
      <c r="J1720" s="150"/>
      <c r="K1720" s="150"/>
      <c r="L1720" s="150"/>
      <c r="M1720" s="151"/>
      <c r="N1720" s="114"/>
      <c r="O1720" s="114"/>
    </row>
    <row r="1721" spans="2:15" ht="20.100000000000001" customHeight="1">
      <c r="B1721" s="150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150"/>
      <c r="M1721" s="151"/>
      <c r="N1721" s="114"/>
      <c r="O1721" s="114"/>
    </row>
    <row r="1722" spans="2:15" ht="20.100000000000001" customHeight="1">
      <c r="B1722" s="150"/>
      <c r="C1722" s="150"/>
      <c r="D1722" s="150"/>
      <c r="E1722" s="150"/>
      <c r="F1722" s="150"/>
      <c r="G1722" s="150"/>
      <c r="H1722" s="150"/>
      <c r="I1722" s="150"/>
      <c r="J1722" s="150"/>
      <c r="K1722" s="150"/>
      <c r="L1722" s="150"/>
      <c r="M1722" s="151"/>
      <c r="N1722" s="114"/>
      <c r="O1722" s="114"/>
    </row>
    <row r="1723" spans="2:15" ht="20.100000000000001" customHeight="1">
      <c r="B1723" s="150"/>
      <c r="C1723" s="150"/>
      <c r="D1723" s="150"/>
      <c r="E1723" s="150"/>
      <c r="F1723" s="150"/>
      <c r="G1723" s="150"/>
      <c r="H1723" s="150"/>
      <c r="I1723" s="150"/>
      <c r="J1723" s="150"/>
      <c r="K1723" s="150"/>
      <c r="L1723" s="150"/>
      <c r="M1723" s="151"/>
      <c r="N1723" s="114"/>
      <c r="O1723" s="114"/>
    </row>
    <row r="1724" spans="2:15" ht="20.100000000000001" customHeight="1">
      <c r="B1724" s="150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  <c r="M1724" s="151"/>
      <c r="N1724" s="114"/>
      <c r="O1724" s="114"/>
    </row>
    <row r="1725" spans="2:15" ht="20.100000000000001" customHeight="1">
      <c r="B1725" s="150"/>
      <c r="C1725" s="150"/>
      <c r="D1725" s="150"/>
      <c r="E1725" s="150"/>
      <c r="F1725" s="150"/>
      <c r="G1725" s="150"/>
      <c r="H1725" s="150"/>
      <c r="I1725" s="150"/>
      <c r="J1725" s="150"/>
      <c r="K1725" s="150"/>
      <c r="L1725" s="150"/>
      <c r="M1725" s="151"/>
      <c r="N1725" s="114"/>
      <c r="O1725" s="114"/>
    </row>
    <row r="1726" spans="2:15" ht="20.100000000000001" customHeight="1">
      <c r="B1726" s="150"/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  <c r="M1726" s="151"/>
      <c r="N1726" s="114"/>
      <c r="O1726" s="114"/>
    </row>
    <row r="1727" spans="2:15" ht="20.100000000000001" customHeight="1">
      <c r="B1727" s="150"/>
      <c r="C1727" s="150"/>
      <c r="D1727" s="150"/>
      <c r="E1727" s="150"/>
      <c r="F1727" s="150"/>
      <c r="G1727" s="150"/>
      <c r="H1727" s="150"/>
      <c r="I1727" s="150"/>
      <c r="J1727" s="150"/>
      <c r="K1727" s="150"/>
      <c r="L1727" s="150"/>
      <c r="M1727" s="151"/>
      <c r="N1727" s="114"/>
      <c r="O1727" s="114"/>
    </row>
    <row r="1728" spans="2:15" ht="20.100000000000001" customHeight="1">
      <c r="B1728" s="150"/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0"/>
      <c r="M1728" s="151"/>
      <c r="N1728" s="114"/>
      <c r="O1728" s="114"/>
    </row>
    <row r="1729" spans="2:15" ht="20.100000000000001" customHeight="1">
      <c r="B1729" s="150"/>
      <c r="C1729" s="150"/>
      <c r="D1729" s="150"/>
      <c r="E1729" s="150"/>
      <c r="F1729" s="150"/>
      <c r="G1729" s="150"/>
      <c r="H1729" s="150"/>
      <c r="I1729" s="150"/>
      <c r="J1729" s="150"/>
      <c r="K1729" s="150"/>
      <c r="L1729" s="150"/>
      <c r="M1729" s="151"/>
      <c r="N1729" s="114"/>
      <c r="O1729" s="114"/>
    </row>
    <row r="1730" spans="2:15" ht="20.100000000000001" customHeight="1">
      <c r="B1730" s="150"/>
      <c r="C1730" s="150"/>
      <c r="D1730" s="150"/>
      <c r="E1730" s="150"/>
      <c r="F1730" s="150"/>
      <c r="G1730" s="150"/>
      <c r="H1730" s="150"/>
      <c r="I1730" s="150"/>
      <c r="J1730" s="150"/>
      <c r="K1730" s="150"/>
      <c r="L1730" s="150"/>
      <c r="M1730" s="151"/>
      <c r="N1730" s="114"/>
      <c r="O1730" s="114"/>
    </row>
    <row r="1731" spans="2:15" ht="20.100000000000001" customHeight="1">
      <c r="B1731" s="150"/>
      <c r="C1731" s="150"/>
      <c r="D1731" s="150"/>
      <c r="E1731" s="150"/>
      <c r="F1731" s="150"/>
      <c r="G1731" s="150"/>
      <c r="H1731" s="150"/>
      <c r="I1731" s="150"/>
      <c r="J1731" s="150"/>
      <c r="K1731" s="150"/>
      <c r="L1731" s="150"/>
      <c r="M1731" s="151"/>
      <c r="N1731" s="114"/>
      <c r="O1731" s="114"/>
    </row>
    <row r="1732" spans="2:15" ht="20.100000000000001" customHeight="1">
      <c r="B1732" s="150"/>
      <c r="C1732" s="150"/>
      <c r="D1732" s="150"/>
      <c r="E1732" s="150"/>
      <c r="F1732" s="150"/>
      <c r="G1732" s="150"/>
      <c r="H1732" s="150"/>
      <c r="I1732" s="150"/>
      <c r="J1732" s="150"/>
      <c r="K1732" s="150"/>
      <c r="L1732" s="150"/>
      <c r="M1732" s="151"/>
      <c r="N1732" s="114"/>
      <c r="O1732" s="114"/>
    </row>
    <row r="1733" spans="2:15" ht="20.100000000000001" customHeight="1">
      <c r="B1733" s="150"/>
      <c r="C1733" s="150"/>
      <c r="D1733" s="150"/>
      <c r="E1733" s="150"/>
      <c r="F1733" s="150"/>
      <c r="G1733" s="150"/>
      <c r="H1733" s="150"/>
      <c r="I1733" s="150"/>
      <c r="J1733" s="150"/>
      <c r="K1733" s="150"/>
      <c r="L1733" s="150"/>
      <c r="M1733" s="151"/>
      <c r="N1733" s="114"/>
      <c r="O1733" s="114"/>
    </row>
    <row r="1734" spans="2:15" ht="20.100000000000001" customHeight="1">
      <c r="B1734" s="150"/>
      <c r="C1734" s="150"/>
      <c r="D1734" s="150"/>
      <c r="E1734" s="150"/>
      <c r="F1734" s="150"/>
      <c r="G1734" s="150"/>
      <c r="H1734" s="150"/>
      <c r="I1734" s="150"/>
      <c r="J1734" s="150"/>
      <c r="K1734" s="150"/>
      <c r="L1734" s="150"/>
      <c r="M1734" s="151"/>
      <c r="N1734" s="114"/>
      <c r="O1734" s="114"/>
    </row>
    <row r="1735" spans="2:15" ht="20.100000000000001" customHeight="1">
      <c r="B1735" s="150"/>
      <c r="C1735" s="150"/>
      <c r="D1735" s="150"/>
      <c r="E1735" s="150"/>
      <c r="F1735" s="150"/>
      <c r="G1735" s="150"/>
      <c r="H1735" s="150"/>
      <c r="I1735" s="150"/>
      <c r="J1735" s="150"/>
      <c r="K1735" s="150"/>
      <c r="L1735" s="150"/>
      <c r="M1735" s="151"/>
      <c r="N1735" s="114"/>
      <c r="O1735" s="114"/>
    </row>
    <row r="1736" spans="2:15" ht="20.100000000000001" customHeight="1">
      <c r="B1736" s="150"/>
      <c r="C1736" s="150"/>
      <c r="D1736" s="150"/>
      <c r="E1736" s="150"/>
      <c r="F1736" s="150"/>
      <c r="G1736" s="150"/>
      <c r="H1736" s="150"/>
      <c r="I1736" s="150"/>
      <c r="J1736" s="150"/>
      <c r="K1736" s="150"/>
      <c r="L1736" s="150"/>
      <c r="M1736" s="151"/>
      <c r="N1736" s="114"/>
      <c r="O1736" s="114"/>
    </row>
    <row r="1737" spans="2:15" ht="20.100000000000001" customHeight="1">
      <c r="B1737" s="150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  <c r="M1737" s="151"/>
      <c r="N1737" s="114"/>
      <c r="O1737" s="114"/>
    </row>
    <row r="1738" spans="2:15" ht="20.100000000000001" customHeight="1">
      <c r="B1738" s="150"/>
      <c r="C1738" s="150"/>
      <c r="D1738" s="150"/>
      <c r="E1738" s="150"/>
      <c r="F1738" s="150"/>
      <c r="G1738" s="150"/>
      <c r="H1738" s="150"/>
      <c r="I1738" s="150"/>
      <c r="J1738" s="150"/>
      <c r="K1738" s="150"/>
      <c r="L1738" s="150"/>
      <c r="M1738" s="151"/>
      <c r="N1738" s="114"/>
      <c r="O1738" s="114"/>
    </row>
    <row r="1739" spans="2:15" ht="20.100000000000001" customHeight="1">
      <c r="B1739" s="150"/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  <c r="M1739" s="151"/>
      <c r="N1739" s="114"/>
      <c r="O1739" s="114"/>
    </row>
    <row r="1740" spans="2:15" ht="20.100000000000001" customHeight="1">
      <c r="B1740" s="150"/>
      <c r="C1740" s="150"/>
      <c r="D1740" s="150"/>
      <c r="E1740" s="150"/>
      <c r="F1740" s="150"/>
      <c r="G1740" s="150"/>
      <c r="H1740" s="150"/>
      <c r="I1740" s="150"/>
      <c r="J1740" s="150"/>
      <c r="K1740" s="150"/>
      <c r="L1740" s="150"/>
      <c r="M1740" s="151"/>
      <c r="N1740" s="114"/>
      <c r="O1740" s="114"/>
    </row>
    <row r="1741" spans="2:15" ht="20.100000000000001" customHeight="1">
      <c r="B1741" s="150"/>
      <c r="C1741" s="150"/>
      <c r="D1741" s="150"/>
      <c r="E1741" s="150"/>
      <c r="F1741" s="150"/>
      <c r="G1741" s="150"/>
      <c r="H1741" s="150"/>
      <c r="I1741" s="150"/>
      <c r="J1741" s="150"/>
      <c r="K1741" s="150"/>
      <c r="L1741" s="150"/>
      <c r="M1741" s="151"/>
      <c r="N1741" s="114"/>
      <c r="O1741" s="114"/>
    </row>
    <row r="1742" spans="2:15" ht="20.100000000000001" customHeight="1">
      <c r="B1742" s="150"/>
      <c r="C1742" s="150"/>
      <c r="D1742" s="150"/>
      <c r="E1742" s="150"/>
      <c r="F1742" s="150"/>
      <c r="G1742" s="150"/>
      <c r="H1742" s="150"/>
      <c r="I1742" s="150"/>
      <c r="J1742" s="150"/>
      <c r="K1742" s="150"/>
      <c r="L1742" s="150"/>
      <c r="M1742" s="151"/>
      <c r="N1742" s="114"/>
      <c r="O1742" s="114"/>
    </row>
    <row r="1743" spans="2:15" ht="20.100000000000001" customHeight="1">
      <c r="B1743" s="150"/>
      <c r="C1743" s="150"/>
      <c r="D1743" s="150"/>
      <c r="E1743" s="150"/>
      <c r="F1743" s="150"/>
      <c r="G1743" s="150"/>
      <c r="H1743" s="150"/>
      <c r="I1743" s="150"/>
      <c r="J1743" s="150"/>
      <c r="K1743" s="150"/>
      <c r="L1743" s="150"/>
      <c r="M1743" s="151"/>
      <c r="N1743" s="114"/>
      <c r="O1743" s="114"/>
    </row>
    <row r="1744" spans="2:15" ht="20.100000000000001" customHeight="1">
      <c r="B1744" s="150"/>
      <c r="C1744" s="150"/>
      <c r="D1744" s="150"/>
      <c r="E1744" s="150"/>
      <c r="F1744" s="150"/>
      <c r="G1744" s="150"/>
      <c r="H1744" s="150"/>
      <c r="I1744" s="150"/>
      <c r="J1744" s="150"/>
      <c r="K1744" s="150"/>
      <c r="L1744" s="150"/>
      <c r="M1744" s="151"/>
      <c r="N1744" s="114"/>
      <c r="O1744" s="114"/>
    </row>
    <row r="1745" spans="2:15" ht="20.100000000000001" customHeight="1">
      <c r="B1745" s="150"/>
      <c r="C1745" s="150"/>
      <c r="D1745" s="150"/>
      <c r="E1745" s="150"/>
      <c r="F1745" s="150"/>
      <c r="G1745" s="150"/>
      <c r="H1745" s="150"/>
      <c r="I1745" s="150"/>
      <c r="J1745" s="150"/>
      <c r="K1745" s="150"/>
      <c r="L1745" s="150"/>
      <c r="M1745" s="151"/>
      <c r="N1745" s="114"/>
      <c r="O1745" s="114"/>
    </row>
    <row r="1746" spans="2:15" ht="20.100000000000001" customHeight="1">
      <c r="B1746" s="150"/>
      <c r="C1746" s="150"/>
      <c r="D1746" s="150"/>
      <c r="E1746" s="150"/>
      <c r="F1746" s="150"/>
      <c r="G1746" s="150"/>
      <c r="H1746" s="150"/>
      <c r="I1746" s="150"/>
      <c r="J1746" s="150"/>
      <c r="K1746" s="150"/>
      <c r="L1746" s="150"/>
      <c r="M1746" s="151"/>
      <c r="N1746" s="114"/>
      <c r="O1746" s="114"/>
    </row>
    <row r="1747" spans="2:15" ht="20.100000000000001" customHeight="1">
      <c r="B1747" s="150"/>
      <c r="C1747" s="150"/>
      <c r="D1747" s="150"/>
      <c r="E1747" s="150"/>
      <c r="F1747" s="150"/>
      <c r="G1747" s="150"/>
      <c r="H1747" s="150"/>
      <c r="I1747" s="150"/>
      <c r="J1747" s="150"/>
      <c r="K1747" s="150"/>
      <c r="L1747" s="150"/>
      <c r="M1747" s="151"/>
      <c r="N1747" s="114"/>
      <c r="O1747" s="114"/>
    </row>
    <row r="1748" spans="2:15" ht="20.100000000000001" customHeight="1">
      <c r="B1748" s="114"/>
      <c r="C1748" s="114"/>
      <c r="D1748" s="114"/>
      <c r="E1748" s="114"/>
      <c r="F1748" s="114"/>
      <c r="G1748" s="114"/>
      <c r="H1748" s="114"/>
      <c r="I1748" s="114"/>
      <c r="J1748" s="114"/>
      <c r="K1748" s="114"/>
      <c r="L1748" s="114"/>
      <c r="M1748" s="114"/>
      <c r="N1748" s="114"/>
      <c r="O1748" s="114"/>
    </row>
    <row r="1749" spans="2:15" ht="20.100000000000001" customHeight="1">
      <c r="B1749" s="114"/>
      <c r="C1749" s="114"/>
      <c r="D1749" s="114"/>
      <c r="E1749" s="114"/>
      <c r="F1749" s="114"/>
      <c r="G1749" s="114"/>
      <c r="H1749" s="114"/>
      <c r="I1749" s="114"/>
      <c r="J1749" s="114"/>
      <c r="K1749" s="114"/>
      <c r="L1749" s="114"/>
      <c r="M1749" s="114"/>
      <c r="N1749" s="114"/>
      <c r="O1749" s="114"/>
    </row>
    <row r="1750" spans="2:15" ht="20.100000000000001" customHeight="1">
      <c r="B1750" s="114"/>
      <c r="C1750" s="114"/>
      <c r="D1750" s="114"/>
      <c r="E1750" s="114"/>
      <c r="F1750" s="114"/>
      <c r="G1750" s="114"/>
      <c r="H1750" s="114"/>
      <c r="I1750" s="114"/>
      <c r="J1750" s="114"/>
      <c r="K1750" s="114"/>
      <c r="L1750" s="114"/>
      <c r="M1750" s="114"/>
      <c r="N1750" s="114"/>
      <c r="O1750" s="114"/>
    </row>
    <row r="1751" spans="2:15" ht="20.100000000000001" customHeight="1">
      <c r="B1751" s="114"/>
      <c r="C1751" s="114"/>
      <c r="D1751" s="114"/>
      <c r="E1751" s="114"/>
      <c r="F1751" s="114"/>
      <c r="G1751" s="114"/>
      <c r="H1751" s="114"/>
      <c r="I1751" s="114"/>
      <c r="J1751" s="114"/>
      <c r="K1751" s="114"/>
      <c r="L1751" s="114"/>
      <c r="M1751" s="114"/>
      <c r="N1751" s="114"/>
      <c r="O1751" s="114"/>
    </row>
    <row r="1752" spans="2:15" ht="20.100000000000001" customHeight="1">
      <c r="B1752" s="114"/>
      <c r="C1752" s="114"/>
      <c r="D1752" s="114"/>
      <c r="E1752" s="114"/>
      <c r="F1752" s="114"/>
      <c r="G1752" s="114"/>
      <c r="H1752" s="114"/>
      <c r="I1752" s="114"/>
      <c r="J1752" s="114"/>
      <c r="K1752" s="114"/>
      <c r="L1752" s="114"/>
      <c r="M1752" s="114"/>
      <c r="N1752" s="114"/>
      <c r="O1752" s="114"/>
    </row>
    <row r="1753" spans="2:15" ht="20.100000000000001" customHeight="1">
      <c r="B1753" s="114"/>
      <c r="C1753" s="114"/>
      <c r="D1753" s="114"/>
      <c r="E1753" s="114"/>
      <c r="F1753" s="114"/>
      <c r="G1753" s="114"/>
      <c r="H1753" s="114"/>
      <c r="I1753" s="114"/>
      <c r="J1753" s="114"/>
      <c r="K1753" s="114"/>
      <c r="L1753" s="114"/>
      <c r="M1753" s="114"/>
      <c r="N1753" s="114"/>
      <c r="O1753" s="114"/>
    </row>
    <row r="1754" spans="2:15" ht="20.100000000000001" customHeight="1">
      <c r="B1754" s="114"/>
      <c r="C1754" s="114"/>
      <c r="D1754" s="114"/>
      <c r="E1754" s="114"/>
      <c r="F1754" s="114"/>
      <c r="G1754" s="114"/>
      <c r="H1754" s="114"/>
      <c r="I1754" s="114"/>
      <c r="J1754" s="114"/>
      <c r="K1754" s="114"/>
      <c r="L1754" s="114"/>
      <c r="M1754" s="114"/>
      <c r="N1754" s="114"/>
      <c r="O1754" s="114"/>
    </row>
    <row r="1755" spans="2:15" ht="20.100000000000001" customHeight="1">
      <c r="B1755" s="114"/>
      <c r="C1755" s="114"/>
      <c r="D1755" s="114"/>
      <c r="E1755" s="114"/>
      <c r="F1755" s="114"/>
      <c r="G1755" s="114"/>
      <c r="H1755" s="114"/>
      <c r="I1755" s="114"/>
      <c r="J1755" s="114"/>
      <c r="K1755" s="114"/>
      <c r="L1755" s="114"/>
      <c r="M1755" s="114"/>
      <c r="N1755" s="114"/>
      <c r="O1755" s="114"/>
    </row>
    <row r="1756" spans="2:15" ht="20.100000000000001" customHeight="1">
      <c r="B1756" s="114"/>
      <c r="C1756" s="114"/>
      <c r="D1756" s="114"/>
      <c r="E1756" s="114"/>
      <c r="F1756" s="114"/>
      <c r="G1756" s="114"/>
      <c r="H1756" s="114"/>
      <c r="I1756" s="114"/>
      <c r="J1756" s="114"/>
      <c r="K1756" s="114"/>
      <c r="L1756" s="114"/>
      <c r="M1756" s="114"/>
      <c r="N1756" s="114"/>
      <c r="O1756" s="114"/>
    </row>
    <row r="1757" spans="2:15" ht="20.100000000000001" customHeight="1">
      <c r="B1757" s="114"/>
      <c r="C1757" s="114"/>
      <c r="D1757" s="114"/>
      <c r="E1757" s="114"/>
      <c r="F1757" s="114"/>
      <c r="G1757" s="114"/>
      <c r="H1757" s="114"/>
      <c r="I1757" s="114"/>
      <c r="J1757" s="114"/>
      <c r="K1757" s="114"/>
      <c r="L1757" s="114"/>
      <c r="M1757" s="114"/>
      <c r="N1757" s="114"/>
      <c r="O1757" s="114"/>
    </row>
    <row r="1758" spans="2:15" ht="20.100000000000001" customHeight="1">
      <c r="B1758" s="114"/>
      <c r="C1758" s="114"/>
      <c r="D1758" s="114"/>
      <c r="E1758" s="114"/>
      <c r="F1758" s="114"/>
      <c r="G1758" s="114"/>
      <c r="H1758" s="114"/>
      <c r="I1758" s="114"/>
      <c r="J1758" s="114"/>
      <c r="K1758" s="114"/>
      <c r="L1758" s="114"/>
      <c r="M1758" s="114"/>
      <c r="N1758" s="114"/>
      <c r="O1758" s="114"/>
    </row>
    <row r="1759" spans="2:15" ht="20.100000000000001" customHeight="1">
      <c r="B1759" s="114"/>
      <c r="C1759" s="114"/>
      <c r="D1759" s="114"/>
      <c r="E1759" s="114"/>
      <c r="F1759" s="114"/>
      <c r="G1759" s="114"/>
      <c r="H1759" s="114"/>
      <c r="I1759" s="114"/>
      <c r="J1759" s="114"/>
      <c r="K1759" s="114"/>
      <c r="L1759" s="114"/>
      <c r="M1759" s="114"/>
      <c r="N1759" s="114"/>
      <c r="O1759" s="114"/>
    </row>
    <row r="1760" spans="2:15" ht="20.100000000000001" customHeight="1">
      <c r="B1760" s="114"/>
      <c r="C1760" s="114"/>
      <c r="D1760" s="114"/>
      <c r="E1760" s="114"/>
      <c r="F1760" s="114"/>
      <c r="G1760" s="114"/>
      <c r="H1760" s="114"/>
      <c r="I1760" s="114"/>
      <c r="J1760" s="114"/>
      <c r="K1760" s="114"/>
      <c r="L1760" s="114"/>
      <c r="M1760" s="114"/>
      <c r="N1760" s="114"/>
      <c r="O1760" s="114"/>
    </row>
    <row r="1761" spans="2:15" ht="20.100000000000001" customHeight="1">
      <c r="B1761" s="114"/>
      <c r="C1761" s="114"/>
      <c r="D1761" s="114"/>
      <c r="E1761" s="114"/>
      <c r="F1761" s="114"/>
      <c r="G1761" s="114"/>
      <c r="H1761" s="114"/>
      <c r="I1761" s="114"/>
      <c r="J1761" s="114"/>
      <c r="K1761" s="114"/>
      <c r="L1761" s="114"/>
      <c r="M1761" s="114"/>
      <c r="N1761" s="114"/>
      <c r="O1761" s="114"/>
    </row>
    <row r="1762" spans="2:15" ht="20.100000000000001" customHeight="1">
      <c r="B1762" s="114"/>
      <c r="C1762" s="114"/>
      <c r="D1762" s="114"/>
      <c r="E1762" s="114"/>
      <c r="F1762" s="114"/>
      <c r="G1762" s="114"/>
      <c r="H1762" s="114"/>
      <c r="I1762" s="114"/>
      <c r="J1762" s="114"/>
      <c r="K1762" s="114"/>
      <c r="L1762" s="114"/>
      <c r="M1762" s="114"/>
      <c r="N1762" s="114"/>
      <c r="O1762" s="114"/>
    </row>
    <row r="1763" spans="2:15" ht="20.100000000000001" customHeight="1">
      <c r="B1763" s="114"/>
      <c r="C1763" s="114"/>
      <c r="D1763" s="114"/>
      <c r="E1763" s="114"/>
      <c r="F1763" s="114"/>
      <c r="G1763" s="114"/>
      <c r="H1763" s="114"/>
      <c r="I1763" s="114"/>
      <c r="J1763" s="114"/>
      <c r="K1763" s="114"/>
      <c r="L1763" s="114"/>
      <c r="M1763" s="114"/>
      <c r="N1763" s="114"/>
      <c r="O1763" s="114"/>
    </row>
    <row r="1764" spans="2:15" ht="20.100000000000001" customHeight="1">
      <c r="B1764" s="114"/>
      <c r="C1764" s="114"/>
      <c r="D1764" s="114"/>
      <c r="E1764" s="114"/>
      <c r="F1764" s="114"/>
      <c r="G1764" s="114"/>
      <c r="H1764" s="114"/>
      <c r="I1764" s="114"/>
      <c r="J1764" s="114"/>
      <c r="K1764" s="114"/>
      <c r="L1764" s="114"/>
      <c r="M1764" s="114"/>
      <c r="N1764" s="114"/>
      <c r="O1764" s="114"/>
    </row>
    <row r="1765" spans="2:15" ht="20.100000000000001" customHeight="1">
      <c r="B1765" s="114"/>
      <c r="C1765" s="114"/>
      <c r="D1765" s="114"/>
      <c r="E1765" s="114"/>
      <c r="F1765" s="114"/>
      <c r="G1765" s="114"/>
      <c r="H1765" s="114"/>
      <c r="I1765" s="114"/>
      <c r="J1765" s="114"/>
      <c r="K1765" s="114"/>
      <c r="L1765" s="114"/>
      <c r="M1765" s="114"/>
      <c r="N1765" s="114"/>
      <c r="O1765" s="114"/>
    </row>
    <row r="1766" spans="2:15" ht="20.100000000000001" customHeight="1">
      <c r="B1766" s="114"/>
      <c r="C1766" s="114"/>
      <c r="D1766" s="114"/>
      <c r="E1766" s="114"/>
      <c r="F1766" s="114"/>
      <c r="G1766" s="114"/>
      <c r="H1766" s="114"/>
      <c r="I1766" s="114"/>
      <c r="J1766" s="114"/>
      <c r="K1766" s="114"/>
      <c r="L1766" s="114"/>
      <c r="M1766" s="114"/>
      <c r="N1766" s="114"/>
      <c r="O1766" s="114"/>
    </row>
    <row r="1767" spans="2:15" ht="20.100000000000001" customHeight="1">
      <c r="B1767" s="114"/>
      <c r="C1767" s="114"/>
      <c r="D1767" s="114"/>
      <c r="E1767" s="114"/>
      <c r="F1767" s="114"/>
      <c r="G1767" s="114"/>
      <c r="H1767" s="114"/>
      <c r="I1767" s="114"/>
      <c r="J1767" s="114"/>
      <c r="K1767" s="114"/>
      <c r="L1767" s="114"/>
      <c r="M1767" s="114"/>
      <c r="N1767" s="114"/>
      <c r="O1767" s="114"/>
    </row>
    <row r="1768" spans="2:15" ht="20.100000000000001" customHeight="1">
      <c r="B1768" s="114"/>
      <c r="C1768" s="114"/>
      <c r="D1768" s="114"/>
      <c r="E1768" s="114"/>
      <c r="F1768" s="114"/>
      <c r="G1768" s="114"/>
      <c r="H1768" s="114"/>
      <c r="I1768" s="114"/>
      <c r="J1768" s="114"/>
      <c r="K1768" s="114"/>
      <c r="L1768" s="114"/>
      <c r="M1768" s="114"/>
      <c r="N1768" s="114"/>
      <c r="O1768" s="114"/>
    </row>
    <row r="1769" spans="2:15" ht="20.100000000000001" customHeight="1">
      <c r="B1769" s="114"/>
      <c r="C1769" s="114"/>
      <c r="D1769" s="114"/>
      <c r="E1769" s="114"/>
      <c r="F1769" s="114"/>
      <c r="G1769" s="114"/>
      <c r="H1769" s="114"/>
      <c r="I1769" s="114"/>
      <c r="J1769" s="114"/>
      <c r="K1769" s="114"/>
      <c r="L1769" s="114"/>
      <c r="M1769" s="114"/>
      <c r="N1769" s="114"/>
      <c r="O1769" s="114"/>
    </row>
    <row r="1770" spans="2:15" ht="20.100000000000001" customHeight="1">
      <c r="B1770" s="114"/>
      <c r="C1770" s="114"/>
      <c r="D1770" s="114"/>
      <c r="E1770" s="114"/>
      <c r="F1770" s="114"/>
      <c r="G1770" s="114"/>
      <c r="H1770" s="114"/>
      <c r="I1770" s="114"/>
      <c r="J1770" s="114"/>
      <c r="K1770" s="114"/>
      <c r="L1770" s="114"/>
      <c r="M1770" s="114"/>
      <c r="N1770" s="114"/>
      <c r="O1770" s="114"/>
    </row>
    <row r="1771" spans="2:15" ht="20.100000000000001" customHeight="1">
      <c r="B1771" s="114"/>
      <c r="C1771" s="114"/>
      <c r="D1771" s="114"/>
      <c r="E1771" s="114"/>
      <c r="F1771" s="114"/>
      <c r="G1771" s="114"/>
      <c r="H1771" s="114"/>
      <c r="I1771" s="114"/>
      <c r="J1771" s="114"/>
      <c r="K1771" s="114"/>
      <c r="L1771" s="114"/>
      <c r="M1771" s="114"/>
      <c r="N1771" s="114"/>
      <c r="O1771" s="114"/>
    </row>
    <row r="1772" spans="2:15" ht="20.100000000000001" customHeight="1">
      <c r="B1772" s="114"/>
      <c r="C1772" s="114"/>
      <c r="D1772" s="114"/>
      <c r="E1772" s="114"/>
      <c r="F1772" s="114"/>
      <c r="G1772" s="114"/>
      <c r="H1772" s="114"/>
      <c r="I1772" s="114"/>
      <c r="J1772" s="114"/>
      <c r="K1772" s="114"/>
      <c r="L1772" s="114"/>
      <c r="M1772" s="114"/>
      <c r="N1772" s="114"/>
      <c r="O1772" s="114"/>
    </row>
    <row r="1773" spans="2:15" ht="20.100000000000001" customHeight="1">
      <c r="B1773" s="114"/>
      <c r="C1773" s="114"/>
      <c r="D1773" s="114"/>
      <c r="E1773" s="114"/>
      <c r="F1773" s="114"/>
      <c r="G1773" s="114"/>
      <c r="H1773" s="114"/>
      <c r="I1773" s="114"/>
      <c r="J1773" s="114"/>
      <c r="K1773" s="114"/>
      <c r="L1773" s="114"/>
      <c r="M1773" s="114"/>
      <c r="N1773" s="114"/>
      <c r="O1773" s="114"/>
    </row>
    <row r="1774" spans="2:15" ht="20.100000000000001" customHeight="1">
      <c r="B1774" s="114"/>
      <c r="C1774" s="114"/>
      <c r="D1774" s="114"/>
      <c r="E1774" s="114"/>
      <c r="F1774" s="114"/>
      <c r="G1774" s="114"/>
      <c r="H1774" s="114"/>
      <c r="I1774" s="114"/>
      <c r="J1774" s="114"/>
      <c r="K1774" s="114"/>
      <c r="L1774" s="114"/>
      <c r="M1774" s="114"/>
      <c r="N1774" s="114"/>
      <c r="O1774" s="114"/>
    </row>
    <row r="1775" spans="2:15" ht="20.100000000000001" customHeight="1">
      <c r="B1775" s="114"/>
      <c r="C1775" s="114"/>
      <c r="D1775" s="114"/>
      <c r="E1775" s="114"/>
      <c r="F1775" s="114"/>
      <c r="G1775" s="114"/>
      <c r="H1775" s="114"/>
      <c r="I1775" s="114"/>
      <c r="J1775" s="114"/>
      <c r="K1775" s="114"/>
      <c r="L1775" s="114"/>
      <c r="M1775" s="114"/>
      <c r="N1775" s="114"/>
      <c r="O1775" s="114"/>
    </row>
    <row r="1776" spans="2:15" ht="20.100000000000001" customHeight="1">
      <c r="B1776" s="114"/>
      <c r="C1776" s="114"/>
      <c r="D1776" s="114"/>
      <c r="E1776" s="114"/>
      <c r="F1776" s="114"/>
      <c r="G1776" s="114"/>
      <c r="H1776" s="114"/>
      <c r="I1776" s="114"/>
      <c r="J1776" s="114"/>
      <c r="K1776" s="114"/>
      <c r="L1776" s="114"/>
      <c r="M1776" s="114"/>
      <c r="N1776" s="114"/>
      <c r="O1776" s="114"/>
    </row>
    <row r="1777" spans="2:15" ht="20.100000000000001" customHeight="1">
      <c r="B1777" s="152"/>
      <c r="C1777" s="152"/>
      <c r="D1777" s="152"/>
      <c r="E1777" s="152"/>
      <c r="F1777" s="152"/>
      <c r="G1777" s="152"/>
      <c r="H1777" s="152"/>
      <c r="I1777" s="152"/>
      <c r="J1777" s="152"/>
      <c r="K1777" s="152"/>
      <c r="L1777" s="152"/>
      <c r="M1777" s="152"/>
      <c r="N1777" s="152"/>
      <c r="O1777" s="114"/>
    </row>
    <row r="1778" spans="2:15" ht="20.100000000000001" customHeight="1">
      <c r="B1778" s="152"/>
      <c r="C1778" s="152"/>
      <c r="D1778" s="152"/>
      <c r="E1778" s="152"/>
      <c r="F1778" s="152"/>
      <c r="G1778" s="152"/>
      <c r="H1778" s="152"/>
      <c r="I1778" s="152"/>
      <c r="J1778" s="152"/>
      <c r="K1778" s="152"/>
      <c r="L1778" s="152"/>
      <c r="M1778" s="152"/>
      <c r="N1778" s="152"/>
      <c r="O1778" s="114"/>
    </row>
    <row r="1779" spans="2:15" ht="20.100000000000001" customHeight="1">
      <c r="B1779" s="152"/>
      <c r="C1779" s="152"/>
      <c r="D1779" s="152"/>
      <c r="E1779" s="152"/>
      <c r="F1779" s="152"/>
      <c r="G1779" s="152"/>
      <c r="H1779" s="152"/>
      <c r="I1779" s="152"/>
      <c r="J1779" s="152"/>
      <c r="K1779" s="152"/>
      <c r="L1779" s="152"/>
      <c r="M1779" s="152"/>
      <c r="N1779" s="152"/>
      <c r="O1779" s="114"/>
    </row>
    <row r="1780" spans="2:15" ht="20.100000000000001" customHeight="1">
      <c r="B1780" s="114"/>
      <c r="C1780" s="114"/>
      <c r="D1780" s="114"/>
      <c r="E1780" s="114"/>
      <c r="F1780" s="114"/>
      <c r="G1780" s="114"/>
      <c r="H1780" s="114"/>
      <c r="I1780" s="114"/>
      <c r="J1780" s="114"/>
      <c r="K1780" s="114"/>
      <c r="L1780" s="114"/>
      <c r="M1780" s="114"/>
      <c r="N1780" s="114"/>
      <c r="O1780" s="114"/>
    </row>
    <row r="1781" spans="2:15" ht="20.100000000000001" customHeight="1">
      <c r="B1781" s="114"/>
      <c r="C1781" s="114"/>
      <c r="D1781" s="114"/>
      <c r="E1781" s="114"/>
      <c r="F1781" s="114"/>
      <c r="G1781" s="114"/>
      <c r="H1781" s="114"/>
      <c r="I1781" s="114"/>
      <c r="J1781" s="114"/>
      <c r="K1781" s="114"/>
      <c r="L1781" s="114"/>
      <c r="M1781" s="114"/>
      <c r="N1781" s="114"/>
      <c r="O1781" s="114"/>
    </row>
    <row r="1782" spans="2:15" ht="20.100000000000001" customHeight="1">
      <c r="B1782" s="114"/>
      <c r="C1782" s="114"/>
      <c r="D1782" s="114"/>
      <c r="E1782" s="114"/>
      <c r="F1782" s="114"/>
      <c r="G1782" s="114"/>
      <c r="H1782" s="114"/>
      <c r="I1782" s="114"/>
      <c r="J1782" s="114"/>
      <c r="K1782" s="114"/>
      <c r="L1782" s="114"/>
      <c r="M1782" s="114"/>
      <c r="N1782" s="114"/>
      <c r="O1782" s="114"/>
    </row>
    <row r="1783" spans="2:15" ht="30" customHeight="1">
      <c r="B1783" s="114"/>
      <c r="C1783" s="114"/>
      <c r="D1783" s="114"/>
      <c r="E1783" s="114"/>
      <c r="F1783" s="114"/>
      <c r="G1783" s="114"/>
      <c r="H1783" s="114"/>
      <c r="I1783" s="114"/>
      <c r="J1783" s="114"/>
      <c r="K1783" s="114"/>
      <c r="L1783" s="114"/>
      <c r="M1783" s="114"/>
      <c r="N1783" s="114"/>
      <c r="O1783" s="114"/>
    </row>
    <row r="1784" spans="2:15" ht="30" customHeight="1">
      <c r="B1784" s="291" t="s">
        <v>45</v>
      </c>
      <c r="C1784" s="291"/>
      <c r="D1784" s="291"/>
      <c r="E1784" s="291"/>
      <c r="F1784" s="291"/>
      <c r="G1784" s="291"/>
      <c r="H1784" s="291"/>
      <c r="I1784" s="291"/>
      <c r="J1784" s="291"/>
      <c r="K1784" s="291"/>
      <c r="L1784" s="291"/>
      <c r="M1784" s="291"/>
      <c r="N1784" s="291"/>
      <c r="O1784" s="114"/>
    </row>
    <row r="1785" spans="2:15" ht="30" customHeight="1">
      <c r="B1785" s="291"/>
      <c r="C1785" s="291"/>
      <c r="D1785" s="291"/>
      <c r="E1785" s="291"/>
      <c r="F1785" s="291"/>
      <c r="G1785" s="291"/>
      <c r="H1785" s="291"/>
      <c r="I1785" s="291"/>
      <c r="J1785" s="291"/>
      <c r="K1785" s="291"/>
      <c r="L1785" s="291"/>
      <c r="M1785" s="291"/>
      <c r="N1785" s="291"/>
      <c r="O1785" s="114"/>
    </row>
    <row r="1786" spans="2:15" ht="30" customHeight="1">
      <c r="B1786" s="290" t="s">
        <v>162</v>
      </c>
      <c r="C1786" s="290"/>
      <c r="D1786" s="290"/>
      <c r="E1786" s="290"/>
      <c r="F1786" s="290"/>
      <c r="G1786" s="290"/>
      <c r="H1786" s="290"/>
      <c r="I1786" s="290"/>
      <c r="J1786" s="290"/>
      <c r="K1786" s="290"/>
      <c r="L1786" s="290"/>
      <c r="M1786" s="290"/>
      <c r="N1786" s="290"/>
      <c r="O1786" s="114"/>
    </row>
    <row r="1787" spans="2:15" ht="30" customHeight="1">
      <c r="B1787" s="213"/>
      <c r="C1787" s="213"/>
      <c r="D1787" s="213"/>
      <c r="E1787" s="213"/>
      <c r="F1787" s="213"/>
      <c r="G1787" s="213"/>
      <c r="H1787" s="213"/>
      <c r="I1787" s="213"/>
      <c r="J1787" s="213"/>
      <c r="K1787" s="213"/>
      <c r="L1787" s="213"/>
      <c r="M1787" s="213"/>
      <c r="N1787" s="213"/>
      <c r="O1787" s="114"/>
    </row>
    <row r="1788" spans="2:15" ht="30" customHeight="1">
      <c r="B1788" s="114"/>
      <c r="C1788" s="114"/>
      <c r="D1788" s="114"/>
      <c r="E1788" s="114"/>
      <c r="F1788" s="114"/>
      <c r="G1788" s="114"/>
      <c r="H1788" s="114"/>
      <c r="I1788" s="114"/>
      <c r="J1788" s="114"/>
      <c r="K1788" s="114"/>
      <c r="L1788" s="114"/>
      <c r="M1788" s="114"/>
      <c r="N1788" s="114"/>
      <c r="O1788" s="114"/>
    </row>
    <row r="1789" spans="2:15" ht="30" customHeight="1">
      <c r="B1789" s="114"/>
      <c r="C1789" s="114"/>
      <c r="D1789" s="114"/>
      <c r="E1789" s="114"/>
      <c r="F1789" s="114"/>
      <c r="G1789" s="114"/>
      <c r="H1789" s="114"/>
      <c r="I1789" s="114"/>
      <c r="J1789" s="114"/>
      <c r="K1789" s="114"/>
      <c r="L1789" s="114"/>
      <c r="M1789" s="114"/>
      <c r="N1789" s="114"/>
      <c r="O1789" s="114"/>
    </row>
    <row r="1790" spans="2:15" ht="30" customHeight="1">
      <c r="B1790" s="114"/>
      <c r="C1790" s="114"/>
      <c r="D1790" s="114"/>
      <c r="E1790" s="114"/>
      <c r="F1790" s="114"/>
      <c r="G1790" s="114"/>
      <c r="H1790" s="114"/>
      <c r="I1790" s="114"/>
      <c r="J1790" s="114"/>
      <c r="K1790" s="114"/>
      <c r="L1790" s="114"/>
      <c r="M1790" s="114"/>
      <c r="N1790" s="114"/>
      <c r="O1790" s="114"/>
    </row>
    <row r="1791" spans="2:15" ht="30" customHeight="1">
      <c r="B1791" s="114"/>
      <c r="C1791" s="114"/>
      <c r="D1791" s="114"/>
      <c r="E1791" s="114"/>
      <c r="F1791" s="114"/>
      <c r="G1791" s="114"/>
      <c r="H1791" s="114"/>
      <c r="I1791" s="114"/>
      <c r="J1791" s="114"/>
      <c r="K1791" s="114"/>
      <c r="L1791" s="114"/>
      <c r="M1791" s="114"/>
      <c r="N1791" s="114"/>
      <c r="O1791" s="114"/>
    </row>
    <row r="1792" spans="2:15" ht="20.100000000000001" customHeight="1">
      <c r="B1792" s="114"/>
      <c r="C1792" s="114"/>
      <c r="D1792" s="114"/>
      <c r="E1792" s="114"/>
      <c r="F1792" s="114"/>
      <c r="G1792" s="114"/>
      <c r="H1792" s="114"/>
      <c r="I1792" s="114"/>
      <c r="J1792" s="114"/>
      <c r="K1792" s="114"/>
      <c r="L1792" s="114"/>
      <c r="M1792" s="114"/>
      <c r="N1792" s="114"/>
      <c r="O1792" s="114"/>
    </row>
    <row r="1793" spans="2:14" ht="20.100000000000001" customHeight="1"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</row>
    <row r="1794" spans="2:14" ht="20.100000000000001" customHeight="1"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</row>
    <row r="1795" spans="2:14" ht="20.100000000000001" customHeight="1"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</row>
    <row r="1796" spans="2:14" ht="20.100000000000001" customHeight="1"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</row>
    <row r="1797" spans="2:14" ht="20.100000000000001" customHeight="1"/>
    <row r="1798" spans="2:14" ht="20.100000000000001" customHeight="1"/>
    <row r="1799" spans="2:14" ht="20.100000000000001" customHeight="1"/>
    <row r="1800" spans="2:14" ht="20.100000000000001" customHeight="1"/>
    <row r="1801" spans="2:14" ht="20.100000000000001" customHeight="1"/>
    <row r="1802" spans="2:14" ht="20.100000000000001" customHeight="1"/>
    <row r="1803" spans="2:14" ht="20.100000000000001" customHeight="1"/>
    <row r="1804" spans="2:14" ht="20.100000000000001" customHeight="1"/>
    <row r="1805" spans="2:14" ht="20.100000000000001" customHeight="1"/>
    <row r="1806" spans="2:14" ht="20.100000000000001" customHeight="1"/>
    <row r="1807" spans="2:14" ht="20.100000000000001" customHeight="1"/>
    <row r="1808" spans="2:14" ht="20.100000000000001" customHeight="1"/>
    <row r="1809" ht="20.100000000000001" customHeight="1"/>
    <row r="1810" ht="20.100000000000001" customHeight="1"/>
    <row r="1811" ht="20.100000000000001" customHeight="1"/>
  </sheetData>
  <sortState ref="B296:C309">
    <sortCondition descending="1" ref="C296:C309"/>
  </sortState>
  <mergeCells count="471">
    <mergeCell ref="B886:O886"/>
    <mergeCell ref="B359:H359"/>
    <mergeCell ref="B312:C312"/>
    <mergeCell ref="B313:C313"/>
    <mergeCell ref="B332:O332"/>
    <mergeCell ref="B357:O357"/>
    <mergeCell ref="I359:N359"/>
    <mergeCell ref="B247:O247"/>
    <mergeCell ref="B1709:N1710"/>
    <mergeCell ref="B869:O869"/>
    <mergeCell ref="B871:O871"/>
    <mergeCell ref="B899:O899"/>
    <mergeCell ref="B1446:O1446"/>
    <mergeCell ref="B1382:O1382"/>
    <mergeCell ref="B1345:O1345"/>
    <mergeCell ref="B1621:O1621"/>
    <mergeCell ref="B901:H901"/>
    <mergeCell ref="C902:D902"/>
    <mergeCell ref="E902:F902"/>
    <mergeCell ref="G902:H902"/>
    <mergeCell ref="B873:J873"/>
    <mergeCell ref="B874:B875"/>
    <mergeCell ref="C874:E874"/>
    <mergeCell ref="F874:H874"/>
    <mergeCell ref="C905:D905"/>
    <mergeCell ref="B293:C293"/>
    <mergeCell ref="B294:C294"/>
    <mergeCell ref="E236:F236"/>
    <mergeCell ref="E237:F237"/>
    <mergeCell ref="B238:C238"/>
    <mergeCell ref="E238:F238"/>
    <mergeCell ref="B249:C249"/>
    <mergeCell ref="B250:C250"/>
    <mergeCell ref="B272:C272"/>
    <mergeCell ref="B273:C273"/>
    <mergeCell ref="C362:D362"/>
    <mergeCell ref="E362:F362"/>
    <mergeCell ref="C392:D392"/>
    <mergeCell ref="E392:F392"/>
    <mergeCell ref="B423:H423"/>
    <mergeCell ref="C424:D424"/>
    <mergeCell ref="E424:F424"/>
    <mergeCell ref="G424:H424"/>
    <mergeCell ref="C425:D425"/>
    <mergeCell ref="E425:F425"/>
    <mergeCell ref="G425:H425"/>
    <mergeCell ref="C394:D394"/>
    <mergeCell ref="E394:F394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4:C244"/>
    <mergeCell ref="D239:E239"/>
    <mergeCell ref="E240:F240"/>
    <mergeCell ref="E241:F241"/>
    <mergeCell ref="B242:C242"/>
    <mergeCell ref="E242:F242"/>
    <mergeCell ref="D243:E243"/>
    <mergeCell ref="G362:H362"/>
    <mergeCell ref="C363:D363"/>
    <mergeCell ref="E363:F363"/>
    <mergeCell ref="G363:H363"/>
    <mergeCell ref="B382:L382"/>
    <mergeCell ref="C360:D360"/>
    <mergeCell ref="E360:F360"/>
    <mergeCell ref="G360:H360"/>
    <mergeCell ref="C361:D361"/>
    <mergeCell ref="E361:F361"/>
    <mergeCell ref="G361:H361"/>
    <mergeCell ref="G392:H392"/>
    <mergeCell ref="I392:J392"/>
    <mergeCell ref="C393:D393"/>
    <mergeCell ref="E393:F393"/>
    <mergeCell ref="G393:H393"/>
    <mergeCell ref="I393:J393"/>
    <mergeCell ref="B374:L374"/>
    <mergeCell ref="B390:J390"/>
    <mergeCell ref="C391:D391"/>
    <mergeCell ref="E391:F391"/>
    <mergeCell ref="G391:H391"/>
    <mergeCell ref="I391:J391"/>
    <mergeCell ref="G394:H394"/>
    <mergeCell ref="B413:L413"/>
    <mergeCell ref="I394:J394"/>
    <mergeCell ref="B406:L406"/>
    <mergeCell ref="B421:O421"/>
    <mergeCell ref="B447:L447"/>
    <mergeCell ref="B462:J462"/>
    <mergeCell ref="C463:D463"/>
    <mergeCell ref="E463:F463"/>
    <mergeCell ref="G463:H463"/>
    <mergeCell ref="I463:J463"/>
    <mergeCell ref="C426:D426"/>
    <mergeCell ref="E426:F426"/>
    <mergeCell ref="G426:H426"/>
    <mergeCell ref="C427:D427"/>
    <mergeCell ref="E427:F427"/>
    <mergeCell ref="G427:H427"/>
    <mergeCell ref="B460:L460"/>
    <mergeCell ref="C466:D466"/>
    <mergeCell ref="E466:F466"/>
    <mergeCell ref="G466:H466"/>
    <mergeCell ref="I466:J466"/>
    <mergeCell ref="B485:L485"/>
    <mergeCell ref="B549:O549"/>
    <mergeCell ref="C464:D464"/>
    <mergeCell ref="E464:F464"/>
    <mergeCell ref="G464:H464"/>
    <mergeCell ref="I464:J464"/>
    <mergeCell ref="C465:D465"/>
    <mergeCell ref="E465:F465"/>
    <mergeCell ref="G465:H465"/>
    <mergeCell ref="I465:J465"/>
    <mergeCell ref="B492:L492"/>
    <mergeCell ref="B578:J578"/>
    <mergeCell ref="B579:B580"/>
    <mergeCell ref="C579:E579"/>
    <mergeCell ref="F579:H579"/>
    <mergeCell ref="B613:O613"/>
    <mergeCell ref="B551:O551"/>
    <mergeCell ref="B552:G552"/>
    <mergeCell ref="B553:J553"/>
    <mergeCell ref="B554:B555"/>
    <mergeCell ref="C554:E554"/>
    <mergeCell ref="F554:H554"/>
    <mergeCell ref="B593:L593"/>
    <mergeCell ref="M593:O593"/>
    <mergeCell ref="B633:N633"/>
    <mergeCell ref="B634:B635"/>
    <mergeCell ref="B677:O677"/>
    <mergeCell ref="C634:F634"/>
    <mergeCell ref="G634:J634"/>
    <mergeCell ref="K634:N634"/>
    <mergeCell ref="B615:K615"/>
    <mergeCell ref="B616:B617"/>
    <mergeCell ref="C616:E616"/>
    <mergeCell ref="F616:H616"/>
    <mergeCell ref="I616:K616"/>
    <mergeCell ref="B629:L629"/>
    <mergeCell ref="B644:L644"/>
    <mergeCell ref="B696:N696"/>
    <mergeCell ref="B697:B698"/>
    <mergeCell ref="B741:P741"/>
    <mergeCell ref="B743:O743"/>
    <mergeCell ref="C697:F697"/>
    <mergeCell ref="G697:J697"/>
    <mergeCell ref="K697:N697"/>
    <mergeCell ref="B679:K679"/>
    <mergeCell ref="B680:B681"/>
    <mergeCell ref="C680:E680"/>
    <mergeCell ref="F680:H680"/>
    <mergeCell ref="I680:K680"/>
    <mergeCell ref="B745:J745"/>
    <mergeCell ref="B746:B747"/>
    <mergeCell ref="C746:E746"/>
    <mergeCell ref="F746:H746"/>
    <mergeCell ref="C775:D775"/>
    <mergeCell ref="E775:F775"/>
    <mergeCell ref="G775:H775"/>
    <mergeCell ref="C776:D776"/>
    <mergeCell ref="E776:F776"/>
    <mergeCell ref="G776:H776"/>
    <mergeCell ref="B770:O770"/>
    <mergeCell ref="B772:H772"/>
    <mergeCell ref="C773:D773"/>
    <mergeCell ref="E773:F773"/>
    <mergeCell ref="G773:H773"/>
    <mergeCell ref="C774:D774"/>
    <mergeCell ref="E774:F774"/>
    <mergeCell ref="G774:H774"/>
    <mergeCell ref="C790:D790"/>
    <mergeCell ref="I790:J790"/>
    <mergeCell ref="G791:H791"/>
    <mergeCell ref="I791:J791"/>
    <mergeCell ref="E792:F792"/>
    <mergeCell ref="G792:H792"/>
    <mergeCell ref="I792:J792"/>
    <mergeCell ref="E789:F789"/>
    <mergeCell ref="G789:H789"/>
    <mergeCell ref="I789:J789"/>
    <mergeCell ref="E790:F790"/>
    <mergeCell ref="G790:H790"/>
    <mergeCell ref="C789:D789"/>
    <mergeCell ref="B807:H807"/>
    <mergeCell ref="B805:O805"/>
    <mergeCell ref="C791:D791"/>
    <mergeCell ref="E791:F791"/>
    <mergeCell ref="G825:H825"/>
    <mergeCell ref="I825:J825"/>
    <mergeCell ref="C811:D811"/>
    <mergeCell ref="B824:J824"/>
    <mergeCell ref="C825:D825"/>
    <mergeCell ref="E825:F825"/>
    <mergeCell ref="C808:D808"/>
    <mergeCell ref="E808:F808"/>
    <mergeCell ref="G808:H808"/>
    <mergeCell ref="C809:D809"/>
    <mergeCell ref="E809:F809"/>
    <mergeCell ref="G809:H809"/>
    <mergeCell ref="C810:D810"/>
    <mergeCell ref="E810:F810"/>
    <mergeCell ref="E811:F811"/>
    <mergeCell ref="G811:H811"/>
    <mergeCell ref="C792:D792"/>
    <mergeCell ref="G810:H810"/>
    <mergeCell ref="C827:D827"/>
    <mergeCell ref="E827:F827"/>
    <mergeCell ref="G827:H827"/>
    <mergeCell ref="I827:J827"/>
    <mergeCell ref="C828:D828"/>
    <mergeCell ref="E828:F828"/>
    <mergeCell ref="G828:H828"/>
    <mergeCell ref="I828:J828"/>
    <mergeCell ref="C826:D826"/>
    <mergeCell ref="E826:F826"/>
    <mergeCell ref="G826:H826"/>
    <mergeCell ref="I826:J826"/>
    <mergeCell ref="E955:F955"/>
    <mergeCell ref="I920:J920"/>
    <mergeCell ref="C921:D921"/>
    <mergeCell ref="E921:F921"/>
    <mergeCell ref="G921:H921"/>
    <mergeCell ref="I921:J921"/>
    <mergeCell ref="G955:H955"/>
    <mergeCell ref="I955:J955"/>
    <mergeCell ref="E939:F939"/>
    <mergeCell ref="G939:H939"/>
    <mergeCell ref="B951:J951"/>
    <mergeCell ref="E952:F952"/>
    <mergeCell ref="G952:H952"/>
    <mergeCell ref="I952:J952"/>
    <mergeCell ref="E953:F953"/>
    <mergeCell ref="G953:H953"/>
    <mergeCell ref="I953:J953"/>
    <mergeCell ref="C920:D920"/>
    <mergeCell ref="E920:F920"/>
    <mergeCell ref="C939:D939"/>
    <mergeCell ref="C903:D903"/>
    <mergeCell ref="E903:F903"/>
    <mergeCell ref="G903:H903"/>
    <mergeCell ref="C904:D904"/>
    <mergeCell ref="E904:F904"/>
    <mergeCell ref="G904:H904"/>
    <mergeCell ref="G954:H954"/>
    <mergeCell ref="E905:F905"/>
    <mergeCell ref="G905:H905"/>
    <mergeCell ref="B918:J918"/>
    <mergeCell ref="C919:D919"/>
    <mergeCell ref="E919:F919"/>
    <mergeCell ref="G919:H919"/>
    <mergeCell ref="I919:J919"/>
    <mergeCell ref="B935:H935"/>
    <mergeCell ref="C936:D936"/>
    <mergeCell ref="E936:F936"/>
    <mergeCell ref="G936:H936"/>
    <mergeCell ref="C937:D937"/>
    <mergeCell ref="E937:F937"/>
    <mergeCell ref="G937:H937"/>
    <mergeCell ref="C938:D938"/>
    <mergeCell ref="E938:F938"/>
    <mergeCell ref="I954:J954"/>
    <mergeCell ref="C1321:D1321"/>
    <mergeCell ref="F1321:G1321"/>
    <mergeCell ref="I1321:J1321"/>
    <mergeCell ref="L1321:M1321"/>
    <mergeCell ref="B1259:B1260"/>
    <mergeCell ref="C1259:D1259"/>
    <mergeCell ref="E1259:F1259"/>
    <mergeCell ref="G1259:H1259"/>
    <mergeCell ref="C1264:D1264"/>
    <mergeCell ref="E1264:F1264"/>
    <mergeCell ref="G1264:H1264"/>
    <mergeCell ref="I1264:J1264"/>
    <mergeCell ref="B1264:B1265"/>
    <mergeCell ref="E1384:F1384"/>
    <mergeCell ref="C1324:D1324"/>
    <mergeCell ref="F1324:G1324"/>
    <mergeCell ref="I1324:J1324"/>
    <mergeCell ref="L1324:M1324"/>
    <mergeCell ref="C1325:D1325"/>
    <mergeCell ref="F1325:G1325"/>
    <mergeCell ref="I1325:J1325"/>
    <mergeCell ref="L1325:M1325"/>
    <mergeCell ref="G1384:H1384"/>
    <mergeCell ref="C1328:D1328"/>
    <mergeCell ref="F1328:G1328"/>
    <mergeCell ref="I1328:J1328"/>
    <mergeCell ref="L1328:M1328"/>
    <mergeCell ref="I1327:J1327"/>
    <mergeCell ref="E1029:F1029"/>
    <mergeCell ref="G1082:H1082"/>
    <mergeCell ref="I1082:J1082"/>
    <mergeCell ref="D1651:J1651"/>
    <mergeCell ref="B1640:O1640"/>
    <mergeCell ref="B1642:O1642"/>
    <mergeCell ref="B1643:O1643"/>
    <mergeCell ref="B1646:O1646"/>
    <mergeCell ref="B1647:O1647"/>
    <mergeCell ref="I1326:J1326"/>
    <mergeCell ref="L1326:M1326"/>
    <mergeCell ref="B1598:L1598"/>
    <mergeCell ref="B1577:L1577"/>
    <mergeCell ref="I1384:J1384"/>
    <mergeCell ref="K1384:L1384"/>
    <mergeCell ref="C1448:L1448"/>
    <mergeCell ref="C1467:L1467"/>
    <mergeCell ref="B1648:O1648"/>
    <mergeCell ref="B1649:O1649"/>
    <mergeCell ref="B1650:O1650"/>
    <mergeCell ref="B1080:J1080"/>
    <mergeCell ref="B1045:J1045"/>
    <mergeCell ref="B1347:L1347"/>
    <mergeCell ref="B1365:L1365"/>
    <mergeCell ref="C1046:D1046"/>
    <mergeCell ref="E1046:F1046"/>
    <mergeCell ref="G1046:H1046"/>
    <mergeCell ref="I1046:J1046"/>
    <mergeCell ref="C1047:D1047"/>
    <mergeCell ref="E954:F954"/>
    <mergeCell ref="G920:H920"/>
    <mergeCell ref="B1001:J1001"/>
    <mergeCell ref="B1002:B1003"/>
    <mergeCell ref="C1002:E1002"/>
    <mergeCell ref="F1002:H1002"/>
    <mergeCell ref="B997:O997"/>
    <mergeCell ref="B999:O999"/>
    <mergeCell ref="C922:D922"/>
    <mergeCell ref="E922:F922"/>
    <mergeCell ref="G922:H922"/>
    <mergeCell ref="I922:J922"/>
    <mergeCell ref="B933:O933"/>
    <mergeCell ref="G938:H938"/>
    <mergeCell ref="E1047:F1047"/>
    <mergeCell ref="G1047:H1047"/>
    <mergeCell ref="I1047:J1047"/>
    <mergeCell ref="B1026:O1026"/>
    <mergeCell ref="B1028:H1028"/>
    <mergeCell ref="B1061:O1061"/>
    <mergeCell ref="G1065:H1065"/>
    <mergeCell ref="C1066:D1066"/>
    <mergeCell ref="E1066:F1066"/>
    <mergeCell ref="G1066:H1066"/>
    <mergeCell ref="B887:J887"/>
    <mergeCell ref="C1067:D1067"/>
    <mergeCell ref="E1067:F1067"/>
    <mergeCell ref="G1067:H1067"/>
    <mergeCell ref="G1029:H1029"/>
    <mergeCell ref="C1030:D1030"/>
    <mergeCell ref="E1030:F1030"/>
    <mergeCell ref="G1030:H1030"/>
    <mergeCell ref="C1031:D1031"/>
    <mergeCell ref="E1031:F1031"/>
    <mergeCell ref="G1031:H1031"/>
    <mergeCell ref="C1032:D1032"/>
    <mergeCell ref="E1032:F1032"/>
    <mergeCell ref="G1032:H1032"/>
    <mergeCell ref="B1063:H1063"/>
    <mergeCell ref="E1064:F1064"/>
    <mergeCell ref="G1064:H1064"/>
    <mergeCell ref="E1065:F1065"/>
    <mergeCell ref="C954:D954"/>
    <mergeCell ref="C1081:D1081"/>
    <mergeCell ref="E1081:F1081"/>
    <mergeCell ref="G1081:H1081"/>
    <mergeCell ref="I1081:J1081"/>
    <mergeCell ref="C1322:D1322"/>
    <mergeCell ref="F1322:G1322"/>
    <mergeCell ref="E1082:F1082"/>
    <mergeCell ref="F1326:G1326"/>
    <mergeCell ref="C1083:D1083"/>
    <mergeCell ref="E1083:F1083"/>
    <mergeCell ref="G1083:H1083"/>
    <mergeCell ref="I1083:J1083"/>
    <mergeCell ref="C1084:D1084"/>
    <mergeCell ref="E1084:F1084"/>
    <mergeCell ref="G1084:H1084"/>
    <mergeCell ref="I1084:J1084"/>
    <mergeCell ref="B1125:O1125"/>
    <mergeCell ref="B1127:O1127"/>
    <mergeCell ref="B1129:J1129"/>
    <mergeCell ref="B1320:B1321"/>
    <mergeCell ref="C1320:E1320"/>
    <mergeCell ref="F1320:H1320"/>
    <mergeCell ref="I1320:K1320"/>
    <mergeCell ref="L1320:N1320"/>
    <mergeCell ref="C1130:E1130"/>
    <mergeCell ref="F1130:H1130"/>
    <mergeCell ref="B1190:O1190"/>
    <mergeCell ref="B1192:O1192"/>
    <mergeCell ref="I1322:J1322"/>
    <mergeCell ref="L1322:M1322"/>
    <mergeCell ref="B1786:N1786"/>
    <mergeCell ref="B1785:N1785"/>
    <mergeCell ref="B1784:N1784"/>
    <mergeCell ref="B1658:O1658"/>
    <mergeCell ref="B1657:O1657"/>
    <mergeCell ref="B1656:O1656"/>
    <mergeCell ref="B1655:O1655"/>
    <mergeCell ref="B1654:O1654"/>
    <mergeCell ref="B1653:O1653"/>
    <mergeCell ref="B1672:O1672"/>
    <mergeCell ref="B1676:O1676"/>
    <mergeCell ref="B1660:O1660"/>
    <mergeCell ref="B1662:O1662"/>
    <mergeCell ref="B1664:O1664"/>
    <mergeCell ref="B1665:O1665"/>
    <mergeCell ref="B1666:O1666"/>
    <mergeCell ref="B1667:O1667"/>
    <mergeCell ref="C1323:D1323"/>
    <mergeCell ref="B1668:O1668"/>
    <mergeCell ref="B1669:O1669"/>
    <mergeCell ref="B1670:O1670"/>
    <mergeCell ref="B1652:O1652"/>
    <mergeCell ref="B1639:O1639"/>
    <mergeCell ref="B1575:O1575"/>
    <mergeCell ref="B1533:L1533"/>
    <mergeCell ref="B1512:L1512"/>
    <mergeCell ref="B1510:O1510"/>
    <mergeCell ref="B1396:L1396"/>
    <mergeCell ref="B1318:O1318"/>
    <mergeCell ref="B1257:O1257"/>
    <mergeCell ref="C1330:D1330"/>
    <mergeCell ref="F1330:G1330"/>
    <mergeCell ref="I1330:J1330"/>
    <mergeCell ref="L1330:M1330"/>
    <mergeCell ref="C1331:D1331"/>
    <mergeCell ref="F1331:G1331"/>
    <mergeCell ref="C1329:D1329"/>
    <mergeCell ref="F1329:G1329"/>
    <mergeCell ref="I1329:J1329"/>
    <mergeCell ref="L1329:M1329"/>
    <mergeCell ref="C1327:D1327"/>
    <mergeCell ref="F1327:G1327"/>
    <mergeCell ref="L1327:M1327"/>
    <mergeCell ref="I1331:J1331"/>
    <mergeCell ref="L1331:M1331"/>
    <mergeCell ref="F1323:G1323"/>
    <mergeCell ref="I1323:J1323"/>
    <mergeCell ref="L1323:M1323"/>
    <mergeCell ref="C1326:D1326"/>
    <mergeCell ref="B1384:B1385"/>
    <mergeCell ref="C1384:D1384"/>
    <mergeCell ref="B788:J788"/>
    <mergeCell ref="B784:L784"/>
    <mergeCell ref="B1255:O1255"/>
    <mergeCell ref="C1082:D1082"/>
    <mergeCell ref="C1065:D1065"/>
    <mergeCell ref="C1064:D1064"/>
    <mergeCell ref="C1029:D1029"/>
    <mergeCell ref="C955:D955"/>
    <mergeCell ref="C953:D953"/>
    <mergeCell ref="C952:D952"/>
    <mergeCell ref="B795:L795"/>
    <mergeCell ref="B1194:J1194"/>
    <mergeCell ref="B1195:B1196"/>
    <mergeCell ref="C1195:E1195"/>
    <mergeCell ref="F1195:H1195"/>
    <mergeCell ref="C1048:D1048"/>
    <mergeCell ref="E1048:F1048"/>
    <mergeCell ref="G1048:H1048"/>
    <mergeCell ref="I1048:J1048"/>
    <mergeCell ref="C1049:D1049"/>
    <mergeCell ref="E1049:F1049"/>
    <mergeCell ref="G1049:H1049"/>
    <mergeCell ref="I1049:J1049"/>
    <mergeCell ref="B1130:B1131"/>
  </mergeCells>
  <conditionalFormatting sqref="N1263:N1264 C922 E922 G922 I922 C905 E905 G905 C792 E792 G792 C776:C783 E776:E783 D777:D783 G776 I772:L783 C702:N705 C684:L685 C489:L491 C451:L459 C410:L412 C394:J395 C378:L381 E363:H372 D364:D372 C363:C372 C461:L461 C383:L389 C427:H446 C545:L548 C620:L628 C632:L632 C639:N642 C638:E638 C466:J484 C1263:J1263 I792 K1264:L1264 C415:L420">
    <cfRule type="cellIs" dxfId="47" priority="55" stopIfTrue="1" operator="lessThanOrEqual">
      <formula>0</formula>
    </cfRule>
    <cfRule type="cellIs" dxfId="46" priority="56" stopIfTrue="1" operator="greaterThanOrEqual">
      <formula>0</formula>
    </cfRule>
  </conditionalFormatting>
  <conditionalFormatting sqref="C939 E939 G939">
    <cfRule type="cellIs" dxfId="45" priority="47" stopIfTrue="1" operator="lessThanOrEqual">
      <formula>0</formula>
    </cfRule>
    <cfRule type="cellIs" dxfId="44" priority="48" stopIfTrue="1" operator="greaterThanOrEqual">
      <formula>0</formula>
    </cfRule>
  </conditionalFormatting>
  <conditionalFormatting sqref="C811 E811 G811">
    <cfRule type="cellIs" dxfId="43" priority="51" stopIfTrue="1" operator="lessThanOrEqual">
      <formula>0</formula>
    </cfRule>
    <cfRule type="cellIs" dxfId="42" priority="52" stopIfTrue="1" operator="greaterThanOrEqual">
      <formula>0</formula>
    </cfRule>
  </conditionalFormatting>
  <conditionalFormatting sqref="C828 E828 G828 I828">
    <cfRule type="cellIs" dxfId="41" priority="49" stopIfTrue="1" operator="lessThanOrEqual">
      <formula>0</formula>
    </cfRule>
    <cfRule type="cellIs" dxfId="40" priority="50" stopIfTrue="1" operator="greaterThanOrEqual">
      <formula>0</formula>
    </cfRule>
  </conditionalFormatting>
  <conditionalFormatting sqref="C955 E955 G955 I955">
    <cfRule type="cellIs" dxfId="39" priority="45" stopIfTrue="1" operator="lessThanOrEqual">
      <formula>0</formula>
    </cfRule>
    <cfRule type="cellIs" dxfId="38" priority="46" stopIfTrue="1" operator="greaterThanOrEqual">
      <formula>0</formula>
    </cfRule>
  </conditionalFormatting>
  <conditionalFormatting sqref="F638">
    <cfRule type="cellIs" dxfId="37" priority="43" stopIfTrue="1" operator="lessThanOrEqual">
      <formula>0</formula>
    </cfRule>
    <cfRule type="cellIs" dxfId="36" priority="44" stopIfTrue="1" operator="greaterThanOrEqual">
      <formula>0</formula>
    </cfRule>
  </conditionalFormatting>
  <conditionalFormatting sqref="G638:I638">
    <cfRule type="cellIs" dxfId="35" priority="41" stopIfTrue="1" operator="lessThanOrEqual">
      <formula>0</formula>
    </cfRule>
    <cfRule type="cellIs" dxfId="34" priority="42" stopIfTrue="1" operator="greaterThanOrEqual">
      <formula>0</formula>
    </cfRule>
  </conditionalFormatting>
  <conditionalFormatting sqref="J638">
    <cfRule type="cellIs" dxfId="33" priority="39" stopIfTrue="1" operator="lessThanOrEqual">
      <formula>0</formula>
    </cfRule>
    <cfRule type="cellIs" dxfId="32" priority="40" stopIfTrue="1" operator="greaterThanOrEqual">
      <formula>0</formula>
    </cfRule>
  </conditionalFormatting>
  <conditionalFormatting sqref="K638:M638">
    <cfRule type="cellIs" dxfId="31" priority="37" stopIfTrue="1" operator="lessThanOrEqual">
      <formula>0</formula>
    </cfRule>
    <cfRule type="cellIs" dxfId="30" priority="38" stopIfTrue="1" operator="greaterThanOrEqual">
      <formula>0</formula>
    </cfRule>
  </conditionalFormatting>
  <conditionalFormatting sqref="N638">
    <cfRule type="cellIs" dxfId="29" priority="35" stopIfTrue="1" operator="lessThanOrEqual">
      <formula>0</formula>
    </cfRule>
    <cfRule type="cellIs" dxfId="28" priority="36" stopIfTrue="1" operator="greaterThanOrEqual">
      <formula>0</formula>
    </cfRule>
  </conditionalFormatting>
  <conditionalFormatting sqref="C701:E701">
    <cfRule type="cellIs" dxfId="27" priority="33" stopIfTrue="1" operator="lessThanOrEqual">
      <formula>0</formula>
    </cfRule>
    <cfRule type="cellIs" dxfId="26" priority="34" stopIfTrue="1" operator="greaterThanOrEqual">
      <formula>0</formula>
    </cfRule>
  </conditionalFormatting>
  <conditionalFormatting sqref="F701">
    <cfRule type="cellIs" dxfId="25" priority="31" stopIfTrue="1" operator="lessThanOrEqual">
      <formula>0</formula>
    </cfRule>
    <cfRule type="cellIs" dxfId="24" priority="32" stopIfTrue="1" operator="greaterThanOrEqual">
      <formula>0</formula>
    </cfRule>
  </conditionalFormatting>
  <conditionalFormatting sqref="G701:I701">
    <cfRule type="cellIs" dxfId="23" priority="29" stopIfTrue="1" operator="lessThanOrEqual">
      <formula>0</formula>
    </cfRule>
    <cfRule type="cellIs" dxfId="22" priority="30" stopIfTrue="1" operator="greaterThanOrEqual">
      <formula>0</formula>
    </cfRule>
  </conditionalFormatting>
  <conditionalFormatting sqref="J701">
    <cfRule type="cellIs" dxfId="21" priority="27" stopIfTrue="1" operator="lessThanOrEqual">
      <formula>0</formula>
    </cfRule>
    <cfRule type="cellIs" dxfId="20" priority="28" stopIfTrue="1" operator="greaterThanOrEqual">
      <formula>0</formula>
    </cfRule>
  </conditionalFormatting>
  <conditionalFormatting sqref="K701:M701">
    <cfRule type="cellIs" dxfId="19" priority="25" stopIfTrue="1" operator="lessThanOrEqual">
      <formula>0</formula>
    </cfRule>
    <cfRule type="cellIs" dxfId="18" priority="26" stopIfTrue="1" operator="greaterThanOrEqual">
      <formula>0</formula>
    </cfRule>
  </conditionalFormatting>
  <conditionalFormatting sqref="N701">
    <cfRule type="cellIs" dxfId="17" priority="23" stopIfTrue="1" operator="lessThanOrEqual">
      <formula>0</formula>
    </cfRule>
    <cfRule type="cellIs" dxfId="16" priority="24" stopIfTrue="1" operator="greaterThanOrEqual">
      <formula>0</formula>
    </cfRule>
  </conditionalFormatting>
  <conditionalFormatting sqref="E1263">
    <cfRule type="cellIs" dxfId="15" priority="22" operator="greaterThanOrEqual">
      <formula>0</formula>
    </cfRule>
  </conditionalFormatting>
  <conditionalFormatting sqref="C1263:J1263">
    <cfRule type="cellIs" dxfId="14" priority="21" operator="greaterThanOrEqual">
      <formula>0</formula>
    </cfRule>
  </conditionalFormatting>
  <conditionalFormatting sqref="C1032 E1032 G1032">
    <cfRule type="cellIs" dxfId="13" priority="19" stopIfTrue="1" operator="lessThanOrEqual">
      <formula>0</formula>
    </cfRule>
    <cfRule type="cellIs" dxfId="12" priority="20" stopIfTrue="1" operator="greaterThanOrEqual">
      <formula>0</formula>
    </cfRule>
  </conditionalFormatting>
  <conditionalFormatting sqref="C1049 E1049 G1049 I1049">
    <cfRule type="cellIs" dxfId="11" priority="17" stopIfTrue="1" operator="lessThanOrEqual">
      <formula>0</formula>
    </cfRule>
    <cfRule type="cellIs" dxfId="10" priority="18" stopIfTrue="1" operator="greaterThanOrEqual">
      <formula>0</formula>
    </cfRule>
  </conditionalFormatting>
  <conditionalFormatting sqref="C1067 E1067 G1067">
    <cfRule type="cellIs" dxfId="9" priority="15" stopIfTrue="1" operator="lessThanOrEqual">
      <formula>0</formula>
    </cfRule>
    <cfRule type="cellIs" dxfId="8" priority="16" stopIfTrue="1" operator="greaterThanOrEqual">
      <formula>0</formula>
    </cfRule>
  </conditionalFormatting>
  <conditionalFormatting sqref="C1084 E1084 G1084 I1084">
    <cfRule type="cellIs" dxfId="7" priority="13" stopIfTrue="1" operator="lessThanOrEqual">
      <formula>0</formula>
    </cfRule>
    <cfRule type="cellIs" dxfId="6" priority="14" stopIfTrue="1" operator="greaterThanOrEqual">
      <formula>0</formula>
    </cfRule>
  </conditionalFormatting>
  <conditionalFormatting sqref="I1268:J1268">
    <cfRule type="cellIs" dxfId="5" priority="1" operator="greaterThanOrEqual">
      <formula>0</formula>
    </cfRule>
  </conditionalFormatting>
  <conditionalFormatting sqref="C1268:H1268">
    <cfRule type="cellIs" dxfId="4" priority="11" stopIfTrue="1" operator="lessThanOrEqual">
      <formula>0</formula>
    </cfRule>
    <cfRule type="cellIs" dxfId="3" priority="12" stopIfTrue="1" operator="greaterThanOrEqual">
      <formula>0</formula>
    </cfRule>
  </conditionalFormatting>
  <conditionalFormatting sqref="C1268:H1268">
    <cfRule type="cellIs" dxfId="2" priority="10" operator="greaterThanOrEqual">
      <formula>0</formula>
    </cfRule>
  </conditionalFormatting>
  <conditionalFormatting sqref="I1268:J1268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5" min="2" max="14" man="1"/>
    <brk id="230" min="2" max="14" man="1"/>
    <brk id="292" min="2" max="14" man="1"/>
    <brk id="356" min="2" max="14" man="1"/>
    <brk id="420" min="2" max="14" man="1"/>
    <brk id="548" min="2" max="14" man="1"/>
    <brk id="612" min="2" max="14" man="1"/>
    <brk id="740" min="2" max="14" man="1"/>
    <brk id="868" min="2" max="14" man="1"/>
    <brk id="1254" min="2" max="14" man="1"/>
    <brk id="1317" min="2" max="14" man="1"/>
    <brk id="1381" min="2" max="14" man="1"/>
    <brk id="1638" min="2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DICIEMBRE</vt:lpstr>
      <vt:lpstr>DICIEMBRE!Área_de_impresión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2018-12-19T12:32:58Z</cp:lastPrinted>
  <dcterms:created xsi:type="dcterms:W3CDTF">2011-10-19T11:12:35Z</dcterms:created>
  <dcterms:modified xsi:type="dcterms:W3CDTF">2019-01-22T08:58:16Z</dcterms:modified>
</cp:coreProperties>
</file>