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theme/themeOverride1.xml" ContentType="application/vnd.openxmlformats-officedocument.themeOverride+xml"/>
  <Override PartName="/xl/charts/chart19.xml" ContentType="application/vnd.openxmlformats-officedocument.drawingml.chart+xml"/>
  <Override PartName="/xl/theme/themeOverride2.xml" ContentType="application/vnd.openxmlformats-officedocument.themeOverride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3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4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4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4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4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4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4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4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4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4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4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5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5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5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5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5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5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5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5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5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5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6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6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19\BOLETINES\"/>
    </mc:Choice>
  </mc:AlternateContent>
  <bookViews>
    <workbookView xWindow="360" yWindow="45" windowWidth="9345" windowHeight="5025"/>
  </bookViews>
  <sheets>
    <sheet name="ENERO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ENERO!#REF!</definedName>
    <definedName name="_xlnm.Print_Area" localSheetId="0">ENERO!$B$1:$O$1634</definedName>
  </definedNames>
  <calcPr calcId="152511"/>
</workbook>
</file>

<file path=xl/calcChain.xml><?xml version="1.0" encoding="utf-8"?>
<calcChain xmlns="http://schemas.openxmlformats.org/spreadsheetml/2006/main">
  <c r="J840" i="4" l="1"/>
  <c r="J841" i="4"/>
  <c r="J842" i="4"/>
  <c r="J843" i="4"/>
  <c r="J844" i="4"/>
  <c r="J845" i="4"/>
  <c r="J846" i="4"/>
  <c r="H960" i="4" l="1"/>
  <c r="H961" i="4"/>
  <c r="E961" i="4"/>
  <c r="E960" i="4"/>
  <c r="J961" i="4" l="1"/>
  <c r="J960" i="4"/>
  <c r="J1095" i="4"/>
  <c r="I1095" i="4"/>
  <c r="E1097" i="4"/>
  <c r="F1097" i="4"/>
  <c r="G1097" i="4"/>
  <c r="H1097" i="4"/>
  <c r="E962" i="4" l="1"/>
  <c r="E963" i="4"/>
  <c r="E964" i="4"/>
  <c r="E965" i="4"/>
  <c r="E966" i="4"/>
  <c r="E967" i="4"/>
  <c r="E959" i="4"/>
  <c r="H963" i="4"/>
  <c r="E968" i="4" l="1"/>
  <c r="E829" i="4"/>
  <c r="E830" i="4"/>
  <c r="E831" i="4"/>
  <c r="E832" i="4"/>
  <c r="E833" i="4"/>
  <c r="E834" i="4"/>
  <c r="E835" i="4"/>
  <c r="E836" i="4"/>
  <c r="E837" i="4"/>
  <c r="G727" i="4" l="1"/>
  <c r="J1096" i="4" l="1"/>
  <c r="I1096" i="4"/>
  <c r="D1097" i="4"/>
  <c r="C1097" i="4"/>
  <c r="J1097" i="4" l="1"/>
  <c r="I1097" i="4"/>
  <c r="C309" i="4"/>
  <c r="C310" i="4"/>
  <c r="G367" i="4" l="1"/>
  <c r="G366" i="4"/>
  <c r="D309" i="4"/>
  <c r="E309" i="4"/>
  <c r="F309" i="4"/>
  <c r="G309" i="4"/>
  <c r="H309" i="4"/>
  <c r="I309" i="4"/>
  <c r="J309" i="4"/>
  <c r="K309" i="4"/>
  <c r="D310" i="4"/>
  <c r="E310" i="4"/>
  <c r="F310" i="4"/>
  <c r="G310" i="4"/>
  <c r="H310" i="4"/>
  <c r="I310" i="4"/>
  <c r="J310" i="4"/>
  <c r="K310" i="4"/>
  <c r="C1374" i="4" l="1"/>
  <c r="K1440" i="4" l="1"/>
  <c r="J1440" i="4"/>
  <c r="I1440" i="4"/>
  <c r="H1440" i="4"/>
  <c r="G1440" i="4"/>
  <c r="F1440" i="4"/>
  <c r="E1440" i="4"/>
  <c r="D1440" i="4"/>
  <c r="C1440" i="4"/>
  <c r="L1439" i="4"/>
  <c r="L1438" i="4"/>
  <c r="L1437" i="4"/>
  <c r="L1436" i="4"/>
  <c r="L1435" i="4"/>
  <c r="K1419" i="4"/>
  <c r="J1419" i="4"/>
  <c r="I1419" i="4"/>
  <c r="H1419" i="4"/>
  <c r="G1419" i="4"/>
  <c r="F1419" i="4"/>
  <c r="E1419" i="4"/>
  <c r="D1419" i="4"/>
  <c r="C1419" i="4"/>
  <c r="L1416" i="4" s="1"/>
  <c r="L1415" i="4"/>
  <c r="L1414" i="4"/>
  <c r="K1374" i="4"/>
  <c r="J1374" i="4"/>
  <c r="I1374" i="4"/>
  <c r="H1374" i="4"/>
  <c r="G1374" i="4"/>
  <c r="F1374" i="4"/>
  <c r="E1374" i="4"/>
  <c r="D1374" i="4"/>
  <c r="L1373" i="4"/>
  <c r="L1372" i="4"/>
  <c r="L1371" i="4"/>
  <c r="L1370" i="4"/>
  <c r="L1369" i="4"/>
  <c r="K1353" i="4"/>
  <c r="J1353" i="4"/>
  <c r="I1353" i="4"/>
  <c r="H1353" i="4"/>
  <c r="G1353" i="4"/>
  <c r="F1353" i="4"/>
  <c r="E1353" i="4"/>
  <c r="D1353" i="4"/>
  <c r="C1353" i="4"/>
  <c r="L1350" i="4" s="1"/>
  <c r="L1351" i="4"/>
  <c r="L1349" i="4"/>
  <c r="L1348" i="4"/>
  <c r="L1418" i="4" l="1"/>
  <c r="L1352" i="4"/>
  <c r="L1417" i="4"/>
  <c r="L1440" i="4"/>
  <c r="L1374" i="4"/>
  <c r="L1353" i="4"/>
  <c r="H1025" i="4"/>
  <c r="H967" i="4"/>
  <c r="H966" i="4"/>
  <c r="H965" i="4"/>
  <c r="H964" i="4"/>
  <c r="H962" i="4"/>
  <c r="F968" i="4"/>
  <c r="H959" i="4"/>
  <c r="C968" i="4"/>
  <c r="G1034" i="4"/>
  <c r="F1034" i="4"/>
  <c r="D1034" i="4"/>
  <c r="C1034" i="4"/>
  <c r="E1031" i="4" s="1"/>
  <c r="H1033" i="4"/>
  <c r="E1033" i="4"/>
  <c r="H1032" i="4"/>
  <c r="E1032" i="4"/>
  <c r="H1031" i="4"/>
  <c r="H1030" i="4"/>
  <c r="E1030" i="4"/>
  <c r="H1029" i="4"/>
  <c r="E1029" i="4"/>
  <c r="H1028" i="4"/>
  <c r="E1028" i="4"/>
  <c r="H1027" i="4"/>
  <c r="E1027" i="4"/>
  <c r="H1026" i="4"/>
  <c r="E1026" i="4"/>
  <c r="E1025" i="4"/>
  <c r="G968" i="4"/>
  <c r="D968" i="4"/>
  <c r="J1026" i="4" l="1"/>
  <c r="J1027" i="4"/>
  <c r="J1028" i="4"/>
  <c r="J1029" i="4"/>
  <c r="J1030" i="4"/>
  <c r="J959" i="4"/>
  <c r="J963" i="4"/>
  <c r="J967" i="4"/>
  <c r="J1031" i="4"/>
  <c r="J1032" i="4"/>
  <c r="J1033" i="4"/>
  <c r="J962" i="4"/>
  <c r="J964" i="4"/>
  <c r="J966" i="4"/>
  <c r="J1025" i="4"/>
  <c r="L1419" i="4"/>
  <c r="J965" i="4"/>
  <c r="H968" i="4"/>
  <c r="H1034" i="4"/>
  <c r="E1034" i="4"/>
  <c r="J1034" i="4" l="1"/>
  <c r="J968" i="4"/>
  <c r="M578" i="4"/>
  <c r="I630" i="4" l="1"/>
  <c r="D501" i="4" l="1"/>
  <c r="C891" i="4" l="1"/>
  <c r="E891" i="4"/>
  <c r="I891" i="4" l="1"/>
  <c r="G890" i="4"/>
  <c r="G889" i="4"/>
  <c r="E858" i="4"/>
  <c r="C858" i="4"/>
  <c r="G857" i="4"/>
  <c r="G856" i="4"/>
  <c r="H829" i="4"/>
  <c r="H830" i="4"/>
  <c r="K529" i="4"/>
  <c r="J830" i="4" l="1"/>
  <c r="J829" i="4"/>
  <c r="G858" i="4"/>
  <c r="G891" i="4"/>
  <c r="L529" i="4" l="1"/>
  <c r="L528" i="4"/>
  <c r="K528" i="4"/>
  <c r="M528" i="4" l="1"/>
  <c r="M529" i="4"/>
  <c r="N530" i="4"/>
  <c r="J530" i="4"/>
  <c r="H530" i="4"/>
  <c r="G530" i="4"/>
  <c r="I529" i="4"/>
  <c r="I528" i="4"/>
  <c r="F530" i="4"/>
  <c r="I530" i="4" l="1"/>
  <c r="K530" i="4"/>
  <c r="M530" i="4"/>
  <c r="L530" i="4"/>
  <c r="L1460" i="4" l="1"/>
  <c r="L1459" i="4"/>
  <c r="K1306" i="4"/>
  <c r="J1306" i="4"/>
  <c r="I1306" i="4"/>
  <c r="H1306" i="4"/>
  <c r="G1306" i="4"/>
  <c r="F1306" i="4"/>
  <c r="E1306" i="4"/>
  <c r="D1306" i="4"/>
  <c r="C1306" i="4"/>
  <c r="L1303" i="4" s="1"/>
  <c r="L1302" i="4"/>
  <c r="K1287" i="4"/>
  <c r="J1287" i="4"/>
  <c r="I1287" i="4"/>
  <c r="H1287" i="4"/>
  <c r="G1287" i="4"/>
  <c r="F1287" i="4"/>
  <c r="E1287" i="4"/>
  <c r="D1287" i="4"/>
  <c r="C1287" i="4"/>
  <c r="L1285" i="4" s="1"/>
  <c r="L1286" i="4"/>
  <c r="L1283" i="4"/>
  <c r="J1227" i="4"/>
  <c r="I1227" i="4"/>
  <c r="H1227" i="4"/>
  <c r="G1227" i="4"/>
  <c r="F1227" i="4"/>
  <c r="E1227" i="4"/>
  <c r="D1227" i="4"/>
  <c r="C1227" i="4"/>
  <c r="L1226" i="4"/>
  <c r="K1226" i="4"/>
  <c r="L1225" i="4"/>
  <c r="K1225" i="4"/>
  <c r="L1224" i="4"/>
  <c r="K1224" i="4"/>
  <c r="L1223" i="4"/>
  <c r="K1223" i="4"/>
  <c r="L1222" i="4"/>
  <c r="K1222" i="4"/>
  <c r="L1221" i="4"/>
  <c r="K1221" i="4"/>
  <c r="L1220" i="4"/>
  <c r="K1220" i="4"/>
  <c r="L1219" i="4"/>
  <c r="K1219" i="4"/>
  <c r="L1218" i="4"/>
  <c r="K1218" i="4"/>
  <c r="K1202" i="4"/>
  <c r="J1202" i="4"/>
  <c r="I1202" i="4"/>
  <c r="H1202" i="4"/>
  <c r="G1202" i="4"/>
  <c r="F1202" i="4"/>
  <c r="E1202" i="4"/>
  <c r="D1202" i="4"/>
  <c r="C1202" i="4"/>
  <c r="L1199" i="4" s="1"/>
  <c r="K1184" i="4"/>
  <c r="J1184" i="4"/>
  <c r="I1184" i="4"/>
  <c r="H1184" i="4"/>
  <c r="G1184" i="4"/>
  <c r="F1184" i="4"/>
  <c r="E1184" i="4"/>
  <c r="D1184" i="4"/>
  <c r="C1184" i="4"/>
  <c r="L1181" i="4" s="1"/>
  <c r="L1183" i="4"/>
  <c r="K1162" i="4"/>
  <c r="I1162" i="4"/>
  <c r="H1162" i="4"/>
  <c r="F1162" i="4"/>
  <c r="E1162" i="4"/>
  <c r="C1162" i="4"/>
  <c r="N1161" i="4"/>
  <c r="L1161" i="4"/>
  <c r="N1160" i="4"/>
  <c r="L1160" i="4"/>
  <c r="N1159" i="4"/>
  <c r="L1159" i="4"/>
  <c r="N1158" i="4"/>
  <c r="L1158" i="4"/>
  <c r="N1157" i="4"/>
  <c r="L1157" i="4"/>
  <c r="N1156" i="4"/>
  <c r="L1156" i="4"/>
  <c r="N1155" i="4"/>
  <c r="L1155" i="4"/>
  <c r="N1154" i="4"/>
  <c r="L1154" i="4"/>
  <c r="N1153" i="4"/>
  <c r="L1153" i="4"/>
  <c r="H1092" i="4"/>
  <c r="G1092" i="4"/>
  <c r="F1092" i="4"/>
  <c r="E1092" i="4"/>
  <c r="D1092" i="4"/>
  <c r="C1092" i="4"/>
  <c r="G838" i="4"/>
  <c r="F838" i="4"/>
  <c r="D838" i="4"/>
  <c r="C838" i="4"/>
  <c r="H837" i="4"/>
  <c r="H836" i="4"/>
  <c r="H835" i="4"/>
  <c r="H834" i="4"/>
  <c r="H833" i="4"/>
  <c r="H832" i="4"/>
  <c r="H831" i="4"/>
  <c r="I761" i="4"/>
  <c r="E761" i="4"/>
  <c r="C761" i="4"/>
  <c r="G760" i="4"/>
  <c r="G759" i="4"/>
  <c r="E728" i="4"/>
  <c r="C728" i="4"/>
  <c r="G726" i="4"/>
  <c r="G707" i="4"/>
  <c r="F707" i="4"/>
  <c r="D707" i="4"/>
  <c r="C707" i="4"/>
  <c r="E704" i="4" s="1"/>
  <c r="H706" i="4"/>
  <c r="E706" i="4"/>
  <c r="H705" i="4"/>
  <c r="E705" i="4"/>
  <c r="H704" i="4"/>
  <c r="H703" i="4"/>
  <c r="E703" i="4"/>
  <c r="H702" i="4"/>
  <c r="E702" i="4"/>
  <c r="H701" i="4"/>
  <c r="E701" i="4"/>
  <c r="H700" i="4"/>
  <c r="E700" i="4"/>
  <c r="H699" i="4"/>
  <c r="E699" i="4"/>
  <c r="H698" i="4"/>
  <c r="E698" i="4"/>
  <c r="E630" i="4"/>
  <c r="C630" i="4"/>
  <c r="G629" i="4"/>
  <c r="G628" i="4"/>
  <c r="E596" i="4"/>
  <c r="C596" i="4"/>
  <c r="G595" i="4"/>
  <c r="G594" i="4"/>
  <c r="G576" i="4"/>
  <c r="F576" i="4"/>
  <c r="D576" i="4"/>
  <c r="C576" i="4"/>
  <c r="H575" i="4"/>
  <c r="E575" i="4"/>
  <c r="H574" i="4"/>
  <c r="E574" i="4"/>
  <c r="H573" i="4"/>
  <c r="E573" i="4"/>
  <c r="H572" i="4"/>
  <c r="E572" i="4"/>
  <c r="H571" i="4"/>
  <c r="E571" i="4"/>
  <c r="H570" i="4"/>
  <c r="E570" i="4"/>
  <c r="H569" i="4"/>
  <c r="E569" i="4"/>
  <c r="H568" i="4"/>
  <c r="E568" i="4"/>
  <c r="H567" i="4"/>
  <c r="E567" i="4"/>
  <c r="D530" i="4"/>
  <c r="C530" i="4"/>
  <c r="E528" i="4" s="1"/>
  <c r="E529" i="4"/>
  <c r="G501" i="4"/>
  <c r="F501" i="4"/>
  <c r="C501" i="4"/>
  <c r="E500" i="4" s="1"/>
  <c r="J500" i="4"/>
  <c r="I500" i="4"/>
  <c r="H500" i="4"/>
  <c r="J499" i="4"/>
  <c r="I499" i="4"/>
  <c r="H499" i="4"/>
  <c r="E499" i="4"/>
  <c r="G472" i="4"/>
  <c r="F472" i="4"/>
  <c r="D472" i="4"/>
  <c r="C472" i="4"/>
  <c r="H471" i="4"/>
  <c r="E471" i="4"/>
  <c r="H470" i="4"/>
  <c r="E470" i="4"/>
  <c r="H469" i="4"/>
  <c r="E469" i="4"/>
  <c r="H468" i="4"/>
  <c r="E468" i="4"/>
  <c r="H467" i="4"/>
  <c r="E467" i="4"/>
  <c r="H466" i="4"/>
  <c r="E466" i="4"/>
  <c r="H465" i="4"/>
  <c r="E465" i="4"/>
  <c r="H464" i="4"/>
  <c r="E464" i="4"/>
  <c r="H463" i="4"/>
  <c r="E463" i="4"/>
  <c r="G445" i="4"/>
  <c r="F445" i="4"/>
  <c r="D445" i="4"/>
  <c r="C445" i="4"/>
  <c r="H444" i="4"/>
  <c r="E444" i="4"/>
  <c r="H443" i="4"/>
  <c r="E443" i="4"/>
  <c r="H442" i="4"/>
  <c r="E442" i="4"/>
  <c r="H441" i="4"/>
  <c r="E441" i="4"/>
  <c r="H440" i="4"/>
  <c r="E440" i="4"/>
  <c r="H439" i="4"/>
  <c r="E439" i="4"/>
  <c r="H438" i="4"/>
  <c r="E438" i="4"/>
  <c r="H437" i="4"/>
  <c r="E437" i="4"/>
  <c r="H436" i="4"/>
  <c r="E436" i="4"/>
  <c r="K392" i="4"/>
  <c r="J392" i="4"/>
  <c r="I392" i="4"/>
  <c r="H392" i="4"/>
  <c r="G392" i="4"/>
  <c r="F392" i="4"/>
  <c r="E392" i="4"/>
  <c r="D392" i="4"/>
  <c r="C392" i="4"/>
  <c r="L390" i="4" s="1"/>
  <c r="L391" i="4"/>
  <c r="I368" i="4"/>
  <c r="E368" i="4"/>
  <c r="C368" i="4"/>
  <c r="K354" i="4"/>
  <c r="J354" i="4"/>
  <c r="I354" i="4"/>
  <c r="H354" i="4"/>
  <c r="G354" i="4"/>
  <c r="F354" i="4"/>
  <c r="E354" i="4"/>
  <c r="D354" i="4"/>
  <c r="C354" i="4"/>
  <c r="L353" i="4"/>
  <c r="L352" i="4"/>
  <c r="E330" i="4"/>
  <c r="C330" i="4"/>
  <c r="G329" i="4"/>
  <c r="G328" i="4"/>
  <c r="K304" i="4"/>
  <c r="J304" i="4"/>
  <c r="I304" i="4"/>
  <c r="H304" i="4"/>
  <c r="G304" i="4"/>
  <c r="F304" i="4"/>
  <c r="E304" i="4"/>
  <c r="D304" i="4"/>
  <c r="C304" i="4"/>
  <c r="L302" i="4" s="1"/>
  <c r="L303" i="4"/>
  <c r="K301" i="4"/>
  <c r="J301" i="4"/>
  <c r="I301" i="4"/>
  <c r="H301" i="4"/>
  <c r="G301" i="4"/>
  <c r="F301" i="4"/>
  <c r="E301" i="4"/>
  <c r="D301" i="4"/>
  <c r="C301" i="4"/>
  <c r="E246" i="4"/>
  <c r="E242" i="4"/>
  <c r="L1201" i="4" l="1"/>
  <c r="L1305" i="4"/>
  <c r="L1182" i="4"/>
  <c r="L1200" i="4"/>
  <c r="L1284" i="4"/>
  <c r="L1287" i="4" s="1"/>
  <c r="L1304" i="4"/>
  <c r="L1306" i="4" s="1"/>
  <c r="J436" i="4"/>
  <c r="J438" i="4"/>
  <c r="J440" i="4"/>
  <c r="J442" i="4"/>
  <c r="J444" i="4"/>
  <c r="J464" i="4"/>
  <c r="J466" i="4"/>
  <c r="J468" i="4"/>
  <c r="J470" i="4"/>
  <c r="J832" i="4"/>
  <c r="J834" i="4"/>
  <c r="J836" i="4"/>
  <c r="J568" i="4"/>
  <c r="J570" i="4"/>
  <c r="J572" i="4"/>
  <c r="J574" i="4"/>
  <c r="J698" i="4"/>
  <c r="J700" i="4"/>
  <c r="J702" i="4"/>
  <c r="D308" i="4"/>
  <c r="H308" i="4"/>
  <c r="J437" i="4"/>
  <c r="J439" i="4"/>
  <c r="J441" i="4"/>
  <c r="J443" i="4"/>
  <c r="J463" i="4"/>
  <c r="J465" i="4"/>
  <c r="J467" i="4"/>
  <c r="J469" i="4"/>
  <c r="J831" i="4"/>
  <c r="J833" i="4"/>
  <c r="J835" i="4"/>
  <c r="J837" i="4"/>
  <c r="J567" i="4"/>
  <c r="J569" i="4"/>
  <c r="J571" i="4"/>
  <c r="J573" i="4"/>
  <c r="J575" i="4"/>
  <c r="J699" i="4"/>
  <c r="J703" i="4"/>
  <c r="J471" i="4"/>
  <c r="F249" i="4"/>
  <c r="E308" i="4"/>
  <c r="C308" i="4"/>
  <c r="G308" i="4"/>
  <c r="K308" i="4"/>
  <c r="I308" i="4"/>
  <c r="F308" i="4"/>
  <c r="J308" i="4"/>
  <c r="E576" i="4"/>
  <c r="E501" i="4"/>
  <c r="L1162" i="4"/>
  <c r="N1162" i="4"/>
  <c r="E445" i="4"/>
  <c r="H445" i="4"/>
  <c r="H576" i="4"/>
  <c r="K1227" i="4"/>
  <c r="L1227" i="4"/>
  <c r="I501" i="4"/>
  <c r="H472" i="4"/>
  <c r="E472" i="4"/>
  <c r="L304" i="4"/>
  <c r="G330" i="4"/>
  <c r="G368" i="4"/>
  <c r="K500" i="4"/>
  <c r="G596" i="4"/>
  <c r="E707" i="4"/>
  <c r="H707" i="4"/>
  <c r="G728" i="4"/>
  <c r="E838" i="4"/>
  <c r="H838" i="4"/>
  <c r="L1184" i="4"/>
  <c r="E530" i="4"/>
  <c r="L301" i="4"/>
  <c r="L354" i="4"/>
  <c r="L392" i="4"/>
  <c r="H501" i="4"/>
  <c r="J501" i="4"/>
  <c r="G630" i="4"/>
  <c r="G761" i="4"/>
  <c r="L1202" i="4"/>
  <c r="K499" i="4"/>
  <c r="L305" i="4" l="1"/>
  <c r="L309" i="4" s="1"/>
  <c r="L306" i="4"/>
  <c r="L310" i="4" s="1"/>
  <c r="J576" i="4"/>
  <c r="J707" i="4"/>
  <c r="J445" i="4"/>
  <c r="J472" i="4"/>
  <c r="J838" i="4"/>
  <c r="L308" i="4"/>
  <c r="K501" i="4"/>
</calcChain>
</file>

<file path=xl/sharedStrings.xml><?xml version="1.0" encoding="utf-8"?>
<sst xmlns="http://schemas.openxmlformats.org/spreadsheetml/2006/main" count="661" uniqueCount="200">
  <si>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</si>
  <si>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</si>
  <si>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</si>
  <si>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</si>
  <si>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</si>
  <si>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</si>
  <si>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</si>
  <si>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</si>
  <si>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</si>
  <si>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</si>
  <si>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</si>
  <si>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</si>
  <si>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</si>
  <si>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</si>
  <si>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</si>
  <si>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</si>
  <si>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</si>
  <si>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</si>
  <si>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</si>
  <si>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</si>
  <si>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</si>
  <si>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>HOSTALES</t>
  </si>
  <si>
    <t>NÚMERO DE ESTABLECIMIENTOS</t>
  </si>
  <si>
    <t xml:space="preserve">BURGOS </t>
  </si>
  <si>
    <t>LEÓN</t>
  </si>
  <si>
    <t>ESTABLECIMIENTOS</t>
  </si>
  <si>
    <t>1ª CATEGORIA</t>
  </si>
  <si>
    <t>2ª CATEGORIA</t>
  </si>
  <si>
    <t>LUJO</t>
  </si>
  <si>
    <t>NÚMERO DE PLAZAS</t>
  </si>
  <si>
    <t>C.R.A.C.</t>
  </si>
  <si>
    <t>C.R.A</t>
  </si>
  <si>
    <t>PLAZAS</t>
  </si>
  <si>
    <t>TELÉFONO DE INFORMACIÓN TURÍSTICA DE CASTILLA Y LEÓN 902/ 20 30 30</t>
  </si>
  <si>
    <t>http:// www.turismocastillayleon.com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</si>
  <si>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</si>
  <si>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</si>
  <si>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</si>
  <si>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</si>
  <si>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</si>
  <si>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</si>
  <si>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</si>
  <si>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</si>
  <si>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</si>
  <si>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T. ALOJAMIENTOS HOTELEROS</t>
  </si>
  <si>
    <t>902 20 30 30 - turismocastillayleon.com</t>
  </si>
  <si>
    <t>II OFERTA</t>
  </si>
  <si>
    <t>P. ESPAÑOLES</t>
  </si>
  <si>
    <t>P. EXTRANJEROS</t>
  </si>
  <si>
    <t>T. PERNOCTACIONES</t>
  </si>
  <si>
    <t>VARIACIÓN</t>
  </si>
  <si>
    <t>POSADAS</t>
  </si>
  <si>
    <r>
      <t xml:space="preserve">Viajero: </t>
    </r>
    <r>
      <rPr>
        <sz val="12"/>
        <rFont val="Verdana"/>
        <family val="2"/>
      </rPr>
      <t>Persona que realiza una o más pernoctaciones seguidas en el mismo alojamiento</t>
    </r>
  </si>
  <si>
    <r>
      <t xml:space="preserve">Grado de ocupación: </t>
    </r>
    <r>
      <rPr>
        <sz val="12"/>
        <rFont val="Verdana"/>
        <family val="2"/>
      </rPr>
      <t>Relación, en porcentaje, entre el total medio diario de plazas ocupadas en el mes y el total de plazas disponibles.</t>
    </r>
  </si>
  <si>
    <r>
      <t xml:space="preserve">Estancia Media: </t>
    </r>
    <r>
      <rPr>
        <sz val="12"/>
        <rFont val="Verdana"/>
        <family val="2"/>
      </rPr>
      <t>Relación entre el total de pernoctaciones realizadas y los viajeros entrados.</t>
    </r>
  </si>
  <si>
    <r>
      <t xml:space="preserve">Unidad informante: </t>
    </r>
    <r>
      <rPr>
        <sz val="12"/>
        <rFont val="Verdana"/>
        <family val="2"/>
      </rPr>
      <t>Director o Gerente del Alojamiento Turístico.</t>
    </r>
  </si>
  <si>
    <r>
      <t xml:space="preserve">Técnica de Investigación: </t>
    </r>
    <r>
      <rPr>
        <sz val="12"/>
        <rFont val="Verdana"/>
        <family val="2"/>
      </rPr>
      <t>Encuestas postal con apoyo de internet, fax y teléfono</t>
    </r>
  </si>
  <si>
    <r>
      <t xml:space="preserve">Periodo de Estudio: </t>
    </r>
    <r>
      <rPr>
        <sz val="12"/>
        <rFont val="Verdana"/>
        <family val="2"/>
      </rPr>
      <t>Mensual</t>
    </r>
  </si>
  <si>
    <r>
      <t>Diseño muestral:</t>
    </r>
    <r>
      <rPr>
        <sz val="12"/>
        <rFont val="Verdana"/>
        <family val="2"/>
      </rPr>
      <t xml:space="preserve"> Muestreo aleatorio estratificado en función de la provincia y el tipo de alojamiento</t>
    </r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</si>
  <si>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</si>
  <si>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</si>
  <si>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</si>
  <si>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</si>
  <si>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</si>
  <si>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</si>
  <si>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</si>
  <si>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</si>
  <si>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</si>
  <si>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</si>
  <si>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</si>
  <si>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</si>
  <si>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</si>
  <si>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</si>
  <si>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</si>
  <si>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</si>
  <si>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Nº DE ESTABLECIMIENTOS</t>
  </si>
  <si>
    <t>ALBERGUE TURISTICO</t>
  </si>
  <si>
    <t>Nº DE PLAZAS</t>
  </si>
  <si>
    <t>VIAJ.  ESPAÑOLES</t>
  </si>
  <si>
    <t>VIAJ.  EXTRANJEROS</t>
  </si>
  <si>
    <t>PERN.  ESPAÑOLES</t>
  </si>
  <si>
    <t>PERN.  EXTRANJEROS</t>
  </si>
  <si>
    <r>
      <t>C.R.A.C</t>
    </r>
    <r>
      <rPr>
        <sz val="11"/>
        <rFont val="Verdana"/>
        <family val="2"/>
      </rPr>
      <t xml:space="preserve">.: Casa Rural de Alojamiento Compartido     </t>
    </r>
    <r>
      <rPr>
        <b/>
        <sz val="11"/>
        <color indexed="12"/>
        <rFont val="Verdana"/>
        <family val="2"/>
      </rPr>
      <t>C.R.A</t>
    </r>
    <r>
      <rPr>
        <sz val="11"/>
        <rFont val="Verdana"/>
        <family val="2"/>
      </rPr>
      <t xml:space="preserve">.:Casa Rural de Alquiler     </t>
    </r>
    <r>
      <rPr>
        <b/>
        <sz val="11"/>
        <color indexed="12"/>
        <rFont val="Verdana"/>
        <family val="2"/>
      </rPr>
      <t>PO</t>
    </r>
    <r>
      <rPr>
        <sz val="11"/>
        <rFont val="Verdana"/>
        <family val="2"/>
      </rPr>
      <t xml:space="preserve">: Posadas    </t>
    </r>
    <r>
      <rPr>
        <b/>
        <sz val="11"/>
        <color indexed="12"/>
        <rFont val="Verdana"/>
        <family val="2"/>
      </rPr>
      <t>H.T.R</t>
    </r>
    <r>
      <rPr>
        <sz val="11"/>
        <rFont val="Verdana"/>
        <family val="2"/>
      </rPr>
      <t xml:space="preserve">: Hoteles de Turismo Rural </t>
    </r>
  </si>
  <si>
    <r>
      <t xml:space="preserve">FUENTE: </t>
    </r>
    <r>
      <rPr>
        <b/>
        <sz val="12"/>
        <color indexed="12"/>
        <rFont val="Verdana"/>
        <family val="2"/>
      </rPr>
      <t>CONSEJERIA DE CULTURA Y TURISMO, DIRECCIÓN GENERAL DE TURISMO</t>
    </r>
  </si>
  <si>
    <t>V.ESP.</t>
  </si>
  <si>
    <t>V. EXTR.</t>
  </si>
  <si>
    <t>T. VIAJER</t>
  </si>
  <si>
    <t>P. ESP.</t>
  </si>
  <si>
    <t>P. EXTR.</t>
  </si>
  <si>
    <t>T. PERNOCT.</t>
  </si>
  <si>
    <t>V. ESP.</t>
  </si>
  <si>
    <t>T. VIAJER.</t>
  </si>
  <si>
    <t>P. ESPAÑ.</t>
  </si>
  <si>
    <t xml:space="preserve">P. EXTR. </t>
  </si>
  <si>
    <t>T. PERNOC.</t>
  </si>
  <si>
    <t>Nº DE PERNOCTAC.</t>
  </si>
  <si>
    <t>ALBERG.  TUR.  SUP.</t>
  </si>
  <si>
    <t>ALBERG.TUR. C.S.</t>
  </si>
  <si>
    <t>ALB. TUR.  C.S. SUP.</t>
  </si>
  <si>
    <r>
      <rPr>
        <b/>
        <sz val="30"/>
        <color rgb="FF0000FF"/>
        <rFont val="Verdana"/>
        <family val="2"/>
      </rPr>
      <t>I</t>
    </r>
    <r>
      <rPr>
        <b/>
        <sz val="30"/>
        <color indexed="10"/>
        <rFont val="Verdana"/>
        <family val="2"/>
      </rPr>
      <t xml:space="preserve"> </t>
    </r>
    <r>
      <rPr>
        <b/>
        <sz val="30"/>
        <color indexed="12"/>
        <rFont val="Verdana"/>
        <family val="2"/>
      </rPr>
      <t>MOVIMIENTO DE VIAJEROS</t>
    </r>
  </si>
  <si>
    <r>
      <rPr>
        <b/>
        <sz val="20"/>
        <color rgb="FF0000FF"/>
        <rFont val="Verdana"/>
        <family val="2"/>
      </rPr>
      <t>1.-</t>
    </r>
    <r>
      <rPr>
        <b/>
        <sz val="20"/>
        <color indexed="12"/>
        <rFont val="Verdana"/>
        <family val="2"/>
      </rPr>
      <t xml:space="preserve"> DATOS GENERALES DE CASTILLA Y LEÓN</t>
    </r>
  </si>
  <si>
    <r>
      <rPr>
        <b/>
        <sz val="16"/>
        <color rgb="FF0000FF"/>
        <rFont val="Verdana"/>
        <family val="2"/>
      </rPr>
      <t>1a.-</t>
    </r>
    <r>
      <rPr>
        <b/>
        <sz val="16"/>
        <color indexed="12"/>
        <rFont val="Verdana"/>
        <family val="2"/>
      </rPr>
      <t xml:space="preserve"> DATOS POR PROVINCIAS</t>
    </r>
  </si>
  <si>
    <t>3.- TURISMO RURAL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</si>
  <si>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</si>
  <si>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</si>
  <si>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</si>
  <si>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</si>
  <si>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</si>
  <si>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TOTAL ALOJAMIENTOS HOTELEROS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</si>
  <si>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</si>
  <si>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</si>
  <si>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</si>
  <si>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</si>
  <si>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</si>
  <si>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</si>
  <si>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</si>
  <si>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</si>
  <si>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 xml:space="preserve">www.turismocastillayleon.com (Banner: Información para profesionales &gt; Boletines de coyuntura) </t>
  </si>
  <si>
    <t>DIRECCION WEB: BOLETINES DE COYUNTURA TURISTICA</t>
  </si>
  <si>
    <r>
      <t xml:space="preserve">Pernoctación: </t>
    </r>
    <r>
      <rPr>
        <sz val="12"/>
        <rFont val="Verdana"/>
        <family val="2"/>
      </rPr>
      <t>Ocupación por una persona de una plaza dentro de una jornada hotelera y en un mismo establecimiento.</t>
    </r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</si>
  <si>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</si>
  <si>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</si>
  <si>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</si>
  <si>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</si>
  <si>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</si>
  <si>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</si>
  <si>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</si>
  <si>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</si>
  <si>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</si>
  <si>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</si>
  <si>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</si>
  <si>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</si>
  <si>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</si>
  <si>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</si>
  <si>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</si>
  <si>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</si>
  <si>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</si>
  <si>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</si>
  <si>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</si>
  <si>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</si>
  <si>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</si>
  <si>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</si>
  <si>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</si>
  <si>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 xml:space="preserve"> NOTA (*): En Julio de 2018 se modifica el universo del estudio al incorporar al análisis las viviendas de uso turístico y apartamentos.</t>
  </si>
  <si>
    <t>FICHA TÉCNICA GENERAL *</t>
  </si>
  <si>
    <r>
      <t xml:space="preserve">Ámbito de la Investigación: </t>
    </r>
    <r>
      <rPr>
        <sz val="12"/>
        <rFont val="Verdana"/>
        <family val="2"/>
      </rPr>
      <t>Comunidad  de Castilla y León</t>
    </r>
  </si>
  <si>
    <r>
      <t xml:space="preserve">Universo: </t>
    </r>
    <r>
      <rPr>
        <sz val="12"/>
        <rFont val="Verdana"/>
        <family val="2"/>
      </rPr>
      <t>Alojamientos Turísticos Reglados (Alojamientos Hoteleros, Alojamientos de Turismo Rural, Campamentos y Albergues).</t>
    </r>
  </si>
  <si>
    <r>
      <t xml:space="preserve">Tamaño y Error muestral: </t>
    </r>
    <r>
      <rPr>
        <sz val="12"/>
        <rFont val="Verdana"/>
        <family val="2"/>
      </rPr>
      <t>790 encuestas, fijado un nivel de error máximo para datos globales del 2,7%, en condiciones normales de muestreo (p=q=0,5, sigma=1,64).</t>
    </r>
  </si>
  <si>
    <t>* (Excepto viviendas de uso turístico y apartamentos)</t>
  </si>
  <si>
    <t>FICHA TÉCNICA DE VIVIENDAS DE USO TURISTICO Y APARTAMENTOS</t>
  </si>
  <si>
    <r>
      <t xml:space="preserve">Universo: </t>
    </r>
    <r>
      <rPr>
        <sz val="12"/>
        <rFont val="Verdana"/>
        <family val="2"/>
      </rPr>
      <t xml:space="preserve"> Viviendas de uso turístico y Apartamentos turísticos. </t>
    </r>
  </si>
  <si>
    <r>
      <t xml:space="preserve">Tamaño y Error muestral del Estudio de viviendas de uso turístico y apartamentos: </t>
    </r>
    <r>
      <rPr>
        <sz val="12"/>
        <rFont val="Verdana"/>
        <family val="2"/>
      </rPr>
      <t>200 encuestas, fijando un nivel de error máximo para datos globales del 5,35%, en condiciones normales de muestreo (p=q=0,5, sigma=1,64).</t>
    </r>
  </si>
  <si>
    <t>Plan Estadístico de Castilla y León 2018-2021: Operación Estadística nº 07012</t>
  </si>
  <si>
    <t>4.- CAMPING</t>
  </si>
  <si>
    <t>CAMPING</t>
  </si>
  <si>
    <t xml:space="preserve">3.- CAMPING </t>
  </si>
  <si>
    <t>ENERO 2019</t>
  </si>
  <si>
    <t>ENERO  2019</t>
  </si>
  <si>
    <r>
      <rPr>
        <b/>
        <sz val="16"/>
        <color rgb="FF0000FF"/>
        <rFont val="Verdana"/>
        <family val="2"/>
      </rPr>
      <t xml:space="preserve">1b.- </t>
    </r>
    <r>
      <rPr>
        <b/>
        <sz val="16"/>
        <color indexed="12"/>
        <rFont val="Verdana"/>
        <family val="2"/>
      </rPr>
      <t>COMPARACIONES ENERO 2018 Y ENERO 2019</t>
    </r>
  </si>
  <si>
    <t>ENERO 2018</t>
  </si>
  <si>
    <r>
      <rPr>
        <b/>
        <sz val="16"/>
        <color rgb="FF0000FF"/>
        <rFont val="Verdana"/>
        <family val="2"/>
      </rPr>
      <t xml:space="preserve">2b.- </t>
    </r>
    <r>
      <rPr>
        <b/>
        <sz val="16"/>
        <color indexed="12"/>
        <rFont val="Verdana"/>
        <family val="2"/>
      </rPr>
      <t>COMPARACIONES ENERO 2018 Y ENERO 2019</t>
    </r>
  </si>
  <si>
    <t>3b.- COMPARACIONES ENERO 2018 Y ENERO 2019</t>
  </si>
  <si>
    <t>4b.- COMPARACIONES ENERO 2018 Y ENERO 2019</t>
  </si>
  <si>
    <t>5b.- COMPARACIONES ENERO 2018 Y ENERO 2019</t>
  </si>
  <si>
    <t>6a.- DATOS POR PROVINCIAS</t>
  </si>
  <si>
    <t>Melilla</t>
  </si>
  <si>
    <t>Ceuta</t>
  </si>
  <si>
    <t>La Rioja</t>
  </si>
  <si>
    <t>Baleares</t>
  </si>
  <si>
    <t>Canarias</t>
  </si>
  <si>
    <t>Murcia</t>
  </si>
  <si>
    <t>Navarra</t>
  </si>
  <si>
    <t>Aragón</t>
  </si>
  <si>
    <t>Extremadura</t>
  </si>
  <si>
    <t>Cantabria</t>
  </si>
  <si>
    <t>Asturias Principado</t>
  </si>
  <si>
    <t>Castilla La Mancha</t>
  </si>
  <si>
    <t>Valencia Comunidad</t>
  </si>
  <si>
    <t>País Vasco</t>
  </si>
  <si>
    <t>Cataluña</t>
  </si>
  <si>
    <t>Andalucía</t>
  </si>
  <si>
    <t>Galicia</t>
  </si>
  <si>
    <t>Castilla y León</t>
  </si>
  <si>
    <t>Madrid Comunidad</t>
  </si>
  <si>
    <t>Resto de América</t>
  </si>
  <si>
    <t>Resto del Mundo</t>
  </si>
  <si>
    <t>Resto de Europa</t>
  </si>
  <si>
    <t>Canadá</t>
  </si>
  <si>
    <t>Méjico</t>
  </si>
  <si>
    <t>Japón</t>
  </si>
  <si>
    <t>Brasil</t>
  </si>
  <si>
    <t>China</t>
  </si>
  <si>
    <t>Benelux</t>
  </si>
  <si>
    <t>EE.UU</t>
  </si>
  <si>
    <t>Alemania</t>
  </si>
  <si>
    <t>Italia</t>
  </si>
  <si>
    <t>Portugal</t>
  </si>
  <si>
    <t>Francia</t>
  </si>
  <si>
    <t>Reino Unido</t>
  </si>
  <si>
    <r>
      <rPr>
        <b/>
        <sz val="12"/>
        <color rgb="FFC00000"/>
        <rFont val="Verdana"/>
        <family val="2"/>
      </rPr>
      <t>*</t>
    </r>
    <r>
      <rPr>
        <b/>
        <sz val="9"/>
        <color rgb="FF0000FF"/>
        <rFont val="Verdana"/>
        <family val="2"/>
      </rPr>
      <t xml:space="preserve"> </t>
    </r>
    <r>
      <rPr>
        <b/>
        <sz val="10"/>
        <color rgb="FF0000FF"/>
        <rFont val="Verdana"/>
        <family val="2"/>
      </rPr>
      <t>Durante el mes de enero los Campamentos de Palencia y Valladolid han estado abiertos pero no han tenido ocupación, y  los de Soria estuvieron cerrados.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</si>
</sst>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#,##0.0"/>
    <numFmt numFmtId="165" formatCode="0.0"/>
  </numFmts>
  <fonts count="72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1"/>
      <color indexed="12"/>
      <name val="Verdana"/>
      <family val="2"/>
    </font>
    <font>
      <b/>
      <sz val="12"/>
      <color indexed="12"/>
      <name val="Verdana"/>
      <family val="2"/>
    </font>
    <font>
      <b/>
      <sz val="8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8"/>
      <color indexed="12"/>
      <name val="Arial"/>
      <family val="2"/>
    </font>
    <font>
      <b/>
      <sz val="12"/>
      <color indexed="10"/>
      <name val="Verdana"/>
      <family val="2"/>
    </font>
    <font>
      <sz val="9"/>
      <name val="Arial"/>
      <family val="2"/>
    </font>
    <font>
      <b/>
      <sz val="20"/>
      <color indexed="12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name val="Arial"/>
      <family val="2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1"/>
      <color indexed="10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8"/>
      <color indexed="12"/>
      <name val="Verdana"/>
      <family val="2"/>
    </font>
    <font>
      <b/>
      <sz val="40"/>
      <color indexed="10"/>
      <name val="TradeGothic-Bold"/>
    </font>
    <font>
      <b/>
      <sz val="50"/>
      <color indexed="10"/>
      <name val="Arial Black"/>
      <family val="2"/>
    </font>
    <font>
      <b/>
      <sz val="50"/>
      <color indexed="12"/>
      <name val="Arial Black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4"/>
      <color indexed="12"/>
      <name val="Arial Black"/>
      <family val="2"/>
    </font>
    <font>
      <b/>
      <sz val="16"/>
      <color indexed="10"/>
      <name val="Verdana"/>
      <family val="2"/>
    </font>
    <font>
      <sz val="10"/>
      <color indexed="12"/>
      <name val="Arial"/>
      <family val="2"/>
    </font>
    <font>
      <b/>
      <sz val="18"/>
      <color indexed="12"/>
      <name val="Verdana"/>
      <family val="2"/>
    </font>
    <font>
      <b/>
      <sz val="20"/>
      <color indexed="10"/>
      <name val="Verdana"/>
      <family val="2"/>
    </font>
    <font>
      <b/>
      <sz val="10"/>
      <color indexed="12"/>
      <name val="Verdana"/>
      <family val="2"/>
    </font>
    <font>
      <b/>
      <sz val="30"/>
      <color indexed="10"/>
      <name val="Verdana"/>
      <family val="2"/>
    </font>
    <font>
      <b/>
      <sz val="30"/>
      <color indexed="12"/>
      <name val="Verdana"/>
      <family val="2"/>
    </font>
    <font>
      <b/>
      <sz val="16"/>
      <color indexed="12"/>
      <name val="Verdana"/>
      <family val="2"/>
    </font>
    <font>
      <sz val="12"/>
      <name val="Verdana"/>
      <family val="2"/>
    </font>
    <font>
      <sz val="12"/>
      <name val="Arial"/>
      <family val="2"/>
    </font>
    <font>
      <b/>
      <u/>
      <sz val="12"/>
      <name val="Verdana"/>
      <family val="2"/>
    </font>
    <font>
      <i/>
      <sz val="10"/>
      <name val="Arial"/>
      <family val="2"/>
    </font>
    <font>
      <sz val="9"/>
      <color indexed="12"/>
      <name val="Verdana"/>
      <family val="2"/>
    </font>
    <font>
      <sz val="10"/>
      <color indexed="61"/>
      <name val="Arial"/>
      <family val="2"/>
    </font>
    <font>
      <sz val="14"/>
      <name val="Arial"/>
      <family val="2"/>
    </font>
    <font>
      <b/>
      <sz val="8"/>
      <color indexed="10"/>
      <name val="Verdana"/>
      <family val="2"/>
    </font>
    <font>
      <sz val="9"/>
      <name val="Arial"/>
      <family val="2"/>
    </font>
    <font>
      <b/>
      <sz val="10"/>
      <color rgb="FF0000FF"/>
      <name val="Verdana"/>
      <family val="2"/>
    </font>
    <font>
      <b/>
      <sz val="16"/>
      <color rgb="FF0000FF"/>
      <name val="Verdana"/>
      <family val="2"/>
    </font>
    <font>
      <b/>
      <sz val="9"/>
      <color rgb="FF0000FF"/>
      <name val="Verdana"/>
      <family val="2"/>
    </font>
    <font>
      <b/>
      <sz val="16"/>
      <color rgb="FFFF0000"/>
      <name val="Verdana"/>
      <family val="2"/>
    </font>
    <font>
      <b/>
      <sz val="30"/>
      <color rgb="FF0000FF"/>
      <name val="Verdana"/>
      <family val="2"/>
    </font>
    <font>
      <b/>
      <sz val="20"/>
      <color rgb="FF0000FF"/>
      <name val="Verdana"/>
      <family val="2"/>
    </font>
    <font>
      <b/>
      <sz val="11"/>
      <color rgb="FF0000FF"/>
      <name val="Verdana"/>
      <family val="2"/>
    </font>
    <font>
      <b/>
      <sz val="12"/>
      <color rgb="FF0000FF"/>
      <name val="Verdana"/>
      <family val="2"/>
    </font>
    <font>
      <b/>
      <sz val="10"/>
      <color theme="7" tint="-0.499984740745262"/>
      <name val="Verdana"/>
      <family val="2"/>
    </font>
    <font>
      <sz val="10"/>
      <color theme="7" tint="-0.499984740745262"/>
      <name val="Verdana"/>
      <family val="2"/>
    </font>
    <font>
      <b/>
      <sz val="10"/>
      <color theme="8" tint="-0.499984740745262"/>
      <name val="Verdana"/>
      <family val="2"/>
    </font>
    <font>
      <sz val="12"/>
      <color theme="8" tint="-0.499984740745262"/>
      <name val="Arial"/>
      <family val="2"/>
    </font>
    <font>
      <b/>
      <sz val="10"/>
      <color rgb="FFA50021"/>
      <name val="Verdana"/>
      <family val="2"/>
    </font>
    <font>
      <b/>
      <sz val="14"/>
      <color rgb="FF0000FF"/>
      <name val="Arial Black"/>
      <family val="2"/>
    </font>
    <font>
      <sz val="10"/>
      <color rgb="FF0000FF"/>
      <name val="Arial"/>
      <family val="2"/>
    </font>
    <font>
      <sz val="10"/>
      <color rgb="FF0000FF"/>
      <name val="Verdana"/>
      <family val="2"/>
    </font>
    <font>
      <b/>
      <sz val="10"/>
      <color rgb="FF993366"/>
      <name val="Verdana"/>
      <family val="2"/>
    </font>
    <font>
      <b/>
      <sz val="11"/>
      <color theme="7" tint="-0.499984740745262"/>
      <name val="Verdana"/>
      <family val="2"/>
    </font>
    <font>
      <b/>
      <sz val="11"/>
      <color rgb="FFA50021"/>
      <name val="Verdana"/>
      <family val="2"/>
    </font>
    <font>
      <b/>
      <sz val="10"/>
      <color rgb="FF014B3A"/>
      <name val="Verdana"/>
      <family val="2"/>
    </font>
    <font>
      <b/>
      <sz val="10"/>
      <color rgb="FF014B3A"/>
      <name val="Arial"/>
      <family val="2"/>
    </font>
    <font>
      <b/>
      <sz val="10"/>
      <color rgb="FFA50021"/>
      <name val="Arial"/>
      <family val="2"/>
    </font>
    <font>
      <b/>
      <sz val="9"/>
      <color theme="7" tint="-0.499984740745262"/>
      <name val="Verdana"/>
      <family val="2"/>
    </font>
    <font>
      <b/>
      <sz val="12"/>
      <color rgb="FFC00000"/>
      <name val="Verdana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FD3"/>
        <bgColor indexed="64"/>
      </patternFill>
    </fill>
    <fill>
      <patternFill patternType="solid">
        <fgColor rgb="FFD7E1DC"/>
        <bgColor indexed="64"/>
      </patternFill>
    </fill>
    <fill>
      <patternFill patternType="solid">
        <fgColor rgb="FFD1E7A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31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9" fillId="0" borderId="0" xfId="0" applyFont="1" applyFill="1"/>
    <xf numFmtId="10" fontId="2" fillId="0" borderId="0" xfId="0" applyNumberFormat="1" applyFont="1" applyFill="1" applyAlignment="1">
      <alignment horizontal="center"/>
    </xf>
    <xf numFmtId="0" fontId="0" fillId="0" borderId="0" xfId="0" applyFill="1"/>
    <xf numFmtId="0" fontId="10" fillId="0" borderId="0" xfId="0" applyFont="1" applyAlignment="1">
      <alignment horizontal="center"/>
    </xf>
    <xf numFmtId="0" fontId="7" fillId="0" borderId="0" xfId="0" applyFont="1" applyFill="1" applyBorder="1" applyAlignment="1">
      <alignment horizontal="center"/>
    </xf>
    <xf numFmtId="3" fontId="6" fillId="0" borderId="0" xfId="0" applyNumberFormat="1" applyFont="1"/>
    <xf numFmtId="10" fontId="6" fillId="0" borderId="0" xfId="0" applyNumberFormat="1" applyFont="1" applyFill="1" applyAlignment="1"/>
    <xf numFmtId="0" fontId="11" fillId="0" borderId="0" xfId="0" applyFont="1" applyFill="1" applyBorder="1" applyAlignment="1"/>
    <xf numFmtId="0" fontId="3" fillId="0" borderId="0" xfId="0" applyFont="1"/>
    <xf numFmtId="0" fontId="0" fillId="0" borderId="0" xfId="0" applyBorder="1"/>
    <xf numFmtId="0" fontId="15" fillId="0" borderId="0" xfId="0" applyFont="1" applyAlignment="1"/>
    <xf numFmtId="0" fontId="17" fillId="0" borderId="0" xfId="0" applyFont="1" applyAlignment="1">
      <alignment horizontal="left"/>
    </xf>
    <xf numFmtId="0" fontId="18" fillId="0" borderId="0" xfId="0" applyFont="1" applyBorder="1"/>
    <xf numFmtId="0" fontId="18" fillId="0" borderId="0" xfId="0" applyFont="1"/>
    <xf numFmtId="0" fontId="8" fillId="0" borderId="0" xfId="0" applyFont="1" applyAlignment="1"/>
    <xf numFmtId="0" fontId="23" fillId="0" borderId="0" xfId="0" applyFont="1"/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8" fillId="0" borderId="0" xfId="0" applyFont="1"/>
    <xf numFmtId="0" fontId="20" fillId="0" borderId="0" xfId="0" applyFont="1" applyFill="1" applyBorder="1" applyAlignment="1">
      <alignment horizontal="left"/>
    </xf>
    <xf numFmtId="0" fontId="18" fillId="0" borderId="0" xfId="0" applyFont="1" applyFill="1"/>
    <xf numFmtId="0" fontId="20" fillId="0" borderId="0" xfId="0" applyFont="1" applyFill="1" applyBorder="1"/>
    <xf numFmtId="10" fontId="19" fillId="0" borderId="0" xfId="2" applyNumberFormat="1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/>
    </xf>
    <xf numFmtId="10" fontId="19" fillId="0" borderId="0" xfId="0" applyNumberFormat="1" applyFont="1" applyFill="1" applyBorder="1" applyAlignment="1">
      <alignment horizontal="center"/>
    </xf>
    <xf numFmtId="10" fontId="20" fillId="0" borderId="0" xfId="0" applyNumberFormat="1" applyFont="1" applyFill="1" applyBorder="1" applyAlignment="1">
      <alignment horizontal="center"/>
    </xf>
    <xf numFmtId="10" fontId="19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3" fontId="19" fillId="0" borderId="0" xfId="0" applyNumberFormat="1" applyFont="1" applyFill="1" applyBorder="1" applyAlignment="1">
      <alignment horizontal="right"/>
    </xf>
    <xf numFmtId="0" fontId="24" fillId="0" borderId="0" xfId="0" applyFont="1" applyFill="1" applyBorder="1" applyAlignment="1">
      <alignment horizontal="center"/>
    </xf>
    <xf numFmtId="0" fontId="30" fillId="0" borderId="0" xfId="0" applyFont="1" applyFill="1" applyAlignment="1">
      <alignment horizontal="center"/>
    </xf>
    <xf numFmtId="0" fontId="19" fillId="0" borderId="0" xfId="0" applyFont="1" applyBorder="1"/>
    <xf numFmtId="3" fontId="23" fillId="0" borderId="0" xfId="0" applyNumberFormat="1" applyFont="1" applyFill="1" applyBorder="1" applyAlignment="1">
      <alignment horizontal="center"/>
    </xf>
    <xf numFmtId="3" fontId="22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0" fontId="31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8" fillId="0" borderId="0" xfId="0" applyFont="1" applyBorder="1" applyAlignment="1">
      <alignment horizontal="center"/>
    </xf>
    <xf numFmtId="3" fontId="20" fillId="0" borderId="0" xfId="0" applyNumberFormat="1" applyFont="1" applyFill="1" applyBorder="1" applyAlignment="1">
      <alignment horizontal="center"/>
    </xf>
    <xf numFmtId="10" fontId="2" fillId="0" borderId="0" xfId="2" applyNumberFormat="1" applyFont="1" applyFill="1" applyBorder="1" applyAlignment="1">
      <alignment horizontal="center"/>
    </xf>
    <xf numFmtId="49" fontId="19" fillId="0" borderId="0" xfId="0" applyNumberFormat="1" applyFont="1" applyBorder="1"/>
    <xf numFmtId="2" fontId="18" fillId="4" borderId="0" xfId="0" applyNumberFormat="1" applyFont="1" applyFill="1" applyBorder="1" applyAlignment="1">
      <alignment horizontal="center"/>
    </xf>
    <xf numFmtId="0" fontId="0" fillId="2" borderId="0" xfId="0" applyFill="1"/>
    <xf numFmtId="0" fontId="18" fillId="0" borderId="0" xfId="0" applyFont="1" applyBorder="1" applyAlignment="1">
      <alignment horizontal="left" vertical="center" wrapText="1"/>
    </xf>
    <xf numFmtId="10" fontId="29" fillId="0" borderId="0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right"/>
    </xf>
    <xf numFmtId="0" fontId="42" fillId="0" borderId="0" xfId="0" applyFont="1"/>
    <xf numFmtId="2" fontId="9" fillId="0" borderId="0" xfId="0" applyNumberFormat="1" applyFont="1" applyFill="1" applyBorder="1" applyAlignment="1">
      <alignment horizontal="center"/>
    </xf>
    <xf numFmtId="10" fontId="0" fillId="0" borderId="0" xfId="0" applyNumberFormat="1"/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18" fillId="0" borderId="0" xfId="0" applyFont="1" applyBorder="1" applyAlignment="1">
      <alignment vertical="center"/>
    </xf>
    <xf numFmtId="0" fontId="20" fillId="0" borderId="0" xfId="0" applyFont="1"/>
    <xf numFmtId="0" fontId="24" fillId="0" borderId="0" xfId="0" applyFont="1"/>
    <xf numFmtId="0" fontId="0" fillId="0" borderId="0" xfId="0" applyAlignment="1">
      <alignment wrapText="1"/>
    </xf>
    <xf numFmtId="2" fontId="2" fillId="0" borderId="0" xfId="0" applyNumberFormat="1" applyFont="1" applyFill="1" applyBorder="1" applyAlignment="1">
      <alignment horizontal="center"/>
    </xf>
    <xf numFmtId="0" fontId="43" fillId="0" borderId="0" xfId="0" applyFont="1"/>
    <xf numFmtId="0" fontId="32" fillId="0" borderId="0" xfId="0" applyFont="1"/>
    <xf numFmtId="10" fontId="29" fillId="0" borderId="0" xfId="2" applyNumberFormat="1" applyFont="1" applyFill="1" applyBorder="1" applyAlignment="1">
      <alignment horizontal="center"/>
    </xf>
    <xf numFmtId="2" fontId="29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left" vertical="center"/>
    </xf>
    <xf numFmtId="0" fontId="42" fillId="0" borderId="0" xfId="0" applyFont="1" applyFill="1"/>
    <xf numFmtId="0" fontId="44" fillId="0" borderId="0" xfId="0" applyFont="1"/>
    <xf numFmtId="0" fontId="45" fillId="0" borderId="0" xfId="0" applyFont="1"/>
    <xf numFmtId="0" fontId="40" fillId="0" borderId="0" xfId="0" applyFont="1"/>
    <xf numFmtId="0" fontId="40" fillId="0" borderId="0" xfId="0" applyFont="1" applyBorder="1"/>
    <xf numFmtId="0" fontId="40" fillId="0" borderId="0" xfId="0" applyFont="1" applyFill="1" applyBorder="1"/>
    <xf numFmtId="0" fontId="20" fillId="0" borderId="0" xfId="0" applyFont="1" applyFill="1" applyBorder="1" applyAlignment="1">
      <alignment horizontal="left" wrapText="1"/>
    </xf>
    <xf numFmtId="0" fontId="0" fillId="0" borderId="0" xfId="0" applyFill="1" applyBorder="1"/>
    <xf numFmtId="0" fontId="35" fillId="0" borderId="0" xfId="0" applyFont="1" applyFill="1" applyBorder="1" applyAlignment="1"/>
    <xf numFmtId="0" fontId="46" fillId="0" borderId="0" xfId="0" applyFont="1" applyFill="1" applyBorder="1" applyAlignment="1"/>
    <xf numFmtId="3" fontId="20" fillId="0" borderId="0" xfId="0" applyNumberFormat="1" applyFont="1" applyFill="1" applyBorder="1" applyAlignment="1"/>
    <xf numFmtId="0" fontId="34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8" fillId="0" borderId="0" xfId="0" applyFont="1" applyFill="1"/>
    <xf numFmtId="0" fontId="19" fillId="0" borderId="0" xfId="0" applyFont="1"/>
    <xf numFmtId="0" fontId="28" fillId="0" borderId="0" xfId="0" applyFont="1" applyBorder="1"/>
    <xf numFmtId="3" fontId="29" fillId="0" borderId="0" xfId="0" applyNumberFormat="1" applyFont="1" applyFill="1" applyBorder="1" applyAlignment="1">
      <alignment horizontal="center"/>
    </xf>
    <xf numFmtId="10" fontId="29" fillId="3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0" fontId="45" fillId="0" borderId="0" xfId="0" applyFont="1" applyFill="1"/>
    <xf numFmtId="0" fontId="20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28" fillId="0" borderId="0" xfId="0" applyFont="1" applyFill="1" applyBorder="1" applyAlignment="1">
      <alignment horizontal="center"/>
    </xf>
    <xf numFmtId="0" fontId="28" fillId="0" borderId="0" xfId="0" applyFont="1" applyAlignment="1">
      <alignment horizontal="center"/>
    </xf>
    <xf numFmtId="10" fontId="29" fillId="0" borderId="0" xfId="0" applyNumberFormat="1" applyFont="1" applyFill="1" applyBorder="1" applyAlignment="1">
      <alignment horizontal="center"/>
    </xf>
    <xf numFmtId="0" fontId="47" fillId="0" borderId="0" xfId="0" applyFont="1"/>
    <xf numFmtId="3" fontId="28" fillId="5" borderId="0" xfId="0" applyNumberFormat="1" applyFont="1" applyFill="1" applyBorder="1" applyAlignment="1">
      <alignment horizontal="center"/>
    </xf>
    <xf numFmtId="43" fontId="0" fillId="0" borderId="0" xfId="1" applyFont="1"/>
    <xf numFmtId="3" fontId="28" fillId="0" borderId="0" xfId="0" applyNumberFormat="1" applyFont="1" applyFill="1" applyBorder="1" applyAlignment="1">
      <alignment horizontal="center"/>
    </xf>
    <xf numFmtId="10" fontId="29" fillId="6" borderId="0" xfId="0" applyNumberFormat="1" applyFont="1" applyFill="1" applyBorder="1" applyAlignment="1">
      <alignment horizontal="center"/>
    </xf>
    <xf numFmtId="0" fontId="20" fillId="3" borderId="0" xfId="0" applyFont="1" applyFill="1" applyBorder="1" applyAlignment="1">
      <alignment horizontal="left"/>
    </xf>
    <xf numFmtId="0" fontId="15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" fontId="15" fillId="0" borderId="0" xfId="0" applyNumberFormat="1" applyFont="1" applyAlignment="1">
      <alignment horizontal="right"/>
    </xf>
    <xf numFmtId="0" fontId="20" fillId="5" borderId="0" xfId="0" applyFont="1" applyFill="1" applyBorder="1" applyAlignment="1">
      <alignment horizontal="left"/>
    </xf>
    <xf numFmtId="10" fontId="29" fillId="5" borderId="0" xfId="0" applyNumberFormat="1" applyFont="1" applyFill="1" applyBorder="1" applyAlignment="1">
      <alignment horizontal="center"/>
    </xf>
    <xf numFmtId="0" fontId="0" fillId="5" borderId="0" xfId="0" applyFill="1"/>
    <xf numFmtId="0" fontId="51" fillId="0" borderId="0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left"/>
    </xf>
    <xf numFmtId="3" fontId="0" fillId="0" borderId="0" xfId="0" applyNumberFormat="1"/>
    <xf numFmtId="1" fontId="2" fillId="0" borderId="0" xfId="0" applyNumberFormat="1" applyFont="1" applyFill="1" applyBorder="1" applyAlignment="1">
      <alignment horizontal="center"/>
    </xf>
    <xf numFmtId="10" fontId="6" fillId="5" borderId="0" xfId="0" applyNumberFormat="1" applyFont="1" applyFill="1" applyAlignment="1"/>
    <xf numFmtId="3" fontId="28" fillId="0" borderId="0" xfId="0" applyNumberFormat="1" applyFont="1" applyFill="1" applyBorder="1" applyAlignment="1">
      <alignment horizontal="center"/>
    </xf>
    <xf numFmtId="0" fontId="0" fillId="7" borderId="0" xfId="0" applyFill="1"/>
    <xf numFmtId="0" fontId="42" fillId="7" borderId="0" xfId="0" applyFont="1" applyFill="1"/>
    <xf numFmtId="0" fontId="16" fillId="9" borderId="0" xfId="0" applyFont="1" applyFill="1" applyAlignment="1">
      <alignment horizontal="right"/>
    </xf>
    <xf numFmtId="0" fontId="20" fillId="9" borderId="0" xfId="0" applyFont="1" applyFill="1" applyBorder="1" applyAlignment="1">
      <alignment horizontal="center"/>
    </xf>
    <xf numFmtId="0" fontId="20" fillId="9" borderId="0" xfId="0" applyFont="1" applyFill="1" applyBorder="1"/>
    <xf numFmtId="3" fontId="35" fillId="9" borderId="0" xfId="0" applyNumberFormat="1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0" fontId="20" fillId="6" borderId="0" xfId="0" applyFont="1" applyFill="1" applyBorder="1" applyAlignment="1">
      <alignment horizontal="left"/>
    </xf>
    <xf numFmtId="3" fontId="35" fillId="0" borderId="0" xfId="0" applyNumberFormat="1" applyFont="1" applyFill="1" applyBorder="1" applyAlignment="1">
      <alignment horizontal="center"/>
    </xf>
    <xf numFmtId="0" fontId="0" fillId="11" borderId="0" xfId="0" applyFill="1"/>
    <xf numFmtId="3" fontId="35" fillId="0" borderId="0" xfId="0" applyNumberFormat="1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0" fontId="48" fillId="9" borderId="0" xfId="0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0" fontId="48" fillId="9" borderId="0" xfId="0" applyFont="1" applyFill="1" applyBorder="1"/>
    <xf numFmtId="3" fontId="48" fillId="9" borderId="0" xfId="0" applyNumberFormat="1" applyFont="1" applyFill="1" applyBorder="1" applyAlignment="1">
      <alignment horizontal="center"/>
    </xf>
    <xf numFmtId="0" fontId="35" fillId="9" borderId="0" xfId="0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35" fillId="9" borderId="0" xfId="0" applyFont="1" applyFill="1" applyBorder="1"/>
    <xf numFmtId="3" fontId="29" fillId="9" borderId="0" xfId="0" applyNumberFormat="1" applyFont="1" applyFill="1" applyBorder="1" applyAlignment="1">
      <alignment horizontal="center"/>
    </xf>
    <xf numFmtId="0" fontId="50" fillId="9" borderId="0" xfId="0" applyFont="1" applyFill="1" applyBorder="1" applyAlignment="1"/>
    <xf numFmtId="10" fontId="56" fillId="0" borderId="0" xfId="2" applyNumberFormat="1" applyFont="1" applyFill="1" applyBorder="1" applyAlignment="1">
      <alignment horizontal="center"/>
    </xf>
    <xf numFmtId="10" fontId="57" fillId="0" borderId="0" xfId="2" applyNumberFormat="1" applyFont="1" applyFill="1" applyBorder="1" applyAlignment="1">
      <alignment horizontal="center"/>
    </xf>
    <xf numFmtId="0" fontId="59" fillId="0" borderId="0" xfId="0" applyFont="1" applyFill="1" applyBorder="1"/>
    <xf numFmtId="2" fontId="60" fillId="0" borderId="0" xfId="0" applyNumberFormat="1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3" fontId="35" fillId="9" borderId="0" xfId="0" applyNumberFormat="1" applyFont="1" applyFill="1" applyAlignment="1">
      <alignment horizontal="center"/>
    </xf>
    <xf numFmtId="0" fontId="50" fillId="9" borderId="0" xfId="0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0" fontId="39" fillId="7" borderId="0" xfId="0" applyFont="1" applyFill="1" applyBorder="1" applyAlignment="1"/>
    <xf numFmtId="0" fontId="40" fillId="7" borderId="0" xfId="0" applyFont="1" applyFill="1" applyBorder="1" applyAlignment="1"/>
    <xf numFmtId="0" fontId="41" fillId="7" borderId="0" xfId="0" applyFont="1" applyFill="1" applyBorder="1" applyAlignment="1"/>
    <xf numFmtId="0" fontId="13" fillId="7" borderId="0" xfId="0" applyFont="1" applyFill="1" applyBorder="1"/>
    <xf numFmtId="0" fontId="0" fillId="7" borderId="0" xfId="0" applyFill="1" applyBorder="1"/>
    <xf numFmtId="0" fontId="32" fillId="7" borderId="0" xfId="0" applyFont="1" applyFill="1"/>
    <xf numFmtId="0" fontId="61" fillId="0" borderId="0" xfId="0" applyFont="1" applyFill="1" applyAlignment="1">
      <alignment horizontal="center"/>
    </xf>
    <xf numFmtId="0" fontId="62" fillId="0" borderId="0" xfId="0" applyFont="1"/>
    <xf numFmtId="0" fontId="48" fillId="9" borderId="0" xfId="0" applyFont="1" applyFill="1" applyBorder="1" applyAlignment="1">
      <alignment horizontal="center"/>
    </xf>
    <xf numFmtId="0" fontId="63" fillId="0" borderId="0" xfId="0" applyFont="1"/>
    <xf numFmtId="3" fontId="28" fillId="0" borderId="0" xfId="0" applyNumberFormat="1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19" fillId="9" borderId="0" xfId="0" applyFont="1" applyFill="1" applyBorder="1" applyAlignment="1"/>
    <xf numFmtId="0" fontId="29" fillId="9" borderId="0" xfId="0" applyFont="1" applyFill="1" applyBorder="1" applyAlignment="1">
      <alignment horizontal="center"/>
    </xf>
    <xf numFmtId="3" fontId="29" fillId="9" borderId="0" xfId="0" applyNumberFormat="1" applyFont="1" applyFill="1" applyAlignment="1">
      <alignment horizontal="center"/>
    </xf>
    <xf numFmtId="2" fontId="64" fillId="9" borderId="0" xfId="0" applyNumberFormat="1" applyFont="1" applyFill="1" applyBorder="1" applyAlignment="1">
      <alignment horizontal="center"/>
    </xf>
    <xf numFmtId="10" fontId="56" fillId="9" borderId="0" xfId="2" applyNumberFormat="1" applyFont="1" applyFill="1" applyBorder="1" applyAlignment="1">
      <alignment horizontal="center"/>
    </xf>
    <xf numFmtId="0" fontId="1" fillId="0" borderId="0" xfId="0" applyFont="1"/>
    <xf numFmtId="0" fontId="48" fillId="9" borderId="0" xfId="0" applyFont="1" applyFill="1" applyBorder="1" applyAlignment="1">
      <alignment horizontal="center"/>
    </xf>
    <xf numFmtId="0" fontId="65" fillId="9" borderId="0" xfId="0" applyFont="1" applyFill="1" applyAlignment="1">
      <alignment horizontal="right"/>
    </xf>
    <xf numFmtId="0" fontId="66" fillId="9" borderId="0" xfId="0" applyFont="1" applyFill="1" applyAlignment="1"/>
    <xf numFmtId="0" fontId="66" fillId="9" borderId="0" xfId="0" applyFont="1" applyFill="1" applyAlignment="1">
      <alignment horizontal="right"/>
    </xf>
    <xf numFmtId="2" fontId="66" fillId="9" borderId="0" xfId="0" applyNumberFormat="1" applyFont="1" applyFill="1" applyAlignment="1">
      <alignment horizontal="right"/>
    </xf>
    <xf numFmtId="10" fontId="65" fillId="9" borderId="0" xfId="0" applyNumberFormat="1" applyFont="1" applyFill="1" applyAlignment="1">
      <alignment horizontal="right"/>
    </xf>
    <xf numFmtId="0" fontId="51" fillId="0" borderId="0" xfId="0" applyFont="1" applyFill="1" applyBorder="1" applyAlignment="1">
      <alignment horizontal="center"/>
    </xf>
    <xf numFmtId="2" fontId="60" fillId="13" borderId="0" xfId="0" applyNumberFormat="1" applyFont="1" applyFill="1" applyBorder="1" applyAlignment="1">
      <alignment horizontal="center"/>
    </xf>
    <xf numFmtId="10" fontId="67" fillId="13" borderId="0" xfId="0" applyNumberFormat="1" applyFont="1" applyFill="1" applyBorder="1" applyAlignment="1">
      <alignment horizontal="center"/>
    </xf>
    <xf numFmtId="10" fontId="68" fillId="13" borderId="0" xfId="0" applyNumberFormat="1" applyFont="1" applyFill="1" applyBorder="1" applyAlignment="1">
      <alignment horizontal="center"/>
    </xf>
    <xf numFmtId="2" fontId="69" fillId="13" borderId="0" xfId="0" applyNumberFormat="1" applyFont="1" applyFill="1" applyBorder="1" applyAlignment="1">
      <alignment horizontal="center"/>
    </xf>
    <xf numFmtId="3" fontId="48" fillId="13" borderId="0" xfId="0" applyNumberFormat="1" applyFont="1" applyFill="1" applyBorder="1" applyAlignment="1">
      <alignment horizontal="center"/>
    </xf>
    <xf numFmtId="3" fontId="35" fillId="13" borderId="0" xfId="0" applyNumberFormat="1" applyFont="1" applyFill="1" applyBorder="1" applyAlignment="1">
      <alignment horizontal="center"/>
    </xf>
    <xf numFmtId="3" fontId="29" fillId="13" borderId="0" xfId="0" applyNumberFormat="1" applyFont="1" applyFill="1" applyBorder="1" applyAlignment="1">
      <alignment horizontal="center"/>
    </xf>
    <xf numFmtId="10" fontId="48" fillId="3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10" fontId="29" fillId="6" borderId="0" xfId="0" applyNumberFormat="1" applyFont="1" applyFill="1" applyBorder="1" applyAlignment="1">
      <alignment horizontal="center"/>
    </xf>
    <xf numFmtId="3" fontId="29" fillId="9" borderId="0" xfId="0" applyNumberFormat="1" applyFont="1" applyFill="1" applyBorder="1" applyAlignment="1">
      <alignment horizontal="center"/>
    </xf>
    <xf numFmtId="3" fontId="48" fillId="9" borderId="0" xfId="0" applyNumberFormat="1" applyFont="1" applyFill="1" applyBorder="1" applyAlignment="1">
      <alignment horizontal="center"/>
    </xf>
    <xf numFmtId="0" fontId="4" fillId="0" borderId="0" xfId="0" applyFont="1" applyAlignment="1">
      <alignment horizontal="left"/>
    </xf>
    <xf numFmtId="3" fontId="28" fillId="0" borderId="0" xfId="0" applyNumberFormat="1" applyFont="1" applyFill="1" applyBorder="1" applyAlignment="1">
      <alignment horizontal="center"/>
    </xf>
    <xf numFmtId="0" fontId="64" fillId="9" borderId="0" xfId="0" applyFont="1" applyFill="1" applyBorder="1" applyAlignment="1"/>
    <xf numFmtId="10" fontId="56" fillId="13" borderId="0" xfId="2" applyNumberFormat="1" applyFont="1" applyFill="1" applyBorder="1" applyAlignment="1">
      <alignment horizontal="center"/>
    </xf>
    <xf numFmtId="0" fontId="70" fillId="13" borderId="0" xfId="0" applyFont="1" applyFill="1" applyBorder="1" applyAlignment="1">
      <alignment horizontal="center"/>
    </xf>
    <xf numFmtId="0" fontId="70" fillId="9" borderId="0" xfId="0" applyFont="1" applyFill="1" applyBorder="1" applyAlignment="1">
      <alignment horizontal="center"/>
    </xf>
    <xf numFmtId="0" fontId="35" fillId="9" borderId="0" xfId="0" applyFont="1" applyFill="1" applyBorder="1" applyAlignment="1">
      <alignment horizontal="left"/>
    </xf>
    <xf numFmtId="0" fontId="48" fillId="9" borderId="0" xfId="0" applyFont="1" applyFill="1" applyBorder="1" applyAlignment="1">
      <alignment horizontal="left"/>
    </xf>
    <xf numFmtId="9" fontId="48" fillId="9" borderId="0" xfId="2" applyFont="1" applyFill="1" applyBorder="1" applyAlignment="1">
      <alignment horizontal="left"/>
    </xf>
    <xf numFmtId="0" fontId="56" fillId="13" borderId="0" xfId="0" applyFont="1" applyFill="1" applyBorder="1"/>
    <xf numFmtId="0" fontId="60" fillId="13" borderId="0" xfId="0" applyFont="1" applyFill="1" applyBorder="1"/>
    <xf numFmtId="0" fontId="35" fillId="5" borderId="0" xfId="0" applyFont="1" applyFill="1" applyBorder="1" applyAlignment="1">
      <alignment wrapText="1"/>
    </xf>
    <xf numFmtId="0" fontId="4" fillId="0" borderId="0" xfId="0" applyFont="1" applyAlignment="1"/>
    <xf numFmtId="0" fontId="19" fillId="0" borderId="0" xfId="0" applyFont="1" applyFill="1" applyBorder="1"/>
    <xf numFmtId="0" fontId="50" fillId="9" borderId="0" xfId="0" applyFont="1" applyFill="1" applyBorder="1"/>
    <xf numFmtId="0" fontId="20" fillId="9" borderId="0" xfId="0" applyFont="1" applyFill="1"/>
    <xf numFmtId="0" fontId="34" fillId="5" borderId="0" xfId="0" applyFont="1" applyFill="1" applyAlignment="1">
      <alignment horizontal="center"/>
    </xf>
    <xf numFmtId="0" fontId="36" fillId="5" borderId="0" xfId="0" applyFont="1" applyFill="1" applyAlignment="1">
      <alignment horizontal="center" vertical="center"/>
    </xf>
    <xf numFmtId="3" fontId="28" fillId="0" borderId="0" xfId="0" applyNumberFormat="1" applyFont="1" applyFill="1" applyBorder="1" applyAlignment="1">
      <alignment horizontal="center"/>
    </xf>
    <xf numFmtId="0" fontId="20" fillId="13" borderId="0" xfId="0" applyFont="1" applyFill="1"/>
    <xf numFmtId="3" fontId="29" fillId="13" borderId="0" xfId="0" applyNumberFormat="1" applyFont="1" applyFill="1" applyAlignment="1">
      <alignment horizontal="center"/>
    </xf>
    <xf numFmtId="3" fontId="35" fillId="13" borderId="0" xfId="0" applyNumberFormat="1" applyFont="1" applyFill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0" fontId="51" fillId="0" borderId="0" xfId="0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4" fontId="60" fillId="0" borderId="0" xfId="0" applyNumberFormat="1" applyFont="1" applyFill="1" applyBorder="1" applyAlignment="1">
      <alignment horizontal="center"/>
    </xf>
    <xf numFmtId="4" fontId="64" fillId="9" borderId="0" xfId="0" applyNumberFormat="1" applyFont="1" applyFill="1" applyBorder="1" applyAlignment="1">
      <alignment horizontal="center"/>
    </xf>
    <xf numFmtId="165" fontId="0" fillId="0" borderId="0" xfId="0" applyNumberFormat="1"/>
    <xf numFmtId="0" fontId="33" fillId="7" borderId="0" xfId="0" applyFont="1" applyFill="1" applyAlignment="1">
      <alignment horizontal="center"/>
    </xf>
    <xf numFmtId="0" fontId="13" fillId="7" borderId="0" xfId="0" applyFont="1" applyFill="1" applyBorder="1" applyAlignment="1">
      <alignment horizontal="center"/>
    </xf>
    <xf numFmtId="1" fontId="0" fillId="0" borderId="0" xfId="0" applyNumberFormat="1"/>
    <xf numFmtId="3" fontId="28" fillId="0" borderId="0" xfId="0" applyNumberFormat="1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48" fillId="9" borderId="0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3" fontId="35" fillId="0" borderId="0" xfId="0" applyNumberFormat="1" applyFont="1" applyFill="1" applyBorder="1" applyAlignment="1">
      <alignment horizontal="center"/>
    </xf>
    <xf numFmtId="3" fontId="29" fillId="9" borderId="0" xfId="0" applyNumberFormat="1" applyFont="1" applyFill="1" applyBorder="1" applyAlignment="1">
      <alignment horizontal="center"/>
    </xf>
    <xf numFmtId="3" fontId="48" fillId="9" borderId="0" xfId="0" applyNumberFormat="1" applyFont="1" applyFill="1" applyBorder="1" applyAlignment="1">
      <alignment horizontal="center"/>
    </xf>
    <xf numFmtId="0" fontId="20" fillId="9" borderId="0" xfId="0" applyFont="1" applyFill="1" applyBorder="1" applyAlignment="1">
      <alignment horizontal="center"/>
    </xf>
    <xf numFmtId="0" fontId="48" fillId="9" borderId="0" xfId="0" applyFont="1" applyFill="1" applyBorder="1" applyAlignment="1"/>
    <xf numFmtId="0" fontId="29" fillId="0" borderId="0" xfId="0" applyFont="1" applyBorder="1"/>
    <xf numFmtId="2" fontId="1" fillId="0" borderId="0" xfId="0" applyNumberFormat="1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9" fontId="0" fillId="0" borderId="0" xfId="0" applyNumberFormat="1"/>
    <xf numFmtId="2" fontId="60" fillId="9" borderId="0" xfId="0" applyNumberFormat="1" applyFont="1" applyFill="1" applyBorder="1" applyAlignment="1">
      <alignment horizontal="center"/>
    </xf>
    <xf numFmtId="0" fontId="28" fillId="13" borderId="0" xfId="0" applyFont="1" applyFill="1"/>
    <xf numFmtId="0" fontId="35" fillId="13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justify" vertical="justify" wrapText="1"/>
    </xf>
    <xf numFmtId="0" fontId="5" fillId="7" borderId="0" xfId="0" applyFont="1" applyFill="1" applyBorder="1" applyAlignment="1">
      <alignment wrapText="1"/>
    </xf>
    <xf numFmtId="0" fontId="39" fillId="0" borderId="0" xfId="0" applyFont="1" applyAlignment="1">
      <alignment horizontal="left"/>
    </xf>
    <xf numFmtId="0" fontId="28" fillId="5" borderId="0" xfId="0" applyFont="1" applyFill="1" applyBorder="1" applyAlignment="1">
      <alignment horizontal="left" vertical="center" wrapText="1"/>
    </xf>
    <xf numFmtId="10" fontId="28" fillId="5" borderId="0" xfId="0" applyNumberFormat="1" applyFont="1" applyFill="1" applyBorder="1" applyAlignment="1">
      <alignment horizontal="center" vertical="center"/>
    </xf>
    <xf numFmtId="0" fontId="35" fillId="9" borderId="0" xfId="0" applyFont="1" applyFill="1"/>
    <xf numFmtId="0" fontId="35" fillId="13" borderId="0" xfId="0" applyFont="1" applyFill="1"/>
    <xf numFmtId="0" fontId="15" fillId="0" borderId="7" xfId="0" applyFont="1" applyBorder="1"/>
    <xf numFmtId="0" fontId="15" fillId="0" borderId="3" xfId="0" applyFont="1" applyBorder="1"/>
    <xf numFmtId="0" fontId="15" fillId="0" borderId="3" xfId="0" applyFont="1" applyBorder="1" applyAlignment="1">
      <alignment horizontal="left"/>
    </xf>
    <xf numFmtId="0" fontId="15" fillId="0" borderId="4" xfId="0" applyFont="1" applyBorder="1"/>
    <xf numFmtId="0" fontId="15" fillId="0" borderId="10" xfId="0" applyFont="1" applyFill="1" applyBorder="1"/>
    <xf numFmtId="0" fontId="15" fillId="0" borderId="10" xfId="0" applyFont="1" applyBorder="1"/>
    <xf numFmtId="0" fontId="15" fillId="0" borderId="9" xfId="0" applyFont="1" applyBorder="1"/>
    <xf numFmtId="10" fontId="0" fillId="0" borderId="0" xfId="0" applyNumberFormat="1" applyFill="1" applyBorder="1"/>
    <xf numFmtId="10" fontId="28" fillId="5" borderId="8" xfId="0" applyNumberFormat="1" applyFont="1" applyFill="1" applyBorder="1" applyAlignment="1">
      <alignment horizontal="center"/>
    </xf>
    <xf numFmtId="10" fontId="28" fillId="5" borderId="1" xfId="0" applyNumberFormat="1" applyFont="1" applyFill="1" applyBorder="1" applyAlignment="1">
      <alignment horizontal="center"/>
    </xf>
    <xf numFmtId="10" fontId="28" fillId="5" borderId="2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0" fontId="15" fillId="0" borderId="12" xfId="0" applyFont="1" applyBorder="1"/>
    <xf numFmtId="0" fontId="15" fillId="0" borderId="9" xfId="0" applyFont="1" applyBorder="1" applyAlignment="1">
      <alignment wrapText="1"/>
    </xf>
    <xf numFmtId="0" fontId="15" fillId="0" borderId="11" xfId="0" applyFont="1" applyFill="1" applyBorder="1"/>
    <xf numFmtId="0" fontId="51" fillId="0" borderId="0" xfId="0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3" fontId="28" fillId="0" borderId="0" xfId="0" applyNumberFormat="1" applyFont="1" applyAlignment="1">
      <alignment horizontal="center"/>
    </xf>
    <xf numFmtId="3" fontId="35" fillId="5" borderId="0" xfId="0" applyNumberFormat="1" applyFont="1" applyFill="1" applyBorder="1" applyAlignment="1">
      <alignment horizontal="center"/>
    </xf>
    <xf numFmtId="0" fontId="50" fillId="5" borderId="0" xfId="0" applyFont="1" applyFill="1" applyBorder="1" applyAlignment="1">
      <alignment horizontal="left"/>
    </xf>
    <xf numFmtId="0" fontId="55" fillId="10" borderId="0" xfId="0" applyFont="1" applyFill="1" applyBorder="1" applyAlignment="1">
      <alignment horizontal="center"/>
    </xf>
    <xf numFmtId="0" fontId="31" fillId="8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39" fillId="0" borderId="0" xfId="0" applyFont="1" applyAlignment="1">
      <alignment horizontal="left"/>
    </xf>
    <xf numFmtId="0" fontId="13" fillId="7" borderId="0" xfId="0" applyFont="1" applyFill="1" applyBorder="1" applyAlignment="1">
      <alignment horizontal="center"/>
    </xf>
    <xf numFmtId="0" fontId="53" fillId="12" borderId="0" xfId="0" applyFont="1" applyFill="1" applyAlignment="1">
      <alignment horizontal="center"/>
    </xf>
    <xf numFmtId="0" fontId="49" fillId="8" borderId="0" xfId="0" applyFont="1" applyFill="1" applyAlignment="1">
      <alignment horizontal="center"/>
    </xf>
    <xf numFmtId="0" fontId="53" fillId="8" borderId="0" xfId="0" applyFont="1" applyFill="1" applyAlignment="1">
      <alignment horizontal="center"/>
    </xf>
    <xf numFmtId="0" fontId="55" fillId="9" borderId="0" xfId="0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0" fontId="49" fillId="9" borderId="0" xfId="0" applyFont="1" applyFill="1" applyBorder="1" applyAlignment="1">
      <alignment horizontal="center"/>
    </xf>
    <xf numFmtId="0" fontId="48" fillId="9" borderId="0" xfId="0" applyFont="1" applyFill="1" applyBorder="1" applyAlignment="1">
      <alignment horizontal="left"/>
    </xf>
    <xf numFmtId="0" fontId="48" fillId="9" borderId="0" xfId="0" applyFont="1" applyFill="1" applyBorder="1" applyAlignment="1">
      <alignment horizontal="center"/>
    </xf>
    <xf numFmtId="10" fontId="29" fillId="6" borderId="0" xfId="0" applyNumberFormat="1" applyFont="1" applyFill="1" applyBorder="1" applyAlignment="1">
      <alignment horizontal="center"/>
    </xf>
    <xf numFmtId="0" fontId="4" fillId="9" borderId="5" xfId="0" applyFont="1" applyFill="1" applyBorder="1" applyAlignment="1">
      <alignment horizontal="center"/>
    </xf>
    <xf numFmtId="0" fontId="21" fillId="9" borderId="6" xfId="0" applyFont="1" applyFill="1" applyBorder="1" applyAlignment="1">
      <alignment horizontal="center"/>
    </xf>
    <xf numFmtId="49" fontId="54" fillId="9" borderId="11" xfId="0" applyNumberFormat="1" applyFont="1" applyFill="1" applyBorder="1" applyAlignment="1">
      <alignment horizontal="center" vertical="center"/>
    </xf>
    <xf numFmtId="49" fontId="54" fillId="9" borderId="13" xfId="0" applyNumberFormat="1" applyFont="1" applyFill="1" applyBorder="1" applyAlignment="1">
      <alignment horizontal="center" vertical="center"/>
    </xf>
    <xf numFmtId="3" fontId="15" fillId="0" borderId="0" xfId="0" applyNumberFormat="1" applyFont="1" applyAlignment="1">
      <alignment horizontal="right"/>
    </xf>
    <xf numFmtId="0" fontId="4" fillId="9" borderId="0" xfId="0" applyFont="1" applyFill="1" applyAlignment="1">
      <alignment horizontal="left"/>
    </xf>
    <xf numFmtId="3" fontId="4" fillId="9" borderId="0" xfId="0" applyNumberFormat="1" applyFont="1" applyFill="1" applyAlignment="1">
      <alignment horizontal="right"/>
    </xf>
    <xf numFmtId="0" fontId="4" fillId="13" borderId="5" xfId="0" applyFont="1" applyFill="1" applyBorder="1" applyAlignment="1">
      <alignment horizontal="center" vertical="center"/>
    </xf>
    <xf numFmtId="0" fontId="4" fillId="13" borderId="6" xfId="0" applyFont="1" applyFill="1" applyBorder="1" applyAlignment="1">
      <alignment horizontal="center" vertical="center"/>
    </xf>
    <xf numFmtId="49" fontId="54" fillId="13" borderId="11" xfId="0" applyNumberFormat="1" applyFont="1" applyFill="1" applyBorder="1" applyAlignment="1">
      <alignment horizontal="center" vertical="center"/>
    </xf>
    <xf numFmtId="49" fontId="54" fillId="13" borderId="13" xfId="0" applyNumberFormat="1" applyFont="1" applyFill="1" applyBorder="1" applyAlignment="1">
      <alignment horizontal="center" vertical="center"/>
    </xf>
    <xf numFmtId="3" fontId="28" fillId="0" borderId="0" xfId="0" applyNumberFormat="1" applyFont="1" applyBorder="1" applyAlignment="1">
      <alignment horizontal="center"/>
    </xf>
    <xf numFmtId="9" fontId="19" fillId="9" borderId="0" xfId="2" applyFont="1" applyFill="1" applyBorder="1" applyAlignment="1">
      <alignment horizontal="center"/>
    </xf>
    <xf numFmtId="0" fontId="27" fillId="7" borderId="0" xfId="0" applyFont="1" applyFill="1" applyAlignment="1">
      <alignment horizontal="center"/>
    </xf>
    <xf numFmtId="49" fontId="25" fillId="7" borderId="0" xfId="0" applyNumberFormat="1" applyFont="1" applyFill="1" applyAlignment="1">
      <alignment horizontal="center"/>
    </xf>
    <xf numFmtId="49" fontId="26" fillId="7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36" fillId="12" borderId="0" xfId="0" applyFont="1" applyFill="1" applyAlignment="1">
      <alignment horizontal="center" vertical="center"/>
    </xf>
    <xf numFmtId="0" fontId="34" fillId="8" borderId="0" xfId="0" applyFont="1" applyFill="1" applyAlignment="1">
      <alignment horizontal="center"/>
    </xf>
    <xf numFmtId="0" fontId="65" fillId="9" borderId="0" xfId="0" applyFont="1" applyFill="1" applyAlignment="1">
      <alignment horizontal="left"/>
    </xf>
    <xf numFmtId="0" fontId="15" fillId="0" borderId="0" xfId="0" applyFont="1" applyAlignment="1">
      <alignment horizontal="right"/>
    </xf>
    <xf numFmtId="9" fontId="50" fillId="9" borderId="0" xfId="2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10" fontId="56" fillId="0" borderId="0" xfId="0" applyNumberFormat="1" applyFont="1" applyFill="1" applyBorder="1" applyAlignment="1">
      <alignment horizontal="center"/>
    </xf>
    <xf numFmtId="0" fontId="56" fillId="0" borderId="0" xfId="0" applyFont="1" applyFill="1" applyBorder="1" applyAlignment="1">
      <alignment horizontal="center"/>
    </xf>
    <xf numFmtId="9" fontId="55" fillId="10" borderId="0" xfId="2" applyFont="1" applyFill="1" applyBorder="1" applyAlignment="1">
      <alignment horizontal="center"/>
    </xf>
    <xf numFmtId="0" fontId="70" fillId="9" borderId="0" xfId="0" applyFont="1" applyFill="1" applyBorder="1" applyAlignment="1">
      <alignment horizontal="center"/>
    </xf>
    <xf numFmtId="0" fontId="51" fillId="0" borderId="0" xfId="0" applyFont="1" applyFill="1" applyBorder="1" applyAlignment="1">
      <alignment horizontal="center"/>
    </xf>
    <xf numFmtId="10" fontId="35" fillId="6" borderId="0" xfId="0" applyNumberFormat="1" applyFont="1" applyFill="1" applyBorder="1" applyAlignment="1">
      <alignment horizontal="center"/>
    </xf>
    <xf numFmtId="0" fontId="49" fillId="9" borderId="0" xfId="0" applyFont="1" applyFill="1" applyBorder="1" applyAlignment="1">
      <alignment horizontal="center" vertical="center"/>
    </xf>
    <xf numFmtId="0" fontId="31" fillId="12" borderId="0" xfId="0" applyFont="1" applyFill="1" applyAlignment="1">
      <alignment horizontal="center"/>
    </xf>
    <xf numFmtId="0" fontId="49" fillId="12" borderId="0" xfId="0" applyFont="1" applyFill="1" applyAlignment="1">
      <alignment horizontal="center"/>
    </xf>
    <xf numFmtId="0" fontId="21" fillId="0" borderId="0" xfId="0" applyFont="1" applyAlignment="1">
      <alignment horizontal="left"/>
    </xf>
    <xf numFmtId="0" fontId="35" fillId="9" borderId="0" xfId="0" applyFont="1" applyFill="1" applyBorder="1" applyAlignment="1">
      <alignment horizontal="left"/>
    </xf>
    <xf numFmtId="0" fontId="35" fillId="9" borderId="0" xfId="0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Alignment="1">
      <alignment horizontal="center"/>
    </xf>
    <xf numFmtId="0" fontId="35" fillId="0" borderId="0" xfId="0" applyFont="1" applyFill="1" applyAlignment="1">
      <alignment horizontal="center"/>
    </xf>
    <xf numFmtId="10" fontId="58" fillId="0" borderId="0" xfId="0" applyNumberFormat="1" applyFont="1" applyFill="1" applyAlignment="1">
      <alignment horizontal="center"/>
    </xf>
    <xf numFmtId="0" fontId="58" fillId="0" borderId="0" xfId="0" applyFont="1" applyFill="1" applyAlignment="1">
      <alignment horizontal="center"/>
    </xf>
    <xf numFmtId="0" fontId="39" fillId="7" borderId="0" xfId="0" applyFont="1" applyFill="1" applyBorder="1" applyAlignment="1">
      <alignment vertical="top" wrapText="1"/>
    </xf>
    <xf numFmtId="0" fontId="39" fillId="7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0" fontId="12" fillId="7" borderId="0" xfId="0" applyFont="1" applyFill="1" applyBorder="1" applyAlignment="1">
      <alignment horizontal="left"/>
    </xf>
    <xf numFmtId="0" fontId="54" fillId="9" borderId="0" xfId="0" applyFont="1" applyFill="1" applyAlignment="1">
      <alignment horizontal="center"/>
    </xf>
    <xf numFmtId="0" fontId="55" fillId="9" borderId="0" xfId="0" applyFont="1" applyFill="1" applyAlignment="1">
      <alignment horizontal="center"/>
    </xf>
    <xf numFmtId="0" fontId="35" fillId="5" borderId="0" xfId="0" applyFont="1" applyFill="1" applyBorder="1" applyAlignment="1">
      <alignment horizontal="left" wrapText="1"/>
    </xf>
    <xf numFmtId="0" fontId="38" fillId="9" borderId="0" xfId="0" applyFont="1" applyFill="1" applyBorder="1" applyAlignment="1">
      <alignment horizontal="center"/>
    </xf>
    <xf numFmtId="0" fontId="33" fillId="7" borderId="0" xfId="0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0" fontId="5" fillId="7" borderId="0" xfId="0" applyFont="1" applyFill="1" applyBorder="1" applyAlignment="1">
      <alignment wrapText="1"/>
    </xf>
    <xf numFmtId="0" fontId="5" fillId="7" borderId="0" xfId="0" applyFont="1" applyFill="1" applyBorder="1" applyAlignment="1">
      <alignment horizontal="justify" vertical="justify" wrapText="1"/>
    </xf>
    <xf numFmtId="0" fontId="39" fillId="7" borderId="0" xfId="0" applyFont="1" applyFill="1" applyBorder="1" applyAlignment="1">
      <alignment horizontal="left" vertical="justify" wrapText="1"/>
    </xf>
    <xf numFmtId="0" fontId="4" fillId="0" borderId="0" xfId="0" applyFont="1" applyAlignment="1">
      <alignment horizontal="left"/>
    </xf>
    <xf numFmtId="3" fontId="29" fillId="9" borderId="0" xfId="0" applyNumberFormat="1" applyFont="1" applyFill="1" applyBorder="1" applyAlignment="1">
      <alignment horizontal="center"/>
    </xf>
    <xf numFmtId="3" fontId="48" fillId="9" borderId="0" xfId="0" applyNumberFormat="1" applyFont="1" applyFill="1" applyBorder="1" applyAlignment="1">
      <alignment horizontal="center"/>
    </xf>
    <xf numFmtId="0" fontId="37" fillId="12" borderId="0" xfId="0" applyFont="1" applyFill="1" applyAlignment="1">
      <alignment horizontal="center"/>
    </xf>
    <xf numFmtId="0" fontId="13" fillId="5" borderId="0" xfId="0" applyFont="1" applyFill="1" applyBorder="1"/>
    <xf numFmtId="0" fontId="0" fillId="5" borderId="0" xfId="0" applyFill="1" applyBorder="1"/>
  </cellXfs>
  <cellStyles count="3">
    <cellStyle name="Millares" xfId="1" builtinId="3"/>
    <cellStyle name="Normal" xfId="0" builtinId="0"/>
    <cellStyle name="Porcentaje" xfId="2" builtinId="5"/>
  </cellStyles>
  <dxfs count="24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0000FF"/>
      <color rgb="FFD1E7A9"/>
      <color rgb="FF993366"/>
      <color rgb="FF9999FF"/>
      <color rgb="FF660066"/>
      <color rgb="FF7030A0"/>
      <color rgb="FFC0C0C0"/>
      <color rgb="FFFF8080"/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 DISTRIBUCIÓN DE ESTABLECIMIENTOS</a:t>
            </a:r>
          </a:p>
        </c:rich>
      </c:tx>
      <c:layout>
        <c:manualLayout>
          <c:xMode val="edge"/>
          <c:yMode val="edge"/>
          <c:x val="0.2990239975161289"/>
          <c:y val="2.370358705161854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68150982501737"/>
          <c:y val="0.30303129942425366"/>
          <c:w val="0.5945950075812142"/>
          <c:h val="0.5555573822777983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0480090408051543E-2"/>
                  <c:y val="-8.7418596561035455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ÁVILA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BURGOS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3616092045215558E-2"/>
                  <c:y val="6.5340407278591361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 baseline="0"/>
                      <a:t>LEÓN
31%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5968667395031064E-2"/>
                  <c:y val="9.433934223978091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 baseline="0"/>
                      <a:t>PALENCIA
</a:t>
                    </a:r>
                    <a:fld id="{D7502852-0B62-4C50-B1B1-41E058D0F51C}" type="PERCENTAGE">
                      <a:rPr lang="en-US" sz="900" baseline="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[PORCENTAJE]</a:t>
                    </a:fld>
                    <a:endParaRPr lang="en-US" sz="900" baseline="0"/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-3.7510904831358771E-3"/>
                  <c:y val="6.1269049445618506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SALAMANCA
17%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6437775058035216E-2"/>
                  <c:y val="1.6290463692038902E-3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 baseline="0"/>
                      <a:t>SEGOVIA
</a:t>
                    </a:r>
                    <a:fld id="{37E751ED-0684-47B7-B884-2A1FF153FA10}" type="PERCENTAGE">
                      <a:rPr lang="en-US" sz="900" baseline="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[PORCENTAJE]</a:t>
                    </a:fld>
                    <a:endParaRPr lang="en-US" sz="900" baseline="0"/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1.4436489799160249E-2"/>
                  <c:y val="-2.6290113735783029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SORIA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2004209583843286E-2"/>
                  <c:y val="-7.4281714785651792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 baseline="0"/>
                      <a:t>VALLADOLID
</a:t>
                    </a:r>
                    <a:fld id="{767EA109-583E-48F8-BE64-54CD436C1F87}" type="PERCENTAGE">
                      <a:rPr lang="en-US" sz="900" baseline="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[PORCENTAJE]</a:t>
                    </a:fld>
                    <a:endParaRPr lang="en-US" sz="900" baseline="0"/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5.2083021946878374E-2"/>
                  <c:y val="-2.7731233595800504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 baseline="0"/>
                      <a:t>ZAMORA
</a:t>
                    </a:r>
                    <a:fld id="{8B93EE76-0E03-4C9F-AF8F-6FA707E99F00}" type="PERCENTAGE">
                      <a:rPr lang="en-US" sz="900" baseline="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[PORCENTAJE]</a:t>
                    </a:fld>
                    <a:endParaRPr lang="en-US" sz="900" baseline="0"/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[1]Oferta!$B$75:$J$75</c:f>
              <c:numCache>
                <c:formatCode>General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6</c:v>
                </c:pt>
                <c:pt idx="6">
                  <c:v>9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13690383050922664"/>
          <c:y val="3.582502187226596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2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5221347331583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[5]Oferta!$B$37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[5]Oferta!$A$39:$A$47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[5]Oferta!$B$39:$B$47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</c:ser>
        <c:ser>
          <c:idx val="1"/>
          <c:order val="1"/>
          <c:tx>
            <c:strRef>
              <c:f>[5]Oferta!$D$37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[5]Oferta!$D$39:$D$47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</c:ser>
        <c:ser>
          <c:idx val="2"/>
          <c:order val="2"/>
          <c:tx>
            <c:strRef>
              <c:f>[5]Oferta!$F$37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25400">
              <a:noFill/>
            </a:ln>
          </c:spPr>
          <c:invertIfNegative val="0"/>
          <c:val>
            <c:numRef>
              <c:f>[5]Oferta!$F$39:$F$47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40119840"/>
        <c:axId val="340119448"/>
        <c:axId val="0"/>
      </c:bar3DChart>
      <c:catAx>
        <c:axId val="34011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0119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40119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01198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chemeClr val="accent4">
                    <a:lumMod val="50000"/>
                  </a:schemeClr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6965982454586046"/>
          <c:y val="3.9057217847769027E-2"/>
          <c:w val="0.27712403781069178"/>
          <c:h val="0.1297970253718285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noFill/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674497749478537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[5]Oferta!$A$98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[5]Oferta!$B$95:$J$95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[5]Oferta!$B$98:$J$98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[5]Oferta!$A$97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[5]Oferta!$B$97:$J$97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</c:ser>
        <c:ser>
          <c:idx val="2"/>
          <c:order val="2"/>
          <c:tx>
            <c:strRef>
              <c:f>[5]Oferta!$A$96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[5]Oferta!$B$96:$J$96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32001528"/>
        <c:axId val="432001920"/>
      </c:barChart>
      <c:catAx>
        <c:axId val="432001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32001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200192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32001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rgbClr val="00B05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039038793931246"/>
          <c:y val="3.0201342281879196E-2"/>
          <c:w val="0.28800268868830414"/>
          <c:h val="7.4553936571881987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noFill/>
          <a:prstDash val="solid"/>
        </a:ln>
      </c:spPr>
      <c:txPr>
        <a:bodyPr/>
        <a:lstStyle/>
        <a:p>
          <a:pPr>
            <a:defRPr sz="90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DISTRIBUCIÓN PROVINCIAL DEL Nº DE ESTABLECIMIENTOS</a:t>
            </a:r>
          </a:p>
        </c:rich>
      </c:tx>
      <c:layout>
        <c:manualLayout>
          <c:xMode val="edge"/>
          <c:yMode val="edge"/>
          <c:x val="0.17534956160975429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334841461905412"/>
          <c:y val="0.29791356080489939"/>
          <c:w val="0.59548255607773559"/>
          <c:h val="0.6215503062117235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6.6976079305204328E-3"/>
                  <c:y val="-4.2053815329736899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73287760-0E08-4A77-BD1E-9293E9C92D94}" type="CATEGORYNAME">
                      <a:rPr lang="en-US" sz="90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sz="900" baseline="0"/>
                      <a:t>
5%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2.0388464870362649E-2"/>
                  <c:y val="-9.5373228346456687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AEA4DDB3-AA2B-474F-A03F-E26CBD1CCDAF}" type="CATEGORYNAME">
                      <a:rPr lang="en-US" sz="90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sz="900" baseline="0"/>
                      <a:t>
23%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5.4414044991144661E-2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LEÓN
36%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754468487375599E-3"/>
                  <c:y val="7.6531933508311459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609679DC-1F89-4E65-90C0-513DCA6EF8B3}" type="CATEGORYNAME">
                      <a:rPr lang="en-US" sz="90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sz="900" baseline="0"/>
                      <a:t>
11%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-9.1326189438697466E-3"/>
                  <c:y val="1.9248293963254511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6DE8D0BF-49E3-4010-B72F-C1391281ECE7}" type="CATEGORYNAME">
                      <a:rPr lang="en-US" sz="90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sz="900" baseline="0"/>
                      <a:t>
6%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9.8927063844745089E-3"/>
                  <c:y val="-3.752265966754159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669202172804788E-3"/>
                  <c:y val="-7.9020009024812557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E4B6C934-FC63-4D84-8D48-E9167B1341FA}" type="CATEGORYNAME">
                      <a:rPr lang="en-US" sz="90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sz="900" baseline="0"/>
                      <a:t>
4%%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3.4784757588394777E-2"/>
                  <c:y val="-5.282344706911634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VALLADOLID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6214159349382047E-2"/>
                  <c:y val="-5.0137507263236736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494FECED-7078-4C93-9FF3-D997C2AE1AC5}" type="CATEGORYNAME">
                      <a:rPr lang="en-US" sz="900"/>
                      <a:pPr>
                        <a:defRPr sz="9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sz="900" baseline="0"/>
                      <a:t>
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ENERO!$C$1282:$K$1282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ENERO!$C$1287:$K$1287</c:f>
              <c:numCache>
                <c:formatCode>#,##0</c:formatCode>
                <c:ptCount val="9"/>
                <c:pt idx="0">
                  <c:v>16</c:v>
                </c:pt>
                <c:pt idx="1">
                  <c:v>70</c:v>
                </c:pt>
                <c:pt idx="2">
                  <c:v>112</c:v>
                </c:pt>
                <c:pt idx="3">
                  <c:v>34</c:v>
                </c:pt>
                <c:pt idx="4">
                  <c:v>18</c:v>
                </c:pt>
                <c:pt idx="5">
                  <c:v>20</c:v>
                </c:pt>
                <c:pt idx="6">
                  <c:v>12</c:v>
                </c:pt>
                <c:pt idx="7">
                  <c:v>17</c:v>
                </c:pt>
                <c:pt idx="8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477235774739488"/>
          <c:y val="2.7142585392314254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noFill/>
          <a:prstDash val="solid"/>
        </a:ln>
      </c:spPr>
    </c:title>
    <c:autoTitleDeleted val="0"/>
    <c:view3D>
      <c:rotX val="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5796661608497723E-2"/>
          <c:y val="0.1441447782269594"/>
          <c:w val="0.96813353566009108"/>
          <c:h val="0.756760085691536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[6]Oferta!$A$194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[6]Oferta!$B$193:$J$193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[6]Oferta!$B$194:$J$194</c:f>
              <c:numCache>
                <c:formatCode>General</c:formatCode>
                <c:ptCount val="9"/>
                <c:pt idx="0">
                  <c:v>585</c:v>
                </c:pt>
                <c:pt idx="1">
                  <c:v>823</c:v>
                </c:pt>
                <c:pt idx="2">
                  <c:v>1206</c:v>
                </c:pt>
                <c:pt idx="3">
                  <c:v>338</c:v>
                </c:pt>
                <c:pt idx="4">
                  <c:v>658</c:v>
                </c:pt>
                <c:pt idx="5">
                  <c:v>514</c:v>
                </c:pt>
                <c:pt idx="6">
                  <c:v>320</c:v>
                </c:pt>
                <c:pt idx="7">
                  <c:v>839</c:v>
                </c:pt>
                <c:pt idx="8">
                  <c:v>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32003096"/>
        <c:axId val="432003488"/>
        <c:axId val="0"/>
      </c:bar3DChart>
      <c:catAx>
        <c:axId val="432003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003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2003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003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DEL Nº DE PLAZAS POR MODALIDADES
</a:t>
            </a:r>
          </a:p>
        </c:rich>
      </c:tx>
      <c:layout>
        <c:manualLayout>
          <c:xMode val="edge"/>
          <c:yMode val="edge"/>
          <c:x val="0.10430211959097251"/>
          <c:y val="2.72112414519613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485484530050209"/>
          <c:y val="0.29665541807274093"/>
          <c:w val="0.7117941892617996"/>
          <c:h val="0.5984040608785289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7F5-4F28-BA32-7DF850908DC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7F5-4F28-BA32-7DF850908DC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7F5-4F28-BA32-7DF850908DC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7F5-4F28-BA32-7DF850908DCF}"/>
              </c:ext>
            </c:extLst>
          </c:dPt>
          <c:dLbls>
            <c:dLbl>
              <c:idx val="0"/>
              <c:layout>
                <c:manualLayout>
                  <c:x val="-3.9322589876887998E-2"/>
                  <c:y val="-3.71889452200004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2582510311853761E-3"/>
                  <c:y val="5.57367416962471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872942558265489E-2"/>
                  <c:y val="-2.78689916235718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9909102127576448E-2"/>
                  <c:y val="-0.120682948984341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('[7]Oferta '!$B$107,'[7]Oferta '!$D$107,'[7]Oferta '!$F$107,'[7]Oferta '!$H$107)</c:f>
              <c:strCache>
                <c:ptCount val="4"/>
                <c:pt idx="0">
                  <c:v>C.R.A.C.</c:v>
                </c:pt>
                <c:pt idx="1">
                  <c:v>C.R.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('[7]Oferta '!$C$118,'[7]Oferta '!$E$118,'[7]Oferta '!$G$118,'[7]Oferta '!$I$118)</c:f>
              <c:numCache>
                <c:formatCode>General</c:formatCode>
                <c:ptCount val="4"/>
                <c:pt idx="0">
                  <c:v>1178</c:v>
                </c:pt>
                <c:pt idx="1">
                  <c:v>21255</c:v>
                </c:pt>
                <c:pt idx="2">
                  <c:v>3122</c:v>
                </c:pt>
                <c:pt idx="3">
                  <c:v>8977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7F5-4F28-BA32-7DF85090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US" sz="1100" b="1"/>
              <a:t>DISTRIBUCIÓN PROVINCIAL DE PLAZAS</a:t>
            </a:r>
          </a:p>
        </c:rich>
      </c:tx>
      <c:layout>
        <c:manualLayout>
          <c:xMode val="edge"/>
          <c:yMode val="edge"/>
          <c:x val="0.26895170897461912"/>
          <c:y val="4.10973228346456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39595003649929E-2"/>
          <c:y val="0.20702173228346454"/>
          <c:w val="0.9010795433616311"/>
          <c:h val="0.7115448818897637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'[8]Oferta '!$A$186</c:f>
              <c:strCache>
                <c:ptCount val="1"/>
                <c:pt idx="0">
                  <c:v>Alb. Turístico C.S.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'[8]Oferta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'[8]Oferta '!$B$186:$J$186</c:f>
              <c:numCache>
                <c:formatCode>General</c:formatCode>
                <c:ptCount val="9"/>
                <c:pt idx="0">
                  <c:v>0</c:v>
                </c:pt>
                <c:pt idx="1">
                  <c:v>475</c:v>
                </c:pt>
                <c:pt idx="2">
                  <c:v>1138</c:v>
                </c:pt>
                <c:pt idx="3">
                  <c:v>270</c:v>
                </c:pt>
                <c:pt idx="4">
                  <c:v>44</c:v>
                </c:pt>
                <c:pt idx="5">
                  <c:v>0</c:v>
                </c:pt>
                <c:pt idx="6">
                  <c:v>0</c:v>
                </c:pt>
                <c:pt idx="7">
                  <c:v>112</c:v>
                </c:pt>
                <c:pt idx="8">
                  <c:v>145</c:v>
                </c:pt>
              </c:numCache>
            </c:numRef>
          </c:val>
        </c:ser>
        <c:ser>
          <c:idx val="0"/>
          <c:order val="1"/>
          <c:tx>
            <c:strRef>
              <c:f>'[8]Oferta '!$A$185</c:f>
              <c:strCache>
                <c:ptCount val="1"/>
                <c:pt idx="0">
                  <c:v>Alb. Turístico C.S. SUP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'[8]Oferta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'[8]Oferta '!$B$185:$J$185</c:f>
              <c:numCache>
                <c:formatCode>General</c:formatCode>
                <c:ptCount val="9"/>
                <c:pt idx="0">
                  <c:v>0</c:v>
                </c:pt>
                <c:pt idx="1">
                  <c:v>251</c:v>
                </c:pt>
                <c:pt idx="2">
                  <c:v>349</c:v>
                </c:pt>
                <c:pt idx="3">
                  <c:v>346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2"/>
          <c:tx>
            <c:strRef>
              <c:f>'[8]Oferta '!$A$184</c:f>
              <c:strCache>
                <c:ptCount val="1"/>
                <c:pt idx="0">
                  <c:v>Albergue turístico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'[8]Oferta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'[8]Oferta '!$B$184:$J$184</c:f>
              <c:numCache>
                <c:formatCode>General</c:formatCode>
                <c:ptCount val="9"/>
                <c:pt idx="0">
                  <c:v>389</c:v>
                </c:pt>
                <c:pt idx="1">
                  <c:v>1242</c:v>
                </c:pt>
                <c:pt idx="2">
                  <c:v>1497</c:v>
                </c:pt>
                <c:pt idx="3">
                  <c:v>377</c:v>
                </c:pt>
                <c:pt idx="4">
                  <c:v>468</c:v>
                </c:pt>
                <c:pt idx="5">
                  <c:v>1230</c:v>
                </c:pt>
                <c:pt idx="6">
                  <c:v>322</c:v>
                </c:pt>
                <c:pt idx="7">
                  <c:v>336</c:v>
                </c:pt>
                <c:pt idx="8">
                  <c:v>27</c:v>
                </c:pt>
              </c:numCache>
            </c:numRef>
          </c:val>
        </c:ser>
        <c:ser>
          <c:idx val="2"/>
          <c:order val="3"/>
          <c:tx>
            <c:strRef>
              <c:f>'[8]Oferta '!$A$183</c:f>
              <c:strCache>
                <c:ptCount val="1"/>
                <c:pt idx="0">
                  <c:v>Albergue turístico SUP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'[8]Oferta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'[8]Oferta '!$B$183:$J$183</c:f>
              <c:numCache>
                <c:formatCode>General</c:formatCode>
                <c:ptCount val="9"/>
                <c:pt idx="0">
                  <c:v>410</c:v>
                </c:pt>
                <c:pt idx="1">
                  <c:v>830</c:v>
                </c:pt>
                <c:pt idx="2">
                  <c:v>845</c:v>
                </c:pt>
                <c:pt idx="3">
                  <c:v>250</c:v>
                </c:pt>
                <c:pt idx="4">
                  <c:v>131</c:v>
                </c:pt>
                <c:pt idx="5">
                  <c:v>338</c:v>
                </c:pt>
                <c:pt idx="6">
                  <c:v>60</c:v>
                </c:pt>
                <c:pt idx="7">
                  <c:v>147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32004664"/>
        <c:axId val="432387680"/>
      </c:barChart>
      <c:catAx>
        <c:axId val="432004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387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238768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004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b="1">
                <a:solidFill>
                  <a:srgbClr val="008000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1802763454811893"/>
          <c:y val="2.9097007874015746E-2"/>
          <c:w val="0.37015073443396179"/>
          <c:h val="0.13653543307086613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1221583259590541"/>
          <c:y val="1.65930478742397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949421542682831"/>
          <c:y val="0.20599320701454479"/>
          <c:w val="0.72300328515283041"/>
          <c:h val="0.7176795459721476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5.2075006876460828E-3"/>
                  <c:y val="-3.20035919854645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8386257896099085E-3"/>
                  <c:y val="-4.30585629921259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5869083745958121E-2"/>
                  <c:y val="-0.10878444881889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5658264397622879E-2"/>
                  <c:y val="6.95767880088061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5.114689997571667E-2"/>
                  <c:y val="5.2742639760895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70098701859945E-2"/>
                  <c:y val="5.26075646794149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775928252500191E-2"/>
                  <c:y val="-0.1175952615298087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9068713502134736E-2"/>
                  <c:y val="-6.04784167604049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6399420036052769E-2"/>
                  <c:y val="-3.33294907229074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ENERO!$B$436:$B$444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ENERO!$H$436:$H$444</c:f>
              <c:numCache>
                <c:formatCode>#,##0</c:formatCode>
                <c:ptCount val="9"/>
                <c:pt idx="0">
                  <c:v>37196</c:v>
                </c:pt>
                <c:pt idx="1">
                  <c:v>66828</c:v>
                </c:pt>
                <c:pt idx="2">
                  <c:v>73619</c:v>
                </c:pt>
                <c:pt idx="3">
                  <c:v>30440</c:v>
                </c:pt>
                <c:pt idx="4">
                  <c:v>98654</c:v>
                </c:pt>
                <c:pt idx="5">
                  <c:v>39689</c:v>
                </c:pt>
                <c:pt idx="6">
                  <c:v>26109</c:v>
                </c:pt>
                <c:pt idx="7">
                  <c:v>112051</c:v>
                </c:pt>
                <c:pt idx="8">
                  <c:v>20918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2173067254982922"/>
          <c:y val="2.092038495188101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263261734507893"/>
          <c:y val="0.13523009623797025"/>
          <c:w val="0.7890839577283022"/>
          <c:h val="0.8215898512685914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7030A0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6.733618162248824E-3"/>
                  <c:y val="-5.50386701662292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8017037804174851E-2"/>
                  <c:y val="1.81463958254374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0211516986690001E-2"/>
                  <c:y val="8.74831270423898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7598085475475999E-2"/>
                  <c:y val="3.83912510936132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2193729732718064E-2"/>
                  <c:y val="6.35517060367452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4474015186717256E-2"/>
                  <c:y val="6.58127734033245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119195453405122E-4"/>
                  <c:y val="5.421172353455817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8745928311559192E-2"/>
                  <c:y val="-4.429151356080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8106013054122892E-2"/>
                  <c:y val="-5.09284339457568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ENERO!$B$567:$B$575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ENERO!$H$567:$H$575</c:f>
              <c:numCache>
                <c:formatCode>#,##0</c:formatCode>
                <c:ptCount val="9"/>
                <c:pt idx="0">
                  <c:v>16015</c:v>
                </c:pt>
                <c:pt idx="1">
                  <c:v>5870</c:v>
                </c:pt>
                <c:pt idx="2">
                  <c:v>7988</c:v>
                </c:pt>
                <c:pt idx="3">
                  <c:v>4165</c:v>
                </c:pt>
                <c:pt idx="4">
                  <c:v>7152</c:v>
                </c:pt>
                <c:pt idx="5">
                  <c:v>12171</c:v>
                </c:pt>
                <c:pt idx="6">
                  <c:v>4360</c:v>
                </c:pt>
                <c:pt idx="7">
                  <c:v>4810</c:v>
                </c:pt>
                <c:pt idx="8">
                  <c:v>8629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6973687664041992"/>
          <c:y val="2.566964285714285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421052631578946"/>
          <c:y val="0.25390673428866251"/>
          <c:w val="0.67653510498687652"/>
          <c:h val="0.6378360517435320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1.5735299479529674E-2"/>
                  <c:y val="-2.53984931151819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154527559055119E-3"/>
                  <c:y val="-6.26968503937007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8149606299213E-3"/>
                  <c:y val="9.44959223847017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959981854120087E-2"/>
                  <c:y val="7.46558633295838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8142576593804165E-2"/>
                  <c:y val="7.4473072860707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6990425181069496E-2"/>
                  <c:y val="5.02648338378131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1871941933184288E-2"/>
                  <c:y val="-0.1145326334208223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9732348271280903E-2"/>
                  <c:y val="-7.16629921259842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157723340138038E-2"/>
                  <c:y val="-3.54827646544181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ENERO!$B$436:$B$444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ENERO!$E$436:$E$444</c:f>
              <c:numCache>
                <c:formatCode>#,##0</c:formatCode>
                <c:ptCount val="9"/>
                <c:pt idx="0">
                  <c:v>25173</c:v>
                </c:pt>
                <c:pt idx="1">
                  <c:v>45222</c:v>
                </c:pt>
                <c:pt idx="2">
                  <c:v>43369</c:v>
                </c:pt>
                <c:pt idx="3">
                  <c:v>19292</c:v>
                </c:pt>
                <c:pt idx="4">
                  <c:v>63442</c:v>
                </c:pt>
                <c:pt idx="5">
                  <c:v>27362</c:v>
                </c:pt>
                <c:pt idx="6">
                  <c:v>15793</c:v>
                </c:pt>
                <c:pt idx="7">
                  <c:v>59623</c:v>
                </c:pt>
                <c:pt idx="8">
                  <c:v>13306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8988463276106884"/>
          <c:y val="2.092049334541147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110172463259906"/>
          <c:y val="0.15370078740157483"/>
          <c:w val="0.73741399896734239"/>
          <c:h val="0.7829635565465821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7030A0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1.7433444312701218E-2"/>
                  <c:y val="-5.31590586932873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5505679617916612E-3"/>
                  <c:y val="-9.15521566441362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0491803278688526E-3"/>
                  <c:y val="7.52212389380531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488412126621898E-2"/>
                  <c:y val="6.09131767821057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9948868538232856E-2"/>
                  <c:y val="3.65483192033372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1233064490420572E-3"/>
                  <c:y val="6.52024249181241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2488125219165423E-2"/>
                  <c:y val="7.70374886767471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069909783544259E-3"/>
                  <c:y val="-3.34147446170998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8468232968854601E-2"/>
                  <c:y val="-5.84262420737231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ENERO!$B$567:$B$575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ENERO!$E$567:$E$575</c:f>
              <c:numCache>
                <c:formatCode>#,##0</c:formatCode>
                <c:ptCount val="9"/>
                <c:pt idx="0">
                  <c:v>8760</c:v>
                </c:pt>
                <c:pt idx="1">
                  <c:v>3397</c:v>
                </c:pt>
                <c:pt idx="2">
                  <c:v>4922</c:v>
                </c:pt>
                <c:pt idx="3">
                  <c:v>2336</c:v>
                </c:pt>
                <c:pt idx="4">
                  <c:v>4387</c:v>
                </c:pt>
                <c:pt idx="5">
                  <c:v>6883</c:v>
                </c:pt>
                <c:pt idx="6">
                  <c:v>2430</c:v>
                </c:pt>
                <c:pt idx="7">
                  <c:v>2852</c:v>
                </c:pt>
                <c:pt idx="8">
                  <c:v>5997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15901958182193518"/>
          <c:y val="2.033665791776028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6894861591588434E-2"/>
          <c:y val="0.20202086628283578"/>
          <c:w val="0.94803666136508502"/>
          <c:h val="0.6969719886757834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55</c:v>
                </c:pt>
                <c:pt idx="2">
                  <c:v>55</c:v>
                </c:pt>
                <c:pt idx="3">
                  <c:v>6</c:v>
                </c:pt>
                <c:pt idx="4">
                  <c:v>25</c:v>
                </c:pt>
                <c:pt idx="5">
                  <c:v>18</c:v>
                </c:pt>
                <c:pt idx="6">
                  <c:v>30</c:v>
                </c:pt>
                <c:pt idx="7">
                  <c:v>5</c:v>
                </c:pt>
                <c:pt idx="8">
                  <c:v>12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[2]Oferta!$D$107:$D$115</c:f>
              <c:numCache>
                <c:formatCode>General</c:formatCode>
                <c:ptCount val="9"/>
                <c:pt idx="0">
                  <c:v>880</c:v>
                </c:pt>
                <c:pt idx="1">
                  <c:v>332</c:v>
                </c:pt>
                <c:pt idx="2">
                  <c:v>408</c:v>
                </c:pt>
                <c:pt idx="3">
                  <c:v>206</c:v>
                </c:pt>
                <c:pt idx="4">
                  <c:v>467</c:v>
                </c:pt>
                <c:pt idx="5">
                  <c:v>370</c:v>
                </c:pt>
                <c:pt idx="6">
                  <c:v>273</c:v>
                </c:pt>
                <c:pt idx="7">
                  <c:v>145</c:v>
                </c:pt>
                <c:pt idx="8">
                  <c:v>167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22</c:v>
                </c:pt>
                <c:pt idx="2">
                  <c:v>8</c:v>
                </c:pt>
                <c:pt idx="3">
                  <c:v>7</c:v>
                </c:pt>
                <c:pt idx="4">
                  <c:v>13</c:v>
                </c:pt>
                <c:pt idx="5">
                  <c:v>21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[2]Oferta!$H$107:$H$115</c:f>
              <c:numCache>
                <c:formatCode>General</c:formatCode>
                <c:ptCount val="9"/>
                <c:pt idx="0">
                  <c:v>44</c:v>
                </c:pt>
                <c:pt idx="1">
                  <c:v>56</c:v>
                </c:pt>
                <c:pt idx="2">
                  <c:v>93</c:v>
                </c:pt>
                <c:pt idx="3">
                  <c:v>28</c:v>
                </c:pt>
                <c:pt idx="4">
                  <c:v>42</c:v>
                </c:pt>
                <c:pt idx="5">
                  <c:v>40</c:v>
                </c:pt>
                <c:pt idx="6">
                  <c:v>34</c:v>
                </c:pt>
                <c:pt idx="7">
                  <c:v>20</c:v>
                </c:pt>
                <c:pt idx="8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40116704"/>
        <c:axId val="340117096"/>
        <c:axId val="0"/>
      </c:bar3DChart>
      <c:catAx>
        <c:axId val="3401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0117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40117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01167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517006762294867"/>
          <c:y val="1.6835016835016835E-2"/>
          <c:w val="0.26849387438625383"/>
          <c:h val="0.16026981627296591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noFill/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4475402389856129"/>
          <c:y val="1.238775153105861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128265096529338"/>
          <c:y val="0.14227681539807524"/>
          <c:w val="0.77418689907332328"/>
          <c:h val="0.8488342957130359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57E-4BDE-88A2-A7B455FEC1B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7E-4BDE-88A2-A7B455FEC1B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57E-4BDE-88A2-A7B455FEC1B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7E-4BDE-88A2-A7B455FEC1B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57E-4BDE-88A2-A7B455FEC1B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7E-4BDE-88A2-A7B455FEC1B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57E-4BDE-88A2-A7B455FEC1B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7E-4BDE-88A2-A7B455FEC1B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57E-4BDE-88A2-A7B455FEC1B3}"/>
              </c:ext>
            </c:extLst>
          </c:dPt>
          <c:dLbls>
            <c:dLbl>
              <c:idx val="0"/>
              <c:layout>
                <c:manualLayout>
                  <c:x val="8.031662462513741E-3"/>
                  <c:y val="-1.95233595800524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3145429082941151E-2"/>
                  <c:y val="-5.02866141732283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9508583751561544E-2"/>
                  <c:y val="9.06439195100612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8.3857456190669401E-3"/>
                  <c:y val="9.327734033245843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199795836807451E-3"/>
                  <c:y val="-2.3258092738407698E-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269641785720076"/>
                      <c:h val="0.12137777777777778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-3.3805779858660588E-2"/>
                  <c:y val="-3.94096237970254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2733294166839068E-2"/>
                  <c:y val="-3.58666666666666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16651053442786E-2"/>
                  <c:y val="-5.67307086614173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5212708234323402E-2"/>
                  <c:y val="-4.37931758530183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854307739366405"/>
                      <c:h val="0.12137777777777778"/>
                    </c:manualLayout>
                  </c15:layout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ENERO!$B$829:$B$837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ENERO!$E$829:$E$837</c:f>
              <c:numCache>
                <c:formatCode>#,##0</c:formatCode>
                <c:ptCount val="9"/>
                <c:pt idx="0">
                  <c:v>332</c:v>
                </c:pt>
                <c:pt idx="1">
                  <c:v>87</c:v>
                </c:pt>
                <c:pt idx="2">
                  <c:v>707</c:v>
                </c:pt>
                <c:pt idx="3">
                  <c:v>213</c:v>
                </c:pt>
                <c:pt idx="4">
                  <c:v>386</c:v>
                </c:pt>
                <c:pt idx="5">
                  <c:v>251</c:v>
                </c:pt>
                <c:pt idx="6">
                  <c:v>30</c:v>
                </c:pt>
                <c:pt idx="7">
                  <c:v>115</c:v>
                </c:pt>
                <c:pt idx="8">
                  <c:v>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57E-4BDE-88A2-A7B455FEC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PERIODO ACUMULADO DE ENERO A DICIEMBRE 2018</a:t>
            </a:r>
          </a:p>
        </c:rich>
      </c:tx>
      <c:layout>
        <c:manualLayout>
          <c:xMode val="edge"/>
          <c:yMode val="edge"/>
          <c:x val="0.25450084816568352"/>
          <c:y val="2.3073560671836177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8567486138187709"/>
          <c:y val="0.11038247357863536"/>
          <c:w val="0.6726691900650682"/>
          <c:h val="0.8032873267267445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ENERO!#REF!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ENERO!#REF!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2390816"/>
        <c:axId val="432391208"/>
      </c:barChart>
      <c:catAx>
        <c:axId val="432390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39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391208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39081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EXTRANJEROS
ENERO 2019</a:t>
            </a:r>
          </a:p>
        </c:rich>
      </c:tx>
      <c:layout>
        <c:manualLayout>
          <c:xMode val="edge"/>
          <c:yMode val="edge"/>
          <c:x val="0.27026305795376865"/>
          <c:y val="1.550998410581508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895346482011289"/>
          <c:y val="0.11304359825449881"/>
          <c:w val="0.78939058662683237"/>
          <c:h val="0.802174764536732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ENERO!$B$280:$B$294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Japón</c:v>
                </c:pt>
                <c:pt idx="6">
                  <c:v>Brasil</c:v>
                </c:pt>
                <c:pt idx="7">
                  <c:v>China</c:v>
                </c:pt>
                <c:pt idx="8">
                  <c:v>Benelux</c:v>
                </c:pt>
                <c:pt idx="9">
                  <c:v>EE.UU</c:v>
                </c:pt>
                <c:pt idx="10">
                  <c:v>Alemania</c:v>
                </c:pt>
                <c:pt idx="11">
                  <c:v>Italia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ENERO!$C$280:$C$294</c:f>
              <c:numCache>
                <c:formatCode>0.00%</c:formatCode>
                <c:ptCount val="15"/>
                <c:pt idx="0">
                  <c:v>6.5111590619142873E-2</c:v>
                </c:pt>
                <c:pt idx="1">
                  <c:v>7.4419996534941954E-2</c:v>
                </c:pt>
                <c:pt idx="2">
                  <c:v>9.7635885401080466E-2</c:v>
                </c:pt>
                <c:pt idx="3">
                  <c:v>8.473641933502387E-3</c:v>
                </c:pt>
                <c:pt idx="4">
                  <c:v>1.5624261706383582E-2</c:v>
                </c:pt>
                <c:pt idx="5">
                  <c:v>1.9294073175725693E-2</c:v>
                </c:pt>
                <c:pt idx="6">
                  <c:v>3.6713864957238031E-2</c:v>
                </c:pt>
                <c:pt idx="7">
                  <c:v>4.2919468901104096E-2</c:v>
                </c:pt>
                <c:pt idx="8">
                  <c:v>5.1030854766817346E-2</c:v>
                </c:pt>
                <c:pt idx="9">
                  <c:v>5.3298892756453671E-2</c:v>
                </c:pt>
                <c:pt idx="10">
                  <c:v>5.5787434439526863E-2</c:v>
                </c:pt>
                <c:pt idx="11">
                  <c:v>6.0985021499110108E-2</c:v>
                </c:pt>
                <c:pt idx="12">
                  <c:v>0.12</c:v>
                </c:pt>
                <c:pt idx="13">
                  <c:v>0.1316879557732592</c:v>
                </c:pt>
                <c:pt idx="14">
                  <c:v>0.16700004725079146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2807952"/>
        <c:axId val="432808344"/>
      </c:barChart>
      <c:catAx>
        <c:axId val="432807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808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808344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80795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NÚMERO DE  VIAJEROS Y PERNOCTACIONES EN CASTILLA Y LEÓN</a:t>
            </a:r>
          </a:p>
          <a:p>
            <a:pPr>
              <a:defRPr sz="1100" b="1"/>
            </a:pPr>
            <a:r>
              <a:rPr lang="es-ES" sz="1100" b="1"/>
              <a:t>ENERO</a:t>
            </a:r>
          </a:p>
        </c:rich>
      </c:tx>
      <c:layout>
        <c:manualLayout>
          <c:xMode val="edge"/>
          <c:yMode val="edge"/>
          <c:x val="0.26346081739782529"/>
          <c:y val="3.12393700787401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587570520568808E-2"/>
          <c:y val="0.20538897637795275"/>
          <c:w val="0.92131143959192918"/>
          <c:h val="0.703725669291338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ENERO!$B$301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ENERO!$C$300:$K$300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ENERO!$C$301:$K$301</c:f>
              <c:numCache>
                <c:formatCode>#,##0</c:formatCode>
                <c:ptCount val="9"/>
                <c:pt idx="0">
                  <c:v>36957</c:v>
                </c:pt>
                <c:pt idx="1">
                  <c:v>53174</c:v>
                </c:pt>
                <c:pt idx="2">
                  <c:v>53661</c:v>
                </c:pt>
                <c:pt idx="3">
                  <c:v>22220</c:v>
                </c:pt>
                <c:pt idx="4">
                  <c:v>77893</c:v>
                </c:pt>
                <c:pt idx="5">
                  <c:v>39743</c:v>
                </c:pt>
                <c:pt idx="6">
                  <c:v>19092</c:v>
                </c:pt>
                <c:pt idx="7">
                  <c:v>65231</c:v>
                </c:pt>
                <c:pt idx="8">
                  <c:v>21143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55-4910-AA8B-162505A43E2B}"/>
            </c:ext>
          </c:extLst>
        </c:ser>
        <c:ser>
          <c:idx val="1"/>
          <c:order val="1"/>
          <c:tx>
            <c:strRef>
              <c:f>ENERO!$B$304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ENERO!$C$300:$K$300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ENERO!$C$304:$K$304</c:f>
              <c:numCache>
                <c:formatCode>#,##0</c:formatCode>
                <c:ptCount val="9"/>
                <c:pt idx="0">
                  <c:v>59143</c:v>
                </c:pt>
                <c:pt idx="1">
                  <c:v>81926</c:v>
                </c:pt>
                <c:pt idx="2">
                  <c:v>95372</c:v>
                </c:pt>
                <c:pt idx="3">
                  <c:v>36702</c:v>
                </c:pt>
                <c:pt idx="4">
                  <c:v>126291</c:v>
                </c:pt>
                <c:pt idx="5">
                  <c:v>61215</c:v>
                </c:pt>
                <c:pt idx="6">
                  <c:v>33624</c:v>
                </c:pt>
                <c:pt idx="7">
                  <c:v>126206</c:v>
                </c:pt>
                <c:pt idx="8">
                  <c:v>35261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55-4910-AA8B-162505A43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2809128"/>
        <c:axId val="432809520"/>
      </c:barChart>
      <c:catAx>
        <c:axId val="4328091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809520"/>
        <c:crosses val="autoZero"/>
        <c:auto val="0"/>
        <c:lblAlgn val="ctr"/>
        <c:lblOffset val="100"/>
        <c:noMultiLvlLbl val="0"/>
      </c:catAx>
      <c:valAx>
        <c:axId val="432809520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809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 baseline="0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2353605799275089"/>
          <c:y val="3.1703622047244098E-2"/>
          <c:w val="0.2705415989667958"/>
          <c:h val="0.12826771653543306"/>
        </c:manualLayout>
      </c:layout>
      <c:overlay val="1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b="1" baseline="0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41943535403799426"/>
          <c:y val="3.38179182826027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0029184784737727"/>
          <c:w val="0.85371864297631939"/>
          <c:h val="0.698422846397931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ENERO!$B$328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ENERO!$C$327:$H$327</c:f>
              <c:strCache>
                <c:ptCount val="5"/>
                <c:pt idx="0">
                  <c:v>V.  ESPAÑOLES</c:v>
                </c:pt>
                <c:pt idx="2">
                  <c:v>V.  EXTRANJEROS</c:v>
                </c:pt>
                <c:pt idx="4">
                  <c:v>TOTAL VIAJEROS</c:v>
                </c:pt>
              </c:strCache>
            </c:strRef>
          </c:cat>
          <c:val>
            <c:numRef>
              <c:f>ENERO!$C$328:$H$328</c:f>
              <c:numCache>
                <c:formatCode>#,##0</c:formatCode>
                <c:ptCount val="6"/>
                <c:pt idx="0">
                  <c:v>306536</c:v>
                </c:pt>
                <c:pt idx="2">
                  <c:v>68612</c:v>
                </c:pt>
                <c:pt idx="4">
                  <c:v>375148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ENERO!$B$329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ENERO!$C$327:$H$327</c:f>
              <c:strCache>
                <c:ptCount val="5"/>
                <c:pt idx="0">
                  <c:v>V.  ESPAÑOLES</c:v>
                </c:pt>
                <c:pt idx="2">
                  <c:v>V.  EXTRANJEROS</c:v>
                </c:pt>
                <c:pt idx="4">
                  <c:v>TOTAL VIAJEROS</c:v>
                </c:pt>
              </c:strCache>
            </c:strRef>
          </c:cat>
          <c:val>
            <c:numRef>
              <c:f>ENERO!$C$329:$H$329</c:f>
              <c:numCache>
                <c:formatCode>#,##0</c:formatCode>
                <c:ptCount val="6"/>
                <c:pt idx="0">
                  <c:v>325623</c:v>
                </c:pt>
                <c:pt idx="2">
                  <c:v>63491</c:v>
                </c:pt>
                <c:pt idx="4">
                  <c:v>389114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2810304"/>
        <c:axId val="432810696"/>
      </c:barChart>
      <c:catAx>
        <c:axId val="43281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810696"/>
        <c:crosses val="autoZero"/>
        <c:auto val="0"/>
        <c:lblAlgn val="ctr"/>
        <c:lblOffset val="100"/>
        <c:noMultiLvlLbl val="0"/>
      </c:catAx>
      <c:valAx>
        <c:axId val="432810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810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56565802183648972"/>
          <c:y val="1.6576565988952876E-2"/>
          <c:w val="0.42531459541583272"/>
          <c:h val="0.10978571708387198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96100393700787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ENERO!$B$366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ENERO!$C$365:$H$365</c:f>
              <c:strCache>
                <c:ptCount val="5"/>
                <c:pt idx="0">
                  <c:v>P. ESPAÑOLES</c:v>
                </c:pt>
                <c:pt idx="2">
                  <c:v>P. EXTRANJEROS</c:v>
                </c:pt>
                <c:pt idx="4">
                  <c:v>T. PERNOCTACIONES</c:v>
                </c:pt>
              </c:strCache>
            </c:strRef>
          </c:cat>
          <c:val>
            <c:numRef>
              <c:f>ENERO!$C$366:$H$366</c:f>
              <c:numCache>
                <c:formatCode>#,##0</c:formatCode>
                <c:ptCount val="6"/>
                <c:pt idx="0">
                  <c:v>514922</c:v>
                </c:pt>
                <c:pt idx="2">
                  <c:v>110428</c:v>
                </c:pt>
                <c:pt idx="4">
                  <c:v>625350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ENERO!$B$367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ENERO!$C$365:$H$365</c:f>
              <c:strCache>
                <c:ptCount val="5"/>
                <c:pt idx="0">
                  <c:v>P. ESPAÑOLES</c:v>
                </c:pt>
                <c:pt idx="2">
                  <c:v>P. EXTRANJEROS</c:v>
                </c:pt>
                <c:pt idx="4">
                  <c:v>T. PERNOCTACIONES</c:v>
                </c:pt>
              </c:strCache>
            </c:strRef>
          </c:cat>
          <c:val>
            <c:numRef>
              <c:f>ENERO!$C$367:$H$367</c:f>
              <c:numCache>
                <c:formatCode>#,##0</c:formatCode>
                <c:ptCount val="6"/>
                <c:pt idx="0">
                  <c:v>555514</c:v>
                </c:pt>
                <c:pt idx="2">
                  <c:v>100226</c:v>
                </c:pt>
                <c:pt idx="4">
                  <c:v>655740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33016440"/>
        <c:axId val="433016832"/>
      </c:barChart>
      <c:catAx>
        <c:axId val="433016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3016832"/>
        <c:crosses val="autoZero"/>
        <c:auto val="0"/>
        <c:lblAlgn val="ctr"/>
        <c:lblOffset val="100"/>
        <c:noMultiLvlLbl val="0"/>
      </c:catAx>
      <c:valAx>
        <c:axId val="433016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30164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9389179876744478"/>
          <c:y val="1.5757480314960631E-2"/>
          <c:w val="0.29729762854533054"/>
          <c:h val="0.13033464566929134"/>
        </c:manualLayout>
      </c:layout>
      <c:overlay val="0"/>
      <c:spPr>
        <a:ln w="12700">
          <a:solidFill>
            <a:srgbClr val="0000FF"/>
          </a:solidFill>
        </a:ln>
        <a:effectLst>
          <a:softEdge rad="63500"/>
        </a:effectLst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8115512961714855"/>
          <c:y val="1.778894825646794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519344102605731"/>
          <c:y val="0.19445268560179976"/>
          <c:w val="0.79315220391265506"/>
          <c:h val="0.7350407761529809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910B-4A45-B26D-E1F975DD678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0B-4A45-B26D-E1F975DD6785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10B-4A45-B26D-E1F975DD6785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0B-4A45-B26D-E1F975DD6785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10B-4A45-B26D-E1F975DD678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10B-4A45-B26D-E1F975DD6785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10B-4A45-B26D-E1F975DD6785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10B-4A45-B26D-E1F975DD6785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10B-4A45-B26D-E1F975DD6785}"/>
              </c:ext>
            </c:extLst>
          </c:dPt>
          <c:dLbls>
            <c:dLbl>
              <c:idx val="0"/>
              <c:layout>
                <c:manualLayout>
                  <c:x val="7.8246610926210793E-3"/>
                  <c:y val="-1.0685812710911137E-2"/>
                </c:manualLayout>
              </c:layout>
              <c:tx>
                <c:rich>
                  <a:bodyPr/>
                  <a:lstStyle/>
                  <a:p>
                    <a:pPr>
                      <a:defRPr sz="900"/>
                    </a:pPr>
                    <a:fld id="{9A339A56-0856-42EF-915D-8C388D77204A}" type="CATEGORYNAME">
                      <a:rPr lang="en-US" sz="900"/>
                      <a:pPr>
                        <a:defRPr sz="900"/>
                      </a:pPr>
                      <a:t>[NOMBRE DE CATEGORÍA]</a:t>
                    </a:fld>
                    <a:r>
                      <a:rPr lang="en-US" sz="900" baseline="0"/>
                      <a:t>
0%</a:t>
                    </a:r>
                  </a:p>
                </c:rich>
              </c:tx>
              <c:numFmt formatCode="#.#0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2.6412966646392737E-2"/>
                  <c:y val="-5.00288245219347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5210001150691236E-2"/>
                  <c:y val="4.90280511811023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3.8591444110723197E-2"/>
                  <c:y val="4.431875703037120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1237113402062047E-3"/>
                  <c:y val="8.15238329583800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6524880266255378E-2"/>
                  <c:y val="4.48354893138356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418540465946922E-2"/>
                  <c:y val="-1.30891451068616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6.012955597045215E-2"/>
                  <c:y val="-8.55592660292463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5511648672781881E-2"/>
                  <c:y val="-1.5797595613048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ENERO!$B$463:$B$471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ENERO!$E$463:$E$471</c:f>
              <c:numCache>
                <c:formatCode>#,##0</c:formatCode>
                <c:ptCount val="9"/>
                <c:pt idx="0">
                  <c:v>16</c:v>
                </c:pt>
                <c:pt idx="1">
                  <c:v>1482</c:v>
                </c:pt>
                <c:pt idx="2">
                  <c:v>3123</c:v>
                </c:pt>
                <c:pt idx="3">
                  <c:v>202</c:v>
                </c:pt>
                <c:pt idx="4">
                  <c:v>1182</c:v>
                </c:pt>
                <c:pt idx="5">
                  <c:v>1587</c:v>
                </c:pt>
                <c:pt idx="6">
                  <c:v>102</c:v>
                </c:pt>
                <c:pt idx="7">
                  <c:v>661</c:v>
                </c:pt>
                <c:pt idx="8">
                  <c:v>864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10B-4A45-B26D-E1F975DD6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3526678730376093"/>
          <c:y val="2.105350112485938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905316183303174"/>
          <c:y val="0.17852045838020247"/>
          <c:w val="0.77893105753085212"/>
          <c:h val="0.7469277277840270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D44D-46C6-8F78-5FAC29DE866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4D-46C6-8F78-5FAC29DE866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44D-46C6-8F78-5FAC29DE866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4D-46C6-8F78-5FAC29DE866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D44D-46C6-8F78-5FAC29DE866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4D-46C6-8F78-5FAC29DE866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D44D-46C6-8F78-5FAC29DE866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4D-46C6-8F78-5FAC29DE866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D44D-46C6-8F78-5FAC29DE8669}"/>
              </c:ext>
            </c:extLst>
          </c:dPt>
          <c:dLbls>
            <c:dLbl>
              <c:idx val="0"/>
              <c:layout>
                <c:manualLayout>
                  <c:x val="1.2640811202947458E-2"/>
                  <c:y val="-1.8121484814398202E-2"/>
                </c:manualLayout>
              </c:layout>
              <c:tx>
                <c:rich>
                  <a:bodyPr/>
                  <a:lstStyle/>
                  <a:p>
                    <a:pPr>
                      <a:defRPr sz="900"/>
                    </a:pPr>
                    <a:fld id="{C46571EB-4DF7-4F4B-94F5-4464F97B1328}" type="CATEGORYNAME">
                      <a:rPr lang="en-US" sz="900"/>
                      <a:pPr>
                        <a:defRPr sz="900"/>
                      </a:pPr>
                      <a:t>[NOMBRE DE CATEGORÍA]</a:t>
                    </a:fld>
                    <a:r>
                      <a:rPr lang="en-US" sz="900" baseline="0"/>
                      <a:t>
0%</a:t>
                    </a:r>
                  </a:p>
                </c:rich>
              </c:tx>
              <c:numFmt formatCode="#.#0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2.3000405528708055E-2"/>
                  <c:y val="-5.361957557995835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3830227743271224E-2"/>
                  <c:y val="0.1196512935883014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1672805920719138E-2"/>
                  <c:y val="2.03262596659722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6256011476826266E-3"/>
                  <c:y val="7.14285714285712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57341759318737E-3"/>
                  <c:y val="-7.988206631121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2329763127435157E-2"/>
                  <c:y val="1.36849690663667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9.0293604603772351E-2"/>
                  <c:y val="-8.51627530933633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8988767708384275E-2"/>
                  <c:y val="-9.2625140607426114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ENERO!$B$463:$B$471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ENERO!$H$463:$H$471</c:f>
              <c:numCache>
                <c:formatCode>#,##0</c:formatCode>
                <c:ptCount val="9"/>
                <c:pt idx="0">
                  <c:v>33</c:v>
                </c:pt>
                <c:pt idx="1">
                  <c:v>4547</c:v>
                </c:pt>
                <c:pt idx="2">
                  <c:v>8542</c:v>
                </c:pt>
                <c:pt idx="3">
                  <c:v>660</c:v>
                </c:pt>
                <c:pt idx="4">
                  <c:v>4610</c:v>
                </c:pt>
                <c:pt idx="5">
                  <c:v>2319</c:v>
                </c:pt>
                <c:pt idx="6">
                  <c:v>332</c:v>
                </c:pt>
                <c:pt idx="7">
                  <c:v>3526</c:v>
                </c:pt>
                <c:pt idx="8">
                  <c:v>2134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44D-46C6-8F78-5FAC29DE8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ALOJAMIENTOS DE TURISMO RURAL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18773031496062992"/>
          <c:y val="4.3343132108486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602383710996983E-2"/>
          <c:y val="0.2243916010498688"/>
          <c:w val="0.88048898671906151"/>
          <c:h val="0.631104461942257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ENERO!$B$594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ENERO!$C$593:$H$593</c:f>
              <c:strCache>
                <c:ptCount val="5"/>
                <c:pt idx="0">
                  <c:v>VIAJ.  ESPAÑOLES</c:v>
                </c:pt>
                <c:pt idx="2">
                  <c:v>VIAJ.  EXTRANJEROS.</c:v>
                </c:pt>
                <c:pt idx="4">
                  <c:v>TOTAL VIAJEROS</c:v>
                </c:pt>
              </c:strCache>
            </c:strRef>
          </c:cat>
          <c:val>
            <c:numRef>
              <c:f>ENERO!$C$594:$H$594</c:f>
              <c:numCache>
                <c:formatCode>#,##0</c:formatCode>
                <c:ptCount val="6"/>
                <c:pt idx="0">
                  <c:v>38554</c:v>
                </c:pt>
                <c:pt idx="2">
                  <c:v>1790</c:v>
                </c:pt>
                <c:pt idx="4">
                  <c:v>40344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C1-47DA-ACBE-716B59462075}"/>
            </c:ext>
          </c:extLst>
        </c:ser>
        <c:ser>
          <c:idx val="0"/>
          <c:order val="1"/>
          <c:tx>
            <c:strRef>
              <c:f>ENERO!$B$595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ENERO!$C$593:$H$593</c:f>
              <c:strCache>
                <c:ptCount val="5"/>
                <c:pt idx="0">
                  <c:v>VIAJ.  ESPAÑOLES</c:v>
                </c:pt>
                <c:pt idx="2">
                  <c:v>VIAJ.  EXTRANJEROS.</c:v>
                </c:pt>
                <c:pt idx="4">
                  <c:v>TOTAL VIAJEROS</c:v>
                </c:pt>
              </c:strCache>
            </c:strRef>
          </c:cat>
          <c:val>
            <c:numRef>
              <c:f>ENERO!$C$595:$H$595</c:f>
              <c:numCache>
                <c:formatCode>#,##0</c:formatCode>
                <c:ptCount val="6"/>
                <c:pt idx="0">
                  <c:v>39762</c:v>
                </c:pt>
                <c:pt idx="2">
                  <c:v>2202</c:v>
                </c:pt>
                <c:pt idx="4">
                  <c:v>41964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C1-47DA-ACBE-716B59462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3018400"/>
        <c:axId val="433018792"/>
      </c:barChart>
      <c:catAx>
        <c:axId val="43301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3018792"/>
        <c:crosses val="autoZero"/>
        <c:auto val="0"/>
        <c:lblAlgn val="ctr"/>
        <c:lblOffset val="100"/>
        <c:noMultiLvlLbl val="0"/>
      </c:catAx>
      <c:valAx>
        <c:axId val="433018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3018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9416408059286705"/>
          <c:y val="1.5283989501312338E-2"/>
          <c:w val="0.30204913269605138"/>
          <c:h val="0.16746817095624239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ALOJAMIENTOS DE TURISMO RURAL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21918027108781493"/>
          <c:y val="4.33847769028871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00106218394261E-2"/>
          <c:y val="0.23939184109523998"/>
          <c:w val="0.90125464705474856"/>
          <c:h val="0.67012668416447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ENERO!$B$628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ENERO!$C$627:$H$627</c:f>
              <c:strCache>
                <c:ptCount val="5"/>
                <c:pt idx="0">
                  <c:v>PER.  ESPAÑOLES</c:v>
                </c:pt>
                <c:pt idx="2">
                  <c:v>PER. EXTRANJEROS</c:v>
                </c:pt>
                <c:pt idx="4">
                  <c:v>T. PERNOCTACIONES</c:v>
                </c:pt>
              </c:strCache>
            </c:strRef>
          </c:cat>
          <c:val>
            <c:numRef>
              <c:f>ENERO!$C$628:$H$628</c:f>
              <c:numCache>
                <c:formatCode>#,##0</c:formatCode>
                <c:ptCount val="6"/>
                <c:pt idx="0">
                  <c:v>70420</c:v>
                </c:pt>
                <c:pt idx="2">
                  <c:v>4005</c:v>
                </c:pt>
                <c:pt idx="4">
                  <c:v>74425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59-456C-A955-06E333E2EED2}"/>
            </c:ext>
          </c:extLst>
        </c:ser>
        <c:ser>
          <c:idx val="0"/>
          <c:order val="1"/>
          <c:tx>
            <c:strRef>
              <c:f>ENERO!$B$629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ENERO!$C$627:$H$627</c:f>
              <c:strCache>
                <c:ptCount val="5"/>
                <c:pt idx="0">
                  <c:v>PER.  ESPAÑOLES</c:v>
                </c:pt>
                <c:pt idx="2">
                  <c:v>PER. EXTRANJEROS</c:v>
                </c:pt>
                <c:pt idx="4">
                  <c:v>T. PERNOCTACIONES</c:v>
                </c:pt>
              </c:strCache>
            </c:strRef>
          </c:cat>
          <c:val>
            <c:numRef>
              <c:f>ENERO!$C$629:$H$629</c:f>
              <c:numCache>
                <c:formatCode>#,##0</c:formatCode>
                <c:ptCount val="6"/>
                <c:pt idx="0">
                  <c:v>67892</c:v>
                </c:pt>
                <c:pt idx="2">
                  <c:v>3268</c:v>
                </c:pt>
                <c:pt idx="4">
                  <c:v>71160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659-456C-A955-06E333E2E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3019576"/>
        <c:axId val="433019968"/>
      </c:barChart>
      <c:catAx>
        <c:axId val="433019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3019968"/>
        <c:crosses val="autoZero"/>
        <c:auto val="0"/>
        <c:lblAlgn val="ctr"/>
        <c:lblOffset val="100"/>
        <c:noMultiLvlLbl val="0"/>
      </c:catAx>
      <c:valAx>
        <c:axId val="43301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3019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3998706906504719"/>
          <c:y val="3.9360979877515315E-2"/>
          <c:w val="0.25109174036529897"/>
          <c:h val="0.13679650043744532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TOTALES POR MODALIDADES</a:t>
            </a:r>
          </a:p>
        </c:rich>
      </c:tx>
      <c:layout>
        <c:manualLayout>
          <c:xMode val="edge"/>
          <c:yMode val="edge"/>
          <c:x val="0.14029866415951736"/>
          <c:y val="1.6835016835016835E-2"/>
        </c:manualLayout>
      </c:layout>
      <c:overlay val="0"/>
      <c:spPr>
        <a:noFill/>
        <a:ln w="25400">
          <a:noFill/>
        </a:ln>
      </c:sp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9104535261584119E-2"/>
          <c:y val="0.11111147645555969"/>
          <c:w val="0.79253789101700312"/>
          <c:h val="0.74411019080844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[2]Oferta!$B$116</c:f>
              <c:numCache>
                <c:formatCode>General</c:formatCode>
                <c:ptCount val="1"/>
                <c:pt idx="0">
                  <c:v>225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[2]Oferta!$D$116</c:f>
              <c:numCache>
                <c:formatCode>General</c:formatCode>
                <c:ptCount val="1"/>
                <c:pt idx="0">
                  <c:v>3248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[2]Oferta!$F$116</c:f>
              <c:numCache>
                <c:formatCode>General</c:formatCode>
                <c:ptCount val="1"/>
                <c:pt idx="0">
                  <c:v>148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[2]Oferta!$H$116</c:f>
              <c:numCache>
                <c:formatCode>General</c:formatCode>
                <c:ptCount val="1"/>
                <c:pt idx="0">
                  <c:v>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40117880"/>
        <c:axId val="340118272"/>
        <c:axId val="0"/>
      </c:bar3DChart>
      <c:catAx>
        <c:axId val="340117880"/>
        <c:scaling>
          <c:orientation val="minMax"/>
        </c:scaling>
        <c:delete val="1"/>
        <c:axPos val="b"/>
        <c:majorTickMark val="out"/>
        <c:minorTickMark val="none"/>
        <c:tickLblPos val="nextTo"/>
        <c:crossAx val="340118272"/>
        <c:crosses val="autoZero"/>
        <c:auto val="0"/>
        <c:lblAlgn val="ctr"/>
        <c:lblOffset val="100"/>
        <c:noMultiLvlLbl val="0"/>
      </c:catAx>
      <c:valAx>
        <c:axId val="340118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0117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11826599800024996"/>
          <c:y val="0.87542370335021258"/>
          <c:w val="0.56501421697287835"/>
          <c:h val="0.1245763779527559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CAMPING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0074446562941187"/>
          <c:y val="1.30202474690663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985048667550836E-2"/>
          <c:y val="0.24147271792031022"/>
          <c:w val="0.88048898671906151"/>
          <c:h val="0.656224033553594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ENERO!$B$726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ENERO!$C$725:$H$725</c:f>
              <c:strCache>
                <c:ptCount val="5"/>
                <c:pt idx="0">
                  <c:v>VIAJ.  ESPAÑOLES</c:v>
                </c:pt>
                <c:pt idx="2">
                  <c:v>VIAJ.  EXTRANJEROS</c:v>
                </c:pt>
                <c:pt idx="4">
                  <c:v>TOTAL VIAJEROS</c:v>
                </c:pt>
              </c:strCache>
            </c:strRef>
          </c:cat>
          <c:val>
            <c:numRef>
              <c:f>ENERO!$C$726:$H$726</c:f>
              <c:numCache>
                <c:formatCode>#,##0</c:formatCode>
                <c:ptCount val="6"/>
                <c:pt idx="0">
                  <c:v>1146</c:v>
                </c:pt>
                <c:pt idx="2">
                  <c:v>3689</c:v>
                </c:pt>
                <c:pt idx="4">
                  <c:v>4835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28-42B6-8DB5-9E294E91ACA9}"/>
            </c:ext>
          </c:extLst>
        </c:ser>
        <c:ser>
          <c:idx val="0"/>
          <c:order val="1"/>
          <c:tx>
            <c:strRef>
              <c:f>ENERO!$B$727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ENERO!$C$725:$H$725</c:f>
              <c:strCache>
                <c:ptCount val="5"/>
                <c:pt idx="0">
                  <c:v>VIAJ.  ESPAÑOLES</c:v>
                </c:pt>
                <c:pt idx="2">
                  <c:v>VIAJ.  EXTRANJEROS</c:v>
                </c:pt>
                <c:pt idx="4">
                  <c:v>TOTAL VIAJEROS</c:v>
                </c:pt>
              </c:strCache>
            </c:strRef>
          </c:cat>
          <c:val>
            <c:numRef>
              <c:f>ENERO!$C$727:$H$727</c:f>
              <c:numCache>
                <c:formatCode>#,##0</c:formatCode>
                <c:ptCount val="6"/>
                <c:pt idx="0">
                  <c:v>693</c:v>
                </c:pt>
                <c:pt idx="2">
                  <c:v>2695</c:v>
                </c:pt>
                <c:pt idx="4">
                  <c:v>3388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28-42B6-8DB5-9E294E91A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3598480"/>
        <c:axId val="433598872"/>
      </c:barChart>
      <c:catAx>
        <c:axId val="43359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3598872"/>
        <c:crosses val="autoZero"/>
        <c:auto val="0"/>
        <c:lblAlgn val="ctr"/>
        <c:lblOffset val="100"/>
        <c:noMultiLvlLbl val="0"/>
      </c:catAx>
      <c:valAx>
        <c:axId val="433598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3598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6187899340678535"/>
          <c:y val="2.9514904386951632E-2"/>
          <c:w val="0.32440406363252655"/>
          <c:h val="0.13343714848143981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 EN CAMPING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6226653369359757"/>
          <c:y val="4.33847769028871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7122461236834E-2"/>
          <c:y val="0.2405290230680964"/>
          <c:w val="0.87220356133474453"/>
          <c:h val="0.657167728405808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ENERO!$B$759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ENERO!$C$758:$H$758</c:f>
              <c:strCache>
                <c:ptCount val="5"/>
                <c:pt idx="0">
                  <c:v>PERN.  ESPAÑOLES</c:v>
                </c:pt>
                <c:pt idx="2">
                  <c:v>PERN.  EXTRANJEROS</c:v>
                </c:pt>
                <c:pt idx="4">
                  <c:v>TOTAL PERNOCTACIONES</c:v>
                </c:pt>
              </c:strCache>
            </c:strRef>
          </c:cat>
          <c:val>
            <c:numRef>
              <c:f>ENERO!$C$759:$H$759</c:f>
              <c:numCache>
                <c:formatCode>#,##0</c:formatCode>
                <c:ptCount val="6"/>
                <c:pt idx="0">
                  <c:v>1881</c:v>
                </c:pt>
                <c:pt idx="2">
                  <c:v>4099</c:v>
                </c:pt>
                <c:pt idx="4">
                  <c:v>5980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E3-436F-9723-B70C2FEF92E3}"/>
            </c:ext>
          </c:extLst>
        </c:ser>
        <c:ser>
          <c:idx val="0"/>
          <c:order val="1"/>
          <c:tx>
            <c:strRef>
              <c:f>ENERO!$B$760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ENERO!$C$758:$H$758</c:f>
              <c:strCache>
                <c:ptCount val="5"/>
                <c:pt idx="0">
                  <c:v>PERN.  ESPAÑOLES</c:v>
                </c:pt>
                <c:pt idx="2">
                  <c:v>PERN.  EXTRANJEROS</c:v>
                </c:pt>
                <c:pt idx="4">
                  <c:v>TOTAL PERNOCTACIONES</c:v>
                </c:pt>
              </c:strCache>
            </c:strRef>
          </c:cat>
          <c:val>
            <c:numRef>
              <c:f>ENERO!$C$760:$H$760</c:f>
              <c:numCache>
                <c:formatCode>#,##0</c:formatCode>
                <c:ptCount val="6"/>
                <c:pt idx="0">
                  <c:v>1463</c:v>
                </c:pt>
                <c:pt idx="2">
                  <c:v>2954</c:v>
                </c:pt>
                <c:pt idx="4">
                  <c:v>4417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E3-436F-9723-B70C2FEF9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3600048"/>
        <c:axId val="433600440"/>
      </c:barChart>
      <c:catAx>
        <c:axId val="43360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3600440"/>
        <c:crosses val="autoZero"/>
        <c:auto val="0"/>
        <c:lblAlgn val="ctr"/>
        <c:lblOffset val="100"/>
        <c:noMultiLvlLbl val="0"/>
      </c:catAx>
      <c:valAx>
        <c:axId val="433600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3600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9454692424894449"/>
          <c:y val="3.4540022949392631E-2"/>
          <c:w val="0.29266030077111849"/>
          <c:h val="0.13397538875479759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2828942484475925"/>
          <c:y val="1.540811304836895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923255019809413"/>
          <c:y val="0.19185777559055117"/>
          <c:w val="0.7875440056626194"/>
          <c:h val="0.7818619938132733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237-4F26-B6BE-2D7F01B1603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37-4F26-B6BE-2D7F01B1603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237-4F26-B6BE-2D7F01B1603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37-4F26-B6BE-2D7F01B1603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237-4F26-B6BE-2D7F01B1603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37-4F26-B6BE-2D7F01B1603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4237-4F26-B6BE-2D7F01B1603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37-4F26-B6BE-2D7F01B1603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4237-4F26-B6BE-2D7F01B1603B}"/>
              </c:ext>
            </c:extLst>
          </c:dPt>
          <c:dLbls>
            <c:dLbl>
              <c:idx val="0"/>
              <c:layout>
                <c:manualLayout>
                  <c:x val="-3.6022969067797249E-2"/>
                  <c:y val="-6.66349128233970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7161897862138634E-2"/>
                  <c:y val="-8.1481650731158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1266449982942375"/>
                  <c:y val="0.13392857142857126"/>
                </c:manualLayout>
              </c:layout>
              <c:tx>
                <c:rich>
                  <a:bodyPr/>
                  <a:lstStyle/>
                  <a:p>
                    <a:fld id="{804E451C-EB12-49F1-8820-6916F6E55D44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1.4341088910665992E-2"/>
                  <c:y val="9.3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4381941551402091E-2"/>
                  <c:y val="7.94913526434195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325213870987048E-2"/>
                  <c:y val="-2.13744375703037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3391433036509245E-2"/>
                  <c:y val="-4.11888357705287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9279321529885269E-2"/>
                  <c:y val="-4.655441507311586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864166122651158E-2"/>
                  <c:y val="-2.95760686164229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ENERO!$B$829:$B$837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ENERO!$H$829:$H$837</c:f>
              <c:numCache>
                <c:formatCode>#,##0</c:formatCode>
                <c:ptCount val="9"/>
                <c:pt idx="0">
                  <c:v>734</c:v>
                </c:pt>
                <c:pt idx="1">
                  <c:v>102</c:v>
                </c:pt>
                <c:pt idx="2">
                  <c:v>883</c:v>
                </c:pt>
                <c:pt idx="3">
                  <c:v>313</c:v>
                </c:pt>
                <c:pt idx="4">
                  <c:v>772</c:v>
                </c:pt>
                <c:pt idx="5">
                  <c:v>295</c:v>
                </c:pt>
                <c:pt idx="6">
                  <c:v>84</c:v>
                </c:pt>
                <c:pt idx="7">
                  <c:v>115</c:v>
                </c:pt>
                <c:pt idx="8">
                  <c:v>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237-4F26-B6BE-2D7F01B16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ALBERGUES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25061191932792787"/>
          <c:y val="2.3565416391916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86543800795749E-2"/>
          <c:y val="0.19549629572165547"/>
          <c:w val="0.89743304159470771"/>
          <c:h val="0.704011093440906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ENERO!$B$856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ENERO!$C$855:$H$855</c:f>
              <c:strCache>
                <c:ptCount val="5"/>
                <c:pt idx="0">
                  <c:v>VIAJ.  ESPAÑOLES</c:v>
                </c:pt>
                <c:pt idx="2">
                  <c:v>VIAJ.  EXTRANJEROS</c:v>
                </c:pt>
                <c:pt idx="4">
                  <c:v>TOTAL VIAJEROS</c:v>
                </c:pt>
              </c:strCache>
            </c:strRef>
          </c:cat>
          <c:val>
            <c:numRef>
              <c:f>ENERO!$C$856:$H$856</c:f>
              <c:numCache>
                <c:formatCode>#,##0</c:formatCode>
                <c:ptCount val="6"/>
                <c:pt idx="0">
                  <c:v>2614</c:v>
                </c:pt>
                <c:pt idx="2">
                  <c:v>801</c:v>
                </c:pt>
                <c:pt idx="4">
                  <c:v>3415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68-495C-949F-98AEEA31DFE8}"/>
            </c:ext>
          </c:extLst>
        </c:ser>
        <c:ser>
          <c:idx val="0"/>
          <c:order val="1"/>
          <c:tx>
            <c:strRef>
              <c:f>ENERO!$B$857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ENERO!$C$855:$H$855</c:f>
              <c:strCache>
                <c:ptCount val="5"/>
                <c:pt idx="0">
                  <c:v>VIAJ.  ESPAÑOLES</c:v>
                </c:pt>
                <c:pt idx="2">
                  <c:v>VIAJ.  EXTRANJEROS</c:v>
                </c:pt>
                <c:pt idx="4">
                  <c:v>TOTAL VIAJEROS</c:v>
                </c:pt>
              </c:strCache>
            </c:strRef>
          </c:cat>
          <c:val>
            <c:numRef>
              <c:f>ENERO!$C$857:$H$857</c:f>
              <c:numCache>
                <c:formatCode>#,##0</c:formatCode>
                <c:ptCount val="6"/>
                <c:pt idx="0">
                  <c:v>1363</c:v>
                </c:pt>
                <c:pt idx="2">
                  <c:v>835</c:v>
                </c:pt>
                <c:pt idx="4">
                  <c:v>2198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68-495C-949F-98AEEA31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3601224"/>
        <c:axId val="433601616"/>
      </c:barChart>
      <c:catAx>
        <c:axId val="433601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3601616"/>
        <c:crosses val="autoZero"/>
        <c:auto val="0"/>
        <c:lblAlgn val="ctr"/>
        <c:lblOffset val="100"/>
        <c:noMultiLvlLbl val="0"/>
      </c:catAx>
      <c:valAx>
        <c:axId val="43360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36012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4424143078769425"/>
          <c:y val="2.4489795918367346E-2"/>
          <c:w val="0.34448131018938616"/>
          <c:h val="0.13333462627516388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ALBERGUES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463981395129207"/>
          <c:y val="2.23238238436275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3112552107457E-2"/>
          <c:y val="0.19078081098893479"/>
          <c:w val="0.88441419638721641"/>
          <c:h val="0.66598841444378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ENERO!$B$889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ENERO!$C$888:$H$888</c:f>
              <c:strCache>
                <c:ptCount val="5"/>
                <c:pt idx="0">
                  <c:v>PERN.  ESPAÑOLES</c:v>
                </c:pt>
                <c:pt idx="2">
                  <c:v>PERN.  EXTRANJEROS</c:v>
                </c:pt>
                <c:pt idx="4">
                  <c:v>TOTAL PERNOCTACIONES</c:v>
                </c:pt>
              </c:strCache>
            </c:strRef>
          </c:cat>
          <c:val>
            <c:numRef>
              <c:f>ENERO!$C$889:$H$889</c:f>
              <c:numCache>
                <c:formatCode>#,##0</c:formatCode>
                <c:ptCount val="6"/>
                <c:pt idx="0">
                  <c:v>3632</c:v>
                </c:pt>
                <c:pt idx="2">
                  <c:v>1404</c:v>
                </c:pt>
                <c:pt idx="4">
                  <c:v>5036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E0-427E-A86B-C560D8E76930}"/>
            </c:ext>
          </c:extLst>
        </c:ser>
        <c:ser>
          <c:idx val="0"/>
          <c:order val="1"/>
          <c:tx>
            <c:strRef>
              <c:f>ENERO!$B$890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ENERO!$C$888:$H$888</c:f>
              <c:strCache>
                <c:ptCount val="5"/>
                <c:pt idx="0">
                  <c:v>PERN.  ESPAÑOLES</c:v>
                </c:pt>
                <c:pt idx="2">
                  <c:v>PERN.  EXTRANJEROS</c:v>
                </c:pt>
                <c:pt idx="4">
                  <c:v>TOTAL PERNOCTACIONES</c:v>
                </c:pt>
              </c:strCache>
            </c:strRef>
          </c:cat>
          <c:val>
            <c:numRef>
              <c:f>ENERO!$C$890:$H$890</c:f>
              <c:numCache>
                <c:formatCode>#,##0</c:formatCode>
                <c:ptCount val="6"/>
                <c:pt idx="0">
                  <c:v>2180</c:v>
                </c:pt>
                <c:pt idx="2">
                  <c:v>1205</c:v>
                </c:pt>
                <c:pt idx="4">
                  <c:v>3385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E0-427E-A86B-C560D8E76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3429568"/>
        <c:axId val="433429960"/>
      </c:barChart>
      <c:catAx>
        <c:axId val="43342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3429960"/>
        <c:crosses val="autoZero"/>
        <c:auto val="0"/>
        <c:lblAlgn val="ctr"/>
        <c:lblOffset val="100"/>
        <c:noMultiLvlLbl val="0"/>
      </c:catAx>
      <c:valAx>
        <c:axId val="433429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34295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1495831403427512"/>
          <c:y val="2.4489771693111222E-2"/>
          <c:w val="0.26653612783696157"/>
          <c:h val="0.13911408651011134"/>
        </c:manualLayout>
      </c:layout>
      <c:overlay val="0"/>
      <c:spPr>
        <a:solidFill>
          <a:srgbClr val="D1E7A9"/>
        </a:solidFill>
        <a:ln w="3175">
          <a:noFill/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DISTRIBUCIÓN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9041889763779538E-2"/>
          <c:y val="0.24495785231763584"/>
          <c:w val="0.89585622047244096"/>
          <c:h val="0.7209395136955633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9.4803149606299212E-4"/>
                  <c:y val="-2.405692648698858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9889763779527559E-3"/>
                  <c:y val="-2.70042050343605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0455748031496064E-2"/>
                  <c:y val="3.772224524361109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2018582677165205E-2"/>
                  <c:y val="9.602781385492074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0165843498018929E-3"/>
                  <c:y val="-8.7968244500229371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8120019566692458E-2"/>
                  <c:y val="6.51667150363842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2935003865999733E-2"/>
                  <c:y val="1.401609385122008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4226563362946362E-2"/>
                  <c:y val="-2.922784517550984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4510944881889765E-2"/>
                  <c:y val="-8.341062494263966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67242177892063"/>
                      <c:h val="0.1411342296497099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ENERO!$B$959:$B$967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ENERO!$E$959:$E$967</c:f>
              <c:numCache>
                <c:formatCode>#,##0</c:formatCode>
                <c:ptCount val="9"/>
                <c:pt idx="0">
                  <c:v>1460</c:v>
                </c:pt>
                <c:pt idx="1">
                  <c:v>623</c:v>
                </c:pt>
                <c:pt idx="2">
                  <c:v>439</c:v>
                </c:pt>
                <c:pt idx="3">
                  <c:v>25</c:v>
                </c:pt>
                <c:pt idx="4">
                  <c:v>4433</c:v>
                </c:pt>
                <c:pt idx="5">
                  <c:v>2522</c:v>
                </c:pt>
                <c:pt idx="6">
                  <c:v>326</c:v>
                </c:pt>
                <c:pt idx="7">
                  <c:v>1573</c:v>
                </c:pt>
                <c:pt idx="8">
                  <c:v>596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8419439505545678E-2"/>
          <c:y val="0.23955854318003417"/>
          <c:w val="0.86608077216154411"/>
          <c:h val="0.7308954013010979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1.7530607061214201E-2"/>
                  <c:y val="-2.838104810518431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2512911692488475E-3"/>
                  <c:y val="-2.309905816453531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5498602997205837E-2"/>
                  <c:y val="-3.189406808405777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5012446024892049E-2"/>
                  <c:y val="6.6670543102505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0910054512416716E-2"/>
                  <c:y val="0.1009560700222471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683176699686755E-2"/>
                  <c:y val="-8.256462226209413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981881297095938E-2"/>
                  <c:y val="-8.26106549376793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6742697485394993E-2"/>
                  <c:y val="-4.54529407611381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2972483278299887E-2"/>
                  <c:y val="-3.002264946082932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ENERO!$B$959:$B$967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ENERO!$H$959:$H$967</c:f>
              <c:numCache>
                <c:formatCode>#,##0</c:formatCode>
                <c:ptCount val="9"/>
                <c:pt idx="0">
                  <c:v>2757</c:v>
                </c:pt>
                <c:pt idx="1">
                  <c:v>1612</c:v>
                </c:pt>
                <c:pt idx="2">
                  <c:v>1525</c:v>
                </c:pt>
                <c:pt idx="3">
                  <c:v>50</c:v>
                </c:pt>
                <c:pt idx="4">
                  <c:v>6538</c:v>
                </c:pt>
                <c:pt idx="5">
                  <c:v>3887</c:v>
                </c:pt>
                <c:pt idx="6">
                  <c:v>945</c:v>
                </c:pt>
                <c:pt idx="7">
                  <c:v>5190</c:v>
                </c:pt>
                <c:pt idx="8">
                  <c:v>1733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DISTRIBUCIÓN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0591831508866271E-2"/>
          <c:y val="0.24594004055731786"/>
          <c:w val="0.84052253376864472"/>
          <c:h val="0.7174111099993939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3.6825427309383752E-4"/>
                  <c:y val="-8.901683030045954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2850009602458231E-3"/>
                  <c:y val="6.955904133661628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5932078612124704E-2"/>
                  <c:y val="-5.75433370019996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3777607067409251E-3"/>
                  <c:y val="-1.6405466335444083E-1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4871807182638755E-2"/>
                  <c:y val="-5.676016363849043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255329364317285E-2"/>
                  <c:y val="3.637968864719216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4592055566224954E-2"/>
                  <c:y val="-1.43402107909522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4684079124255774E-2"/>
                  <c:y val="-2.197359687604370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3739104371212857E-2"/>
                  <c:y val="-1.25452874920623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ENERO!$B$1025:$B$1033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ENERO!$E$1025:$E$1033</c:f>
              <c:numCache>
                <c:formatCode>#,##0</c:formatCode>
                <c:ptCount val="9"/>
                <c:pt idx="0">
                  <c:v>909</c:v>
                </c:pt>
                <c:pt idx="1">
                  <c:v>1164</c:v>
                </c:pt>
                <c:pt idx="2">
                  <c:v>1063</c:v>
                </c:pt>
                <c:pt idx="3">
                  <c:v>152</c:v>
                </c:pt>
                <c:pt idx="4">
                  <c:v>2519</c:v>
                </c:pt>
                <c:pt idx="5">
                  <c:v>842</c:v>
                </c:pt>
                <c:pt idx="6">
                  <c:v>411</c:v>
                </c:pt>
                <c:pt idx="7">
                  <c:v>407</c:v>
                </c:pt>
                <c:pt idx="8">
                  <c:v>299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DISTRIBUCIÓN DEL Nº PROVINCIAL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7489251209765797E-2"/>
          <c:y val="0.23543754499434358"/>
          <c:w val="0.85572813569610007"/>
          <c:h val="0.7268882626184135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7.7735250973713938E-3"/>
                  <c:y val="-1.842167132186272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4520730411910505E-2"/>
                  <c:y val="3.70196318177143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2245190443271678E-2"/>
                  <c:y val="3.34236553119036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3958758367195378E-2"/>
                  <c:y val="-1.47506456331204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5554907349643393"/>
                  <c:y val="-2.800005142210693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3542126827294351E-2"/>
                  <c:y val="-9.942392956314063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507106847190177E-2"/>
                  <c:y val="-2.028923506759150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1014348581159695E-2"/>
                  <c:y val="3.0531875992730262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ENERO!$B$1025:$B$1033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ENERO!$H$1025:$H$1033</c:f>
              <c:numCache>
                <c:formatCode>#,##0</c:formatCode>
                <c:ptCount val="9"/>
                <c:pt idx="0">
                  <c:v>1772</c:v>
                </c:pt>
                <c:pt idx="1">
                  <c:v>1482</c:v>
                </c:pt>
                <c:pt idx="2">
                  <c:v>2657</c:v>
                </c:pt>
                <c:pt idx="3">
                  <c:v>1074</c:v>
                </c:pt>
                <c:pt idx="4">
                  <c:v>7021</c:v>
                </c:pt>
                <c:pt idx="5">
                  <c:v>2264</c:v>
                </c:pt>
                <c:pt idx="6">
                  <c:v>1794</c:v>
                </c:pt>
                <c:pt idx="7">
                  <c:v>514</c:v>
                </c:pt>
                <c:pt idx="8">
                  <c:v>1756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3202780208029555E-2"/>
          <c:y val="0.1548494459025955"/>
          <c:w val="0.77776247518390285"/>
          <c:h val="0.72775080198308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ENERO!$B$1348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/>
          </c:spPr>
          <c:invertIfNegative val="0"/>
          <c:cat>
            <c:strRef>
              <c:f>ENERO!$C$1347:$K$1347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ENERO!$C$1348:$K$1348</c:f>
              <c:numCache>
                <c:formatCode>#,##0</c:formatCode>
                <c:ptCount val="9"/>
                <c:pt idx="0">
                  <c:v>107</c:v>
                </c:pt>
                <c:pt idx="1">
                  <c:v>23</c:v>
                </c:pt>
                <c:pt idx="2">
                  <c:v>34</c:v>
                </c:pt>
                <c:pt idx="3">
                  <c:v>7</c:v>
                </c:pt>
                <c:pt idx="4">
                  <c:v>14</c:v>
                </c:pt>
                <c:pt idx="5">
                  <c:v>119</c:v>
                </c:pt>
                <c:pt idx="6">
                  <c:v>12</c:v>
                </c:pt>
                <c:pt idx="7">
                  <c:v>29</c:v>
                </c:pt>
                <c:pt idx="8">
                  <c:v>35</c:v>
                </c:pt>
              </c:numCache>
            </c:numRef>
          </c:val>
        </c:ser>
        <c:ser>
          <c:idx val="1"/>
          <c:order val="1"/>
          <c:tx>
            <c:strRef>
              <c:f>ENERO!$B$1349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ENERO!$C$1347:$K$1347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ENERO!$C$1349:$K$1349</c:f>
              <c:numCache>
                <c:formatCode>#,##0</c:formatCode>
                <c:ptCount val="9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40</c:v>
                </c:pt>
              </c:numCache>
            </c:numRef>
          </c:val>
        </c:ser>
        <c:ser>
          <c:idx val="2"/>
          <c:order val="2"/>
          <c:tx>
            <c:strRef>
              <c:f>ENERO!$B$1350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ENERO!$C$1347:$K$1347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ENERO!$C$1350:$K$1350</c:f>
              <c:numCache>
                <c:formatCode>General</c:formatCode>
                <c:ptCount val="9"/>
                <c:pt idx="0">
                  <c:v>53</c:v>
                </c:pt>
                <c:pt idx="1">
                  <c:v>6</c:v>
                </c:pt>
                <c:pt idx="2">
                  <c:v>6</c:v>
                </c:pt>
                <c:pt idx="3">
                  <c:v>1</c:v>
                </c:pt>
                <c:pt idx="4">
                  <c:v>7</c:v>
                </c:pt>
                <c:pt idx="5">
                  <c:v>58</c:v>
                </c:pt>
                <c:pt idx="6">
                  <c:v>4</c:v>
                </c:pt>
                <c:pt idx="7">
                  <c:v>8</c:v>
                </c:pt>
                <c:pt idx="8">
                  <c:v>4</c:v>
                </c:pt>
              </c:numCache>
            </c:numRef>
          </c:val>
        </c:ser>
        <c:ser>
          <c:idx val="3"/>
          <c:order val="3"/>
          <c:tx>
            <c:strRef>
              <c:f>ENERO!$B$1351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ENERO!$C$1347:$K$1347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ENERO!$C$1351:$K$1351</c:f>
              <c:numCache>
                <c:formatCode>General</c:formatCode>
                <c:ptCount val="9"/>
                <c:pt idx="0">
                  <c:v>123</c:v>
                </c:pt>
                <c:pt idx="1">
                  <c:v>55</c:v>
                </c:pt>
                <c:pt idx="2">
                  <c:v>165</c:v>
                </c:pt>
                <c:pt idx="3">
                  <c:v>5</c:v>
                </c:pt>
                <c:pt idx="4">
                  <c:v>261</c:v>
                </c:pt>
                <c:pt idx="5">
                  <c:v>39</c:v>
                </c:pt>
                <c:pt idx="6">
                  <c:v>34</c:v>
                </c:pt>
                <c:pt idx="7">
                  <c:v>89</c:v>
                </c:pt>
                <c:pt idx="8">
                  <c:v>104</c:v>
                </c:pt>
              </c:numCache>
            </c:numRef>
          </c:val>
        </c:ser>
        <c:ser>
          <c:idx val="4"/>
          <c:order val="4"/>
          <c:tx>
            <c:strRef>
              <c:f>ENERO!$B$1352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ENERO!$C$1347:$K$1347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ENERO!$C$1352:$K$1352</c:f>
              <c:numCache>
                <c:formatCode>General</c:formatCode>
                <c:ptCount val="9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3432312"/>
        <c:axId val="433432704"/>
      </c:barChart>
      <c:catAx>
        <c:axId val="433432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3432704"/>
        <c:crosses val="autoZero"/>
        <c:auto val="1"/>
        <c:lblAlgn val="ctr"/>
        <c:lblOffset val="100"/>
        <c:noMultiLvlLbl val="0"/>
      </c:catAx>
      <c:valAx>
        <c:axId val="433432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3432312"/>
        <c:crosses val="autoZero"/>
        <c:crossBetween val="between"/>
      </c:valAx>
      <c:spPr>
        <a:solidFill>
          <a:srgbClr val="C0C0C0"/>
        </a:solidFill>
        <a:ln w="25400"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825246722357027"/>
          <c:y val="0.1693574525833095"/>
          <c:w val="0.1644393719968926"/>
          <c:h val="0.685311923541423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 DISTRIBUCIÓN DE PLAZAS POR PROVINCIAS
</a:t>
            </a:r>
          </a:p>
        </c:rich>
      </c:tx>
      <c:layout>
        <c:manualLayout>
          <c:xMode val="edge"/>
          <c:yMode val="edge"/>
          <c:x val="0.19711138728087813"/>
          <c:y val="3.159799313999524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05765133475372"/>
          <c:y val="0.3254242674527732"/>
          <c:w val="0.73716706354179717"/>
          <c:h val="0.4813567289405603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5.5728802023618296E-2"/>
                  <c:y val="-0.10090845630188733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ÁVILA
21%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4342703099600227E-3"/>
                  <c:y val="-8.3428142144444717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BURGOS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647058670953332E-2"/>
                  <c:y val="5.8985562649384073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LEÓN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7450977849222372E-3"/>
                  <c:y val="4.0836158757266011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PALENCIA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7450977849222372E-3"/>
                  <c:y val="6.806026459544319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SALAMANCA
12%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6462622431484851E-2"/>
                  <c:y val="-2.804560404193596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560702628141046E-2"/>
                  <c:y val="-3.1360273694791468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SORIA
10%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5963392809065973E-2"/>
                  <c:y val="-7.321773969444656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 baseline="0"/>
                      <a:t>VALLADOLID
6%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0983461451645182E-2"/>
                  <c:y val="-4.9184573729117914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ZAMORA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ENERO!$B$1218:$B$1226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ENERO!$L$1218:$L$1226</c:f>
              <c:numCache>
                <c:formatCode>#,##0</c:formatCode>
                <c:ptCount val="9"/>
                <c:pt idx="0">
                  <c:v>7344</c:v>
                </c:pt>
                <c:pt idx="1">
                  <c:v>4660</c:v>
                </c:pt>
                <c:pt idx="2">
                  <c:v>4803</c:v>
                </c:pt>
                <c:pt idx="3">
                  <c:v>2182</c:v>
                </c:pt>
                <c:pt idx="4">
                  <c:v>4442</c:v>
                </c:pt>
                <c:pt idx="5">
                  <c:v>4242</c:v>
                </c:pt>
                <c:pt idx="6">
                  <c:v>3598</c:v>
                </c:pt>
                <c:pt idx="7">
                  <c:v>2024</c:v>
                </c:pt>
                <c:pt idx="8">
                  <c:v>2539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05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ENERO!$B$1414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ENERO!$C$1413:$K$1413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ENERO!$C$1414:$K$1414</c:f>
              <c:numCache>
                <c:formatCode>#,##0</c:formatCode>
                <c:ptCount val="9"/>
                <c:pt idx="0">
                  <c:v>35</c:v>
                </c:pt>
                <c:pt idx="1">
                  <c:v>16</c:v>
                </c:pt>
                <c:pt idx="2">
                  <c:v>33</c:v>
                </c:pt>
                <c:pt idx="3">
                  <c:v>1</c:v>
                </c:pt>
                <c:pt idx="4">
                  <c:v>66</c:v>
                </c:pt>
                <c:pt idx="5">
                  <c:v>35</c:v>
                </c:pt>
                <c:pt idx="6">
                  <c:v>9</c:v>
                </c:pt>
                <c:pt idx="7">
                  <c:v>12</c:v>
                </c:pt>
                <c:pt idx="8">
                  <c:v>14</c:v>
                </c:pt>
              </c:numCache>
            </c:numRef>
          </c:val>
        </c:ser>
        <c:ser>
          <c:idx val="1"/>
          <c:order val="1"/>
          <c:tx>
            <c:strRef>
              <c:f>ENERO!$B$1415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/>
          </c:spPr>
          <c:invertIfNegative val="0"/>
          <c:cat>
            <c:strRef>
              <c:f>ENERO!$C$1413:$K$1413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ENERO!$C$1415:$K$1415</c:f>
              <c:numCache>
                <c:formatCode>#,##0</c:formatCode>
                <c:ptCount val="9"/>
                <c:pt idx="0">
                  <c:v>24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16</c:v>
                </c:pt>
                <c:pt idx="5">
                  <c:v>16</c:v>
                </c:pt>
                <c:pt idx="6">
                  <c:v>14</c:v>
                </c:pt>
                <c:pt idx="7">
                  <c:v>6</c:v>
                </c:pt>
                <c:pt idx="8">
                  <c:v>5</c:v>
                </c:pt>
              </c:numCache>
            </c:numRef>
          </c:val>
        </c:ser>
        <c:ser>
          <c:idx val="2"/>
          <c:order val="2"/>
          <c:tx>
            <c:strRef>
              <c:f>ENERO!$B$1416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ENERO!$C$1413:$K$1413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ENERO!$C$1416:$K$1416</c:f>
              <c:numCache>
                <c:formatCode>General</c:formatCode>
                <c:ptCount val="9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ENERO!$B$1417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ENERO!$C$1413:$K$1413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ENERO!$C$1417:$K$1417</c:f>
              <c:numCache>
                <c:formatCode>General</c:formatCode>
                <c:ptCount val="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ENERO!$B$1418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ENERO!$C$1413:$K$1413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ENERO!$C$1418:$K$1418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4132936"/>
        <c:axId val="434133328"/>
      </c:barChart>
      <c:catAx>
        <c:axId val="43413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4133328"/>
        <c:crosses val="autoZero"/>
        <c:auto val="1"/>
        <c:lblAlgn val="ctr"/>
        <c:lblOffset val="100"/>
        <c:noMultiLvlLbl val="0"/>
      </c:catAx>
      <c:valAx>
        <c:axId val="4341333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4132936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90700525580854119"/>
          <c:y val="0.14738161519289908"/>
          <c:w val="8.5605581629882466E-2"/>
          <c:h val="0.741821246753080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rgbClr val="0000FF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050" b="1"/>
              <a:t>PLAZAS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67981601309737E-2"/>
          <c:y val="0.16047462817147856"/>
          <c:w val="0.76120979662818211"/>
          <c:h val="0.722125619714202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ENERO!$B$1369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/>
          </c:spPr>
          <c:invertIfNegative val="0"/>
          <c:cat>
            <c:strRef>
              <c:f>ENERO!$C$1368:$K$1368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ENERO!$C$1369:$K$1369</c:f>
              <c:numCache>
                <c:formatCode>#,##0</c:formatCode>
                <c:ptCount val="9"/>
                <c:pt idx="0">
                  <c:v>1145</c:v>
                </c:pt>
                <c:pt idx="1">
                  <c:v>228</c:v>
                </c:pt>
                <c:pt idx="2">
                  <c:v>227</c:v>
                </c:pt>
                <c:pt idx="3">
                  <c:v>46</c:v>
                </c:pt>
                <c:pt idx="4">
                  <c:v>119</c:v>
                </c:pt>
                <c:pt idx="5">
                  <c:v>1478</c:v>
                </c:pt>
                <c:pt idx="6">
                  <c:v>85</c:v>
                </c:pt>
                <c:pt idx="7">
                  <c:v>233</c:v>
                </c:pt>
                <c:pt idx="8">
                  <c:v>230</c:v>
                </c:pt>
              </c:numCache>
            </c:numRef>
          </c:val>
        </c:ser>
        <c:ser>
          <c:idx val="1"/>
          <c:order val="1"/>
          <c:tx>
            <c:strRef>
              <c:f>ENERO!$B$1370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ENERO!$C$1368:$K$1368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ENERO!$C$1370:$K$1370</c:f>
              <c:numCache>
                <c:formatCode>#,##0</c:formatCode>
                <c:ptCount val="9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</c:v>
                </c:pt>
                <c:pt idx="7">
                  <c:v>0</c:v>
                </c:pt>
                <c:pt idx="8">
                  <c:v>146</c:v>
                </c:pt>
              </c:numCache>
            </c:numRef>
          </c:val>
        </c:ser>
        <c:ser>
          <c:idx val="2"/>
          <c:order val="2"/>
          <c:tx>
            <c:strRef>
              <c:f>ENERO!$B$1371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ENERO!$C$1368:$K$1368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ENERO!$C$1371:$K$1371</c:f>
              <c:numCache>
                <c:formatCode>#,##0</c:formatCode>
                <c:ptCount val="9"/>
                <c:pt idx="0">
                  <c:v>554</c:v>
                </c:pt>
                <c:pt idx="1">
                  <c:v>46</c:v>
                </c:pt>
                <c:pt idx="2">
                  <c:v>43</c:v>
                </c:pt>
                <c:pt idx="3">
                  <c:v>13</c:v>
                </c:pt>
                <c:pt idx="4">
                  <c:v>73</c:v>
                </c:pt>
                <c:pt idx="5">
                  <c:v>676</c:v>
                </c:pt>
                <c:pt idx="6">
                  <c:v>32</c:v>
                </c:pt>
                <c:pt idx="7">
                  <c:v>68</c:v>
                </c:pt>
                <c:pt idx="8">
                  <c:v>34</c:v>
                </c:pt>
              </c:numCache>
            </c:numRef>
          </c:val>
        </c:ser>
        <c:ser>
          <c:idx val="3"/>
          <c:order val="3"/>
          <c:tx>
            <c:strRef>
              <c:f>ENERO!$B$1372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ENERO!$C$1368:$K$1368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ENERO!$C$1372:$K$1372</c:f>
              <c:numCache>
                <c:formatCode>#,##0</c:formatCode>
                <c:ptCount val="9"/>
                <c:pt idx="0">
                  <c:v>603</c:v>
                </c:pt>
                <c:pt idx="1">
                  <c:v>303</c:v>
                </c:pt>
                <c:pt idx="2">
                  <c:v>832</c:v>
                </c:pt>
                <c:pt idx="3">
                  <c:v>21</c:v>
                </c:pt>
                <c:pt idx="4">
                  <c:v>1246</c:v>
                </c:pt>
                <c:pt idx="5">
                  <c:v>189</c:v>
                </c:pt>
                <c:pt idx="6">
                  <c:v>189</c:v>
                </c:pt>
                <c:pt idx="7">
                  <c:v>465</c:v>
                </c:pt>
                <c:pt idx="8">
                  <c:v>518</c:v>
                </c:pt>
              </c:numCache>
            </c:numRef>
          </c:val>
        </c:ser>
        <c:ser>
          <c:idx val="4"/>
          <c:order val="4"/>
          <c:tx>
            <c:strRef>
              <c:f>ENERO!$B$1373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ENERO!$C$1368:$K$1368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ENERO!$C$1373:$K$1373</c:f>
              <c:numCache>
                <c:formatCode>#,##0</c:formatCode>
                <c:ptCount val="9"/>
                <c:pt idx="0">
                  <c:v>84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6</c:v>
                </c:pt>
                <c:pt idx="5">
                  <c:v>17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4134504"/>
        <c:axId val="434134896"/>
      </c:barChart>
      <c:catAx>
        <c:axId val="434134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4134896"/>
        <c:crosses val="autoZero"/>
        <c:auto val="1"/>
        <c:lblAlgn val="ctr"/>
        <c:lblOffset val="100"/>
        <c:noMultiLvlLbl val="0"/>
      </c:catAx>
      <c:valAx>
        <c:axId val="434134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4134504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98806820926507"/>
          <c:y val="0.17402421783323516"/>
          <c:w val="0.16564996860055067"/>
          <c:h val="0.696014754087288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050" b="1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PLAZAS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ENERO!$B$1435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ENERO!$C$1434:$K$1434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ENERO!$C$1435:$K$1435</c:f>
              <c:numCache>
                <c:formatCode>#,##0</c:formatCode>
                <c:ptCount val="9"/>
                <c:pt idx="0">
                  <c:v>336</c:v>
                </c:pt>
                <c:pt idx="1">
                  <c:v>326</c:v>
                </c:pt>
                <c:pt idx="2">
                  <c:v>619</c:v>
                </c:pt>
                <c:pt idx="3">
                  <c:v>7</c:v>
                </c:pt>
                <c:pt idx="4">
                  <c:v>943</c:v>
                </c:pt>
                <c:pt idx="5">
                  <c:v>627</c:v>
                </c:pt>
                <c:pt idx="6">
                  <c:v>128</c:v>
                </c:pt>
                <c:pt idx="7">
                  <c:v>200</c:v>
                </c:pt>
                <c:pt idx="8">
                  <c:v>253</c:v>
                </c:pt>
              </c:numCache>
            </c:numRef>
          </c:val>
        </c:ser>
        <c:ser>
          <c:idx val="1"/>
          <c:order val="1"/>
          <c:tx>
            <c:strRef>
              <c:f>ENERO!$B$1436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/>
          </c:spPr>
          <c:invertIfNegative val="0"/>
          <c:cat>
            <c:strRef>
              <c:f>ENERO!$C$1434:$K$1434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ENERO!$C$1436:$K$1436</c:f>
              <c:numCache>
                <c:formatCode>#,##0</c:formatCode>
                <c:ptCount val="9"/>
                <c:pt idx="0">
                  <c:v>312</c:v>
                </c:pt>
                <c:pt idx="1">
                  <c:v>139</c:v>
                </c:pt>
                <c:pt idx="2">
                  <c:v>189</c:v>
                </c:pt>
                <c:pt idx="3">
                  <c:v>126</c:v>
                </c:pt>
                <c:pt idx="4">
                  <c:v>339</c:v>
                </c:pt>
                <c:pt idx="5">
                  <c:v>394</c:v>
                </c:pt>
                <c:pt idx="6">
                  <c:v>274</c:v>
                </c:pt>
                <c:pt idx="7">
                  <c:v>102</c:v>
                </c:pt>
                <c:pt idx="8">
                  <c:v>53</c:v>
                </c:pt>
              </c:numCache>
            </c:numRef>
          </c:val>
        </c:ser>
        <c:ser>
          <c:idx val="2"/>
          <c:order val="2"/>
          <c:tx>
            <c:strRef>
              <c:f>ENERO!$B$1437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ENERO!$C$1434:$K$1434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ENERO!$C$1437:$K$1437</c:f>
              <c:numCache>
                <c:formatCode>General</c:formatCode>
                <c:ptCount val="9"/>
                <c:pt idx="0">
                  <c:v>258</c:v>
                </c:pt>
                <c:pt idx="1">
                  <c:v>99</c:v>
                </c:pt>
                <c:pt idx="2">
                  <c:v>150</c:v>
                </c:pt>
                <c:pt idx="3">
                  <c:v>76</c:v>
                </c:pt>
                <c:pt idx="4">
                  <c:v>21</c:v>
                </c:pt>
                <c:pt idx="5">
                  <c:v>16</c:v>
                </c:pt>
                <c:pt idx="6">
                  <c:v>3</c:v>
                </c:pt>
                <c:pt idx="7">
                  <c:v>50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ENERO!$B$1438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ENERO!$C$1434:$K$1434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ENERO!$C$1438:$K$1438</c:f>
              <c:numCache>
                <c:formatCode>General</c:formatCode>
                <c:ptCount val="9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ENERO!$B$1439</c:f>
              <c:strCache>
                <c:ptCount val="1"/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ENERO!$C$1434:$K$1434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ENERO!$C$1439:$K$1439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35</c:v>
                </c:pt>
                <c:pt idx="3">
                  <c:v>0</c:v>
                </c:pt>
                <c:pt idx="4">
                  <c:v>216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4683960"/>
        <c:axId val="434684352"/>
      </c:barChart>
      <c:catAx>
        <c:axId val="434683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4684352"/>
        <c:crosses val="autoZero"/>
        <c:auto val="1"/>
        <c:lblAlgn val="ctr"/>
        <c:lblOffset val="100"/>
        <c:noMultiLvlLbl val="0"/>
      </c:catAx>
      <c:valAx>
        <c:axId val="4346843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4683960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89975616895471711"/>
          <c:y val="0.16172324119798467"/>
          <c:w val="9.280888680736471E-2"/>
          <c:h val="0.7228499467541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/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ENERO!$C$1088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00008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</c:dPt>
          <c:val>
            <c:numRef>
              <c:f>ENERO!$C$1091</c:f>
              <c:numCache>
                <c:formatCode>#,##0</c:formatCode>
                <c:ptCount val="1"/>
                <c:pt idx="0">
                  <c:v>1894</c:v>
                </c:pt>
              </c:numCache>
            </c:numRef>
          </c:val>
        </c:ser>
        <c:ser>
          <c:idx val="2"/>
          <c:order val="1"/>
          <c:tx>
            <c:strRef>
              <c:f>ENERO!$E$1088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ENERO!$E$1091</c:f>
              <c:numCache>
                <c:formatCode>#,##0</c:formatCode>
                <c:ptCount val="1"/>
                <c:pt idx="0">
                  <c:v>119</c:v>
                </c:pt>
              </c:numCache>
            </c:numRef>
          </c:val>
        </c:ser>
        <c:ser>
          <c:idx val="3"/>
          <c:order val="2"/>
          <c:tx>
            <c:strRef>
              <c:f>ENERO!$G$1088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ENERO!$G$1091</c:f>
              <c:numCache>
                <c:formatCode>#,##0</c:formatCode>
                <c:ptCount val="1"/>
                <c:pt idx="0">
                  <c:v>4042</c:v>
                </c:pt>
              </c:numCache>
            </c:numRef>
          </c:val>
        </c:ser>
        <c:ser>
          <c:idx val="4"/>
          <c:order val="3"/>
          <c:tx>
            <c:strRef>
              <c:f>ENERO!$C$1093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ENERO!$C$1096</c:f>
              <c:numCache>
                <c:formatCode>#,##0</c:formatCode>
                <c:ptCount val="1"/>
                <c:pt idx="0">
                  <c:v>309</c:v>
                </c:pt>
              </c:numCache>
            </c:numRef>
          </c:val>
        </c:ser>
        <c:ser>
          <c:idx val="5"/>
          <c:order val="4"/>
          <c:tx>
            <c:strRef>
              <c:f>ENERO!$E$1093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ENERO!$E$1096</c:f>
              <c:numCache>
                <c:formatCode>#,##0</c:formatCode>
                <c:ptCount val="1"/>
                <c:pt idx="0">
                  <c:v>1457</c:v>
                </c:pt>
              </c:numCache>
            </c:numRef>
          </c:val>
        </c:ser>
        <c:ser>
          <c:idx val="6"/>
          <c:order val="5"/>
          <c:tx>
            <c:strRef>
              <c:f>ENERO!$G$1093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ENERO!$G$1096</c:f>
              <c:numCache>
                <c:formatCode>#,##0</c:formatCode>
                <c:ptCount val="1"/>
                <c:pt idx="0">
                  <c:v>360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685920"/>
        <c:axId val="434686312"/>
      </c:barChart>
      <c:catAx>
        <c:axId val="434685920"/>
        <c:scaling>
          <c:orientation val="minMax"/>
        </c:scaling>
        <c:delete val="1"/>
        <c:axPos val="b"/>
        <c:majorTickMark val="none"/>
        <c:minorTickMark val="none"/>
        <c:tickLblPos val="nextTo"/>
        <c:crossAx val="434686312"/>
        <c:crosses val="autoZero"/>
        <c:auto val="1"/>
        <c:lblAlgn val="ctr"/>
        <c:lblOffset val="100"/>
        <c:noMultiLvlLbl val="0"/>
      </c:catAx>
      <c:valAx>
        <c:axId val="4346863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4685920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8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7030A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/>
              <a:t>PLAZAS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ENERO!$C$1088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ENERO!$D$1091</c:f>
              <c:numCache>
                <c:formatCode>#,##0</c:formatCode>
                <c:ptCount val="1"/>
                <c:pt idx="0">
                  <c:v>71578</c:v>
                </c:pt>
              </c:numCache>
            </c:numRef>
          </c:val>
        </c:ser>
        <c:ser>
          <c:idx val="2"/>
          <c:order val="1"/>
          <c:tx>
            <c:strRef>
              <c:f>ENERO!$E$1088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ENERO!$F$1091</c:f>
              <c:numCache>
                <c:formatCode>#,##0</c:formatCode>
                <c:ptCount val="1"/>
                <c:pt idx="0">
                  <c:v>42463</c:v>
                </c:pt>
              </c:numCache>
            </c:numRef>
          </c:val>
        </c:ser>
        <c:ser>
          <c:idx val="3"/>
          <c:order val="2"/>
          <c:tx>
            <c:strRef>
              <c:f>ENERO!$G$1088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ENERO!$H$1091</c:f>
              <c:numCache>
                <c:formatCode>#,##0</c:formatCode>
                <c:ptCount val="1"/>
                <c:pt idx="0">
                  <c:v>35834</c:v>
                </c:pt>
              </c:numCache>
            </c:numRef>
          </c:val>
        </c:ser>
        <c:ser>
          <c:idx val="4"/>
          <c:order val="3"/>
          <c:tx>
            <c:strRef>
              <c:f>ENERO!$C$1093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ENERO!$D$1096</c:f>
              <c:numCache>
                <c:formatCode>#,##0</c:formatCode>
                <c:ptCount val="1"/>
                <c:pt idx="0">
                  <c:v>12896</c:v>
                </c:pt>
              </c:numCache>
            </c:numRef>
          </c:val>
        </c:ser>
        <c:ser>
          <c:idx val="5"/>
          <c:order val="4"/>
          <c:tx>
            <c:strRef>
              <c:f>ENERO!$E$1093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ENERO!$F$1096</c:f>
              <c:numCache>
                <c:formatCode>#,##0</c:formatCode>
                <c:ptCount val="1"/>
                <c:pt idx="0">
                  <c:v>9983</c:v>
                </c:pt>
              </c:numCache>
            </c:numRef>
          </c:val>
        </c:ser>
        <c:ser>
          <c:idx val="6"/>
          <c:order val="5"/>
          <c:tx>
            <c:strRef>
              <c:f>ENERO!$G$1093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ENERO!$H$1096</c:f>
              <c:numCache>
                <c:formatCode>#,##0</c:formatCode>
                <c:ptCount val="1"/>
                <c:pt idx="0">
                  <c:v>6302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687096"/>
        <c:axId val="434712240"/>
      </c:barChart>
      <c:catAx>
        <c:axId val="434687096"/>
        <c:scaling>
          <c:orientation val="minMax"/>
        </c:scaling>
        <c:delete val="1"/>
        <c:axPos val="b"/>
        <c:majorTickMark val="none"/>
        <c:minorTickMark val="none"/>
        <c:tickLblPos val="nextTo"/>
        <c:crossAx val="434712240"/>
        <c:crosses val="autoZero"/>
        <c:auto val="1"/>
        <c:lblAlgn val="ctr"/>
        <c:lblOffset val="100"/>
        <c:noMultiLvlLbl val="0"/>
      </c:catAx>
      <c:valAx>
        <c:axId val="434712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4687096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8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7030A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COMPARATIVA</a:t>
            </a:r>
            <a:r>
              <a:rPr lang="es-ES" sz="1100" b="1" baseline="0"/>
              <a:t> EN ALOJAMIENTOS HOTELEROS</a:t>
            </a:r>
          </a:p>
          <a:p>
            <a:pPr>
              <a:defRPr sz="1100" b="1"/>
            </a:pPr>
            <a:r>
              <a:rPr lang="es-ES" sz="1100" b="1" baseline="0"/>
              <a:t>VIAJEROS</a:t>
            </a:r>
            <a:endParaRPr lang="es-ES" sz="1100" b="1"/>
          </a:p>
        </c:rich>
      </c:tx>
      <c:layout>
        <c:manualLayout>
          <c:xMode val="edge"/>
          <c:yMode val="edge"/>
          <c:x val="0.27192532385064772"/>
          <c:y val="9.925554434046059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601474916849964E-2"/>
          <c:y val="0.17202236297752566"/>
          <c:w val="0.89950513776871011"/>
          <c:h val="0.633353926904934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ENERO!$B$499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ENERO!$C$496:$K$498</c15:sqref>
                  </c15:fullRef>
                </c:ext>
              </c:extLst>
              <c:f>(ENERO!$C$496:$D$498,ENERO!$F$496:$G$498,ENERO!$I$496:$J$498)</c:f>
              <c:multiLvlStrCache>
                <c:ptCount val="6"/>
                <c:lvl>
                  <c:pt idx="0">
                    <c:v>V. ESP.</c:v>
                  </c:pt>
                  <c:pt idx="1">
                    <c:v>V. EXTR.</c:v>
                  </c:pt>
                  <c:pt idx="2">
                    <c:v>V. ESP.</c:v>
                  </c:pt>
                  <c:pt idx="3">
                    <c:v>V. EXTR.</c:v>
                  </c:pt>
                  <c:pt idx="4">
                    <c:v>V. ESP.</c:v>
                  </c:pt>
                  <c:pt idx="5">
                    <c:v>V. EXTR.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  <c:pt idx="4">
                    <c:v>T. ALOJAMIENTOS HOTELEROS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ENERO!$C$499:$K$499</c15:sqref>
                  </c15:fullRef>
                </c:ext>
              </c:extLst>
              <c:f>(ENERO!$C$499:$D$499,ENERO!$F$499:$G$499,ENERO!$I$499:$J$499)</c:f>
              <c:numCache>
                <c:formatCode>#,##0</c:formatCode>
                <c:ptCount val="6"/>
                <c:pt idx="0">
                  <c:v>256234</c:v>
                </c:pt>
                <c:pt idx="1">
                  <c:v>61045</c:v>
                </c:pt>
                <c:pt idx="2">
                  <c:v>7988</c:v>
                </c:pt>
                <c:pt idx="3">
                  <c:v>1287</c:v>
                </c:pt>
                <c:pt idx="4">
                  <c:v>264222</c:v>
                </c:pt>
                <c:pt idx="5">
                  <c:v>62332</c:v>
                </c:pt>
              </c:numCache>
            </c:numRef>
          </c:val>
        </c:ser>
        <c:ser>
          <c:idx val="1"/>
          <c:order val="1"/>
          <c:tx>
            <c:strRef>
              <c:f>ENERO!$B$500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ENERO!$C$496:$K$498</c15:sqref>
                  </c15:fullRef>
                </c:ext>
              </c:extLst>
              <c:f>(ENERO!$C$496:$D$498,ENERO!$F$496:$G$498,ENERO!$I$496:$J$498)</c:f>
              <c:multiLvlStrCache>
                <c:ptCount val="6"/>
                <c:lvl>
                  <c:pt idx="0">
                    <c:v>V. ESP.</c:v>
                  </c:pt>
                  <c:pt idx="1">
                    <c:v>V. EXTR.</c:v>
                  </c:pt>
                  <c:pt idx="2">
                    <c:v>V. ESP.</c:v>
                  </c:pt>
                  <c:pt idx="3">
                    <c:v>V. EXTR.</c:v>
                  </c:pt>
                  <c:pt idx="4">
                    <c:v>V. ESP.</c:v>
                  </c:pt>
                  <c:pt idx="5">
                    <c:v>V. EXTR.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  <c:pt idx="4">
                    <c:v>T. ALOJAMIENTOS HOTELEROS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ENERO!$C$500:$K$500</c15:sqref>
                  </c15:fullRef>
                </c:ext>
              </c:extLst>
              <c:f>(ENERO!$C$500:$D$500,ENERO!$F$500:$G$500,ENERO!$I$500:$J$500)</c:f>
              <c:numCache>
                <c:formatCode>#,##0</c:formatCode>
                <c:ptCount val="6"/>
                <c:pt idx="0">
                  <c:v>258873</c:v>
                </c:pt>
                <c:pt idx="1">
                  <c:v>53709</c:v>
                </c:pt>
                <c:pt idx="2">
                  <c:v>8130</c:v>
                </c:pt>
                <c:pt idx="3">
                  <c:v>1089</c:v>
                </c:pt>
                <c:pt idx="4">
                  <c:v>267003</c:v>
                </c:pt>
                <c:pt idx="5">
                  <c:v>54798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713024"/>
        <c:axId val="434713416"/>
      </c:barChart>
      <c:catAx>
        <c:axId val="43471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4713416"/>
        <c:crosses val="autoZero"/>
        <c:auto val="1"/>
        <c:lblAlgn val="ctr"/>
        <c:lblOffset val="100"/>
        <c:noMultiLvlLbl val="0"/>
      </c:catAx>
      <c:valAx>
        <c:axId val="434713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4713024"/>
        <c:crosses val="autoZero"/>
        <c:crossBetween val="between"/>
      </c:valAx>
      <c:spPr>
        <a:solidFill>
          <a:srgbClr val="C0C0C0"/>
        </a:solidFill>
        <a:ln>
          <a:noFill/>
        </a:ln>
        <a:effectLst/>
        <a:scene3d>
          <a:camera prst="orthographicFront"/>
          <a:lightRig rig="threePt" dir="t"/>
        </a:scene3d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405189451989638"/>
          <c:y val="1.7965315857868768E-2"/>
          <c:w val="0.26789441420493582"/>
          <c:h val="0.129842665052854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COMPARATIVA EN ALOJAMIENTOS HOTELEROS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2213463933630282"/>
          <c:y val="2.29324928774379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083658778577618E-2"/>
          <c:y val="0.20603047681445141"/>
          <c:w val="0.89451151548415697"/>
          <c:h val="0.61928498350315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ENERO!$B$528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ENERO!$C$525:$N$527</c15:sqref>
                  </c15:fullRef>
                </c:ext>
              </c:extLst>
              <c:f>(ENERO!$C$525:$D$527,ENERO!$G$525:$H$527,ENERO!$K$525:$L$527)</c:f>
              <c:multiLvlStrCache>
                <c:ptCount val="6"/>
                <c:lvl>
                  <c:pt idx="0">
                    <c:v>P. ESPAÑ.</c:v>
                  </c:pt>
                  <c:pt idx="1">
                    <c:v>P. EXTR. </c:v>
                  </c:pt>
                  <c:pt idx="2">
                    <c:v>P. ESPAÑ.</c:v>
                  </c:pt>
                  <c:pt idx="3">
                    <c:v>P. EXTR. </c:v>
                  </c:pt>
                  <c:pt idx="4">
                    <c:v>P. ESPAÑ.</c:v>
                  </c:pt>
                  <c:pt idx="5">
                    <c:v>P. EXTR. 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  <c:pt idx="4">
                    <c:v>TOTAL ALOJAMIENTOS HOTELEROS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ENERO!$C$528:$N$528</c15:sqref>
                  </c15:fullRef>
                </c:ext>
              </c:extLst>
              <c:f>(ENERO!$C$528:$D$528,ENERO!$G$528:$H$528,ENERO!$K$528:$L$528)</c:f>
              <c:numCache>
                <c:formatCode>#,##0</c:formatCode>
                <c:ptCount val="6"/>
                <c:pt idx="0">
                  <c:v>417186</c:v>
                </c:pt>
                <c:pt idx="1">
                  <c:v>97161</c:v>
                </c:pt>
                <c:pt idx="2">
                  <c:v>21803</c:v>
                </c:pt>
                <c:pt idx="3">
                  <c:v>3759</c:v>
                </c:pt>
                <c:pt idx="4">
                  <c:v>438989</c:v>
                </c:pt>
                <c:pt idx="5">
                  <c:v>100920</c:v>
                </c:pt>
              </c:numCache>
            </c:numRef>
          </c:val>
        </c:ser>
        <c:ser>
          <c:idx val="1"/>
          <c:order val="1"/>
          <c:tx>
            <c:strRef>
              <c:f>ENERO!$B$529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ENERO!$C$525:$N$527</c15:sqref>
                  </c15:fullRef>
                </c:ext>
              </c:extLst>
              <c:f>(ENERO!$C$525:$D$527,ENERO!$G$525:$H$527,ENERO!$K$525:$L$527)</c:f>
              <c:multiLvlStrCache>
                <c:ptCount val="6"/>
                <c:lvl>
                  <c:pt idx="0">
                    <c:v>P. ESPAÑ.</c:v>
                  </c:pt>
                  <c:pt idx="1">
                    <c:v>P. EXTR. </c:v>
                  </c:pt>
                  <c:pt idx="2">
                    <c:v>P. ESPAÑ.</c:v>
                  </c:pt>
                  <c:pt idx="3">
                    <c:v>P. EXTR. </c:v>
                  </c:pt>
                  <c:pt idx="4">
                    <c:v>P. ESPAÑ.</c:v>
                  </c:pt>
                  <c:pt idx="5">
                    <c:v>P. EXTR. 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  <c:pt idx="4">
                    <c:v>TOTAL ALOJAMIENTOS HOTELEROS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ENERO!$C$529:$N$529</c15:sqref>
                  </c15:fullRef>
                </c:ext>
              </c:extLst>
              <c:f>(ENERO!$C$529:$D$529,ENERO!$G$529:$H$529,ENERO!$K$529:$L$529)</c:f>
              <c:numCache>
                <c:formatCode>#,##0</c:formatCode>
                <c:ptCount val="6"/>
                <c:pt idx="0">
                  <c:v>423098</c:v>
                </c:pt>
                <c:pt idx="1">
                  <c:v>82406</c:v>
                </c:pt>
                <c:pt idx="2">
                  <c:v>24401</c:v>
                </c:pt>
                <c:pt idx="3">
                  <c:v>2302</c:v>
                </c:pt>
                <c:pt idx="4">
                  <c:v>447499</c:v>
                </c:pt>
                <c:pt idx="5">
                  <c:v>84708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4714200"/>
        <c:axId val="434714592"/>
      </c:barChart>
      <c:catAx>
        <c:axId val="434714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4714592"/>
        <c:crosses val="autoZero"/>
        <c:auto val="1"/>
        <c:lblAlgn val="ctr"/>
        <c:lblOffset val="100"/>
        <c:noMultiLvlLbl val="0"/>
      </c:catAx>
      <c:valAx>
        <c:axId val="4347145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4714200"/>
        <c:crosses val="autoZero"/>
        <c:crossBetween val="between"/>
      </c:valAx>
      <c:spPr>
        <a:solidFill>
          <a:srgbClr val="C0C0C0"/>
        </a:solidFill>
        <a:ln>
          <a:solidFill>
            <a:schemeClr val="accent1"/>
          </a:solidFill>
        </a:ln>
        <a:effectLst/>
        <a:sp3d>
          <a:contourClr>
            <a:schemeClr val="accent1"/>
          </a:contourClr>
        </a:sp3d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849299855545627"/>
          <c:y val="1.422723664933916E-2"/>
          <c:w val="0.22754206159886844"/>
          <c:h val="0.134936732568706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PROCEDENCIA</a:t>
            </a:r>
            <a:r>
              <a:rPr lang="es-ES" sz="1100" b="1" baseline="0"/>
              <a:t> DE LOS VIAJEROS ESPAÑOLES</a:t>
            </a:r>
          </a:p>
          <a:p>
            <a:pPr>
              <a:defRPr sz="1100" b="1"/>
            </a:pPr>
            <a:r>
              <a:rPr lang="es-ES" sz="1100" b="1" baseline="0"/>
              <a:t>ENERO 2019</a:t>
            </a:r>
            <a:endParaRPr lang="es-ES" sz="11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6362065473327089"/>
          <c:y val="8.8358327823525873E-2"/>
          <c:w val="0.79792275362685772"/>
          <c:h val="0.866500871551361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ENERO!$B$253:$B$273</c15:sqref>
                  </c15:fullRef>
                </c:ext>
              </c:extLst>
              <c:f>ENERO!$B$255:$B$273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La Rioja</c:v>
                </c:pt>
                <c:pt idx="3">
                  <c:v>Baleares</c:v>
                </c:pt>
                <c:pt idx="4">
                  <c:v>Canarias</c:v>
                </c:pt>
                <c:pt idx="5">
                  <c:v>Murcia</c:v>
                </c:pt>
                <c:pt idx="6">
                  <c:v>Navarra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Asturias Principado</c:v>
                </c:pt>
                <c:pt idx="11">
                  <c:v>Castilla La Mancha</c:v>
                </c:pt>
                <c:pt idx="12">
                  <c:v>Valencia Comunidad</c:v>
                </c:pt>
                <c:pt idx="13">
                  <c:v>País Vasco</c:v>
                </c:pt>
                <c:pt idx="14">
                  <c:v>Cataluña</c:v>
                </c:pt>
                <c:pt idx="15">
                  <c:v>Andalucía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Comunidad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ENERO!$C$253:$C$273</c15:sqref>
                  </c15:fullRef>
                </c:ext>
              </c:extLst>
              <c:f>ENERO!$C$255:$C$273</c:f>
              <c:numCache>
                <c:formatCode>@</c:formatCode>
                <c:ptCount val="19"/>
                <c:pt idx="0" formatCode="0.00%">
                  <c:v>7.8618525104184899E-4</c:v>
                </c:pt>
                <c:pt idx="1" formatCode="0.00%">
                  <c:v>1.1608516597414803E-3</c:v>
                </c:pt>
                <c:pt idx="2" formatCode="0.00%">
                  <c:v>9.4403650847759528E-3</c:v>
                </c:pt>
                <c:pt idx="3" formatCode="0.00%">
                  <c:v>1.2551324691437644E-2</c:v>
                </c:pt>
                <c:pt idx="4" formatCode="0.00%">
                  <c:v>1.3524843146829309E-2</c:v>
                </c:pt>
                <c:pt idx="5" formatCode="0.00%">
                  <c:v>1.3807378471422473E-2</c:v>
                </c:pt>
                <c:pt idx="6" formatCode="0.00%">
                  <c:v>1.7879572388928299E-2</c:v>
                </c:pt>
                <c:pt idx="7" formatCode="0.00%">
                  <c:v>1.9940237636776274E-2</c:v>
                </c:pt>
                <c:pt idx="8" formatCode="0.00%">
                  <c:v>2.4592857384152841E-2</c:v>
                </c:pt>
                <c:pt idx="9" formatCode="0.00%">
                  <c:v>2.8425510482981853E-2</c:v>
                </c:pt>
                <c:pt idx="10" formatCode="0.00%">
                  <c:v>4.2976079699529823E-2</c:v>
                </c:pt>
                <c:pt idx="11" formatCode="0.00%">
                  <c:v>4.3065139747499412E-2</c:v>
                </c:pt>
                <c:pt idx="12" formatCode="0.00%">
                  <c:v>4.8602217902298059E-2</c:v>
                </c:pt>
                <c:pt idx="13" formatCode="0.00%">
                  <c:v>5.0681309366967318E-2</c:v>
                </c:pt>
                <c:pt idx="14" formatCode="0.00%">
                  <c:v>6.0695958209340248E-2</c:v>
                </c:pt>
                <c:pt idx="15" formatCode="0.00%">
                  <c:v>7.969952982436744E-2</c:v>
                </c:pt>
                <c:pt idx="16" formatCode="0.00%">
                  <c:v>8.0679190352032873E-2</c:v>
                </c:pt>
                <c:pt idx="17" formatCode="0.00%">
                  <c:v>0.16003783516520639</c:v>
                </c:pt>
                <c:pt idx="18" formatCode="0.00%">
                  <c:v>0.29145361353467047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4715376"/>
        <c:axId val="434715768"/>
      </c:barChart>
      <c:catAx>
        <c:axId val="434715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4715768"/>
        <c:crosses val="autoZero"/>
        <c:auto val="1"/>
        <c:lblAlgn val="ctr"/>
        <c:lblOffset val="100"/>
        <c:noMultiLvlLbl val="0"/>
      </c:catAx>
      <c:valAx>
        <c:axId val="434715768"/>
        <c:scaling>
          <c:orientation val="minMax"/>
        </c:scaling>
        <c:delete val="0"/>
        <c:axPos val="b"/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4715376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COMPARACIÓN</a:t>
            </a:r>
            <a:r>
              <a:rPr lang="es-ES" sz="1100" b="1" baseline="0"/>
              <a:t> ANUAL </a:t>
            </a:r>
          </a:p>
          <a:p>
            <a:pPr>
              <a:defRPr sz="1100" b="1"/>
            </a:pPr>
            <a:r>
              <a:rPr lang="es-ES" sz="1100" b="1" baseline="0"/>
              <a:t>VIAJEROS</a:t>
            </a:r>
          </a:p>
        </c:rich>
      </c:tx>
      <c:layout>
        <c:manualLayout>
          <c:xMode val="edge"/>
          <c:yMode val="edge"/>
          <c:x val="0.44853172199628893"/>
          <c:y val="1.48148090542202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7443446119006079"/>
          <c:w val="0.90349629373251417"/>
          <c:h val="0.72138943466921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ENERO!$B$352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f>ENERO!$C$351:$K$351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ENERO!$C$352:$K$352</c:f>
              <c:numCache>
                <c:formatCode>#,##0</c:formatCode>
                <c:ptCount val="9"/>
                <c:pt idx="0">
                  <c:v>39570</c:v>
                </c:pt>
                <c:pt idx="1">
                  <c:v>54826</c:v>
                </c:pt>
                <c:pt idx="2">
                  <c:v>56329</c:v>
                </c:pt>
                <c:pt idx="3">
                  <c:v>19621</c:v>
                </c:pt>
                <c:pt idx="4">
                  <c:v>68666</c:v>
                </c:pt>
                <c:pt idx="5">
                  <c:v>35316</c:v>
                </c:pt>
                <c:pt idx="6">
                  <c:v>18502</c:v>
                </c:pt>
                <c:pt idx="7">
                  <c:v>61553</c:v>
                </c:pt>
                <c:pt idx="8">
                  <c:v>20765</c:v>
                </c:pt>
              </c:numCache>
            </c:numRef>
          </c:val>
        </c:ser>
        <c:ser>
          <c:idx val="1"/>
          <c:order val="1"/>
          <c:tx>
            <c:strRef>
              <c:f>ENERO!$B$353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ENERO!$C$351:$K$351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ENERO!$C$353:$K$353</c:f>
              <c:numCache>
                <c:formatCode>#,##0</c:formatCode>
                <c:ptCount val="9"/>
                <c:pt idx="0">
                  <c:v>36957</c:v>
                </c:pt>
                <c:pt idx="1">
                  <c:v>53174</c:v>
                </c:pt>
                <c:pt idx="2">
                  <c:v>53661</c:v>
                </c:pt>
                <c:pt idx="3">
                  <c:v>22220</c:v>
                </c:pt>
                <c:pt idx="4">
                  <c:v>77893</c:v>
                </c:pt>
                <c:pt idx="5">
                  <c:v>39743</c:v>
                </c:pt>
                <c:pt idx="6">
                  <c:v>19092</c:v>
                </c:pt>
                <c:pt idx="7">
                  <c:v>65231</c:v>
                </c:pt>
                <c:pt idx="8">
                  <c:v>21143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34902144"/>
        <c:axId val="434902536"/>
      </c:barChart>
      <c:catAx>
        <c:axId val="43490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4902536"/>
        <c:crosses val="autoZero"/>
        <c:auto val="1"/>
        <c:lblAlgn val="ctr"/>
        <c:lblOffset val="100"/>
        <c:noMultiLvlLbl val="0"/>
      </c:catAx>
      <c:valAx>
        <c:axId val="434902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4902144"/>
        <c:crosses val="autoZero"/>
        <c:crossBetween val="between"/>
      </c:valAx>
      <c:spPr>
        <a:solidFill>
          <a:srgbClr val="C0C0C0"/>
        </a:solidFill>
        <a:ln>
          <a:noFill/>
        </a:ln>
        <a:effectLst/>
        <a:scene3d>
          <a:camera prst="orthographicFront"/>
          <a:lightRig rig="threePt" dir="t"/>
        </a:scene3d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10124695951462"/>
          <c:y val="2.8342946109479496E-2"/>
          <c:w val="0.23807927855171951"/>
          <c:h val="8.90541113817006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COMPARACIÓN</a:t>
            </a:r>
            <a:r>
              <a:rPr lang="es-ES" sz="1100" b="1" baseline="0"/>
              <a:t> ANUAL </a:t>
            </a:r>
          </a:p>
          <a:p>
            <a:pPr>
              <a:defRPr sz="1100" b="1"/>
            </a:pPr>
            <a:r>
              <a:rPr lang="es-ES" sz="1100" b="1" baseline="0"/>
              <a:t>PERNOCTACIONES</a:t>
            </a:r>
          </a:p>
        </c:rich>
      </c:tx>
      <c:layout>
        <c:manualLayout>
          <c:xMode val="edge"/>
          <c:yMode val="edge"/>
          <c:x val="0.42435746688789361"/>
          <c:y val="1.8058684325310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0729023398438209"/>
          <c:w val="0.9072428476891059"/>
          <c:h val="0.692174795266776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ENERO!$B$390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</c:spPr>
          <c:invertIfNegative val="0"/>
          <c:cat>
            <c:strRef>
              <c:f>ENERO!$C$389:$K$389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ENERO!$C$390:$K$390</c:f>
              <c:numCache>
                <c:formatCode>#,##0</c:formatCode>
                <c:ptCount val="9"/>
                <c:pt idx="0">
                  <c:v>60535</c:v>
                </c:pt>
                <c:pt idx="1">
                  <c:v>84661</c:v>
                </c:pt>
                <c:pt idx="2">
                  <c:v>104418</c:v>
                </c:pt>
                <c:pt idx="3">
                  <c:v>34557</c:v>
                </c:pt>
                <c:pt idx="4">
                  <c:v>112092</c:v>
                </c:pt>
                <c:pt idx="5">
                  <c:v>52672</c:v>
                </c:pt>
                <c:pt idx="6">
                  <c:v>34301</c:v>
                </c:pt>
                <c:pt idx="7">
                  <c:v>112054</c:v>
                </c:pt>
                <c:pt idx="8">
                  <c:v>30060</c:v>
                </c:pt>
              </c:numCache>
            </c:numRef>
          </c:val>
        </c:ser>
        <c:ser>
          <c:idx val="1"/>
          <c:order val="1"/>
          <c:tx>
            <c:strRef>
              <c:f>ENERO!$B$391</c:f>
              <c:strCache>
                <c:ptCount val="1"/>
                <c:pt idx="0">
                  <c:v>ENERO 2019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ENERO!$C$389:$K$389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ENERO!$C$391:$K$391</c:f>
              <c:numCache>
                <c:formatCode>#,##0</c:formatCode>
                <c:ptCount val="9"/>
                <c:pt idx="0">
                  <c:v>59143</c:v>
                </c:pt>
                <c:pt idx="1">
                  <c:v>81926</c:v>
                </c:pt>
                <c:pt idx="2">
                  <c:v>95372</c:v>
                </c:pt>
                <c:pt idx="3">
                  <c:v>36702</c:v>
                </c:pt>
                <c:pt idx="4">
                  <c:v>126291</c:v>
                </c:pt>
                <c:pt idx="5">
                  <c:v>61215</c:v>
                </c:pt>
                <c:pt idx="6">
                  <c:v>33624</c:v>
                </c:pt>
                <c:pt idx="7">
                  <c:v>126206</c:v>
                </c:pt>
                <c:pt idx="8">
                  <c:v>35261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4903320"/>
        <c:axId val="434903712"/>
      </c:barChart>
      <c:catAx>
        <c:axId val="434903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4903712"/>
        <c:crosses val="autoZero"/>
        <c:auto val="1"/>
        <c:lblAlgn val="ctr"/>
        <c:lblOffset val="100"/>
        <c:noMultiLvlLbl val="0"/>
      </c:catAx>
      <c:valAx>
        <c:axId val="4349037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4903320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4455777330159312"/>
          <c:y val="2.7419339357871577E-2"/>
          <c:w val="0.23924776580841506"/>
          <c:h val="8.90541113817006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DE PLAZAS POR PROVINCIAS </a:t>
            </a:r>
          </a:p>
        </c:rich>
      </c:tx>
      <c:layout>
        <c:manualLayout>
          <c:xMode val="edge"/>
          <c:yMode val="edge"/>
          <c:x val="0.23609862342732971"/>
          <c:y val="2.343180256830312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5743538076671102E-2"/>
          <c:y val="0.27905930363355747"/>
          <c:w val="0.92784114645670912"/>
          <c:h val="0.5659106565167726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1786150260862835E-2"/>
                  <c:y val="-5.7172087019640716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Á</a:t>
                    </a:r>
                    <a:r>
                      <a:rPr lang="en-US" sz="900" baseline="0"/>
                      <a:t>VILA</a:t>
                    </a:r>
                    <a:r>
                      <a:rPr lang="en-US" sz="900"/>
                      <a:t>
12%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3253458068583588E-2"/>
                  <c:y val="-8.855139961100427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4891508696334719E-2"/>
                  <c:y val="5.826533165966141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112855626041712E-2"/>
                  <c:y val="6.2234916542274532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PALENCIA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0325425138176485E-2"/>
                  <c:y val="2.5600127975626608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SALAMANCA
11%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3.3955432606282698E-2"/>
                  <c:y val="6.144846741227971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071623418667832E-2"/>
                  <c:y val="-4.715724683285438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2489221899369304E-2"/>
                  <c:y val="-8.8006769140857033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sz="900"/>
                      <a:t>VALLADOLID
18%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3443535374396962E-2"/>
                  <c:y val="-4.055493019602346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ENERO!$C$1458:$K$1458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ENERO!$C$1460:$K$1460</c:f>
              <c:numCache>
                <c:formatCode>#,##0</c:formatCode>
                <c:ptCount val="9"/>
                <c:pt idx="0">
                  <c:v>58688</c:v>
                </c:pt>
                <c:pt idx="1">
                  <c:v>71269</c:v>
                </c:pt>
                <c:pt idx="2">
                  <c:v>75927</c:v>
                </c:pt>
                <c:pt idx="3">
                  <c:v>30709</c:v>
                </c:pt>
                <c:pt idx="4">
                  <c:v>52683</c:v>
                </c:pt>
                <c:pt idx="5">
                  <c:v>58865</c:v>
                </c:pt>
                <c:pt idx="6">
                  <c:v>26978</c:v>
                </c:pt>
                <c:pt idx="7">
                  <c:v>90860</c:v>
                </c:pt>
                <c:pt idx="8">
                  <c:v>36882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DISTRIBUCIÓN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4843013870128158E-2"/>
          <c:y val="0.19271047140725725"/>
          <c:w val="0.93148552037689847"/>
          <c:h val="0.7780396156492147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2.7758933979406344E-2"/>
                  <c:y val="1.366245111483567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5762900480670319E-2"/>
                  <c:y val="-7.95521923753483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1031643393848117E-2"/>
                  <c:y val="-1.312867926444897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2778143840806528E-2"/>
                  <c:y val="7.898180732067065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0144547939823527E-2"/>
                  <c:y val="3.96479725134648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ENERO!$B$698:$B$706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ENERO!$E$698:$E$706</c:f>
              <c:numCache>
                <c:formatCode>#,##0</c:formatCode>
                <c:ptCount val="9"/>
                <c:pt idx="0">
                  <c:v>307</c:v>
                </c:pt>
                <c:pt idx="1">
                  <c:v>1199</c:v>
                </c:pt>
                <c:pt idx="2">
                  <c:v>38</c:v>
                </c:pt>
                <c:pt idx="3">
                  <c:v>0</c:v>
                </c:pt>
                <c:pt idx="4">
                  <c:v>1544</c:v>
                </c:pt>
                <c:pt idx="5">
                  <c:v>296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</c:numCache>
            </c:numRef>
          </c:val>
        </c:ser>
        <c:ser>
          <c:idx val="1"/>
          <c:order val="1"/>
          <c:tx>
            <c:strRef>
              <c:f>ENERO!$C$696</c:f>
              <c:strCache>
                <c:ptCount val="1"/>
                <c:pt idx="0">
                  <c:v>VIAJEROS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2911253280839894E-2"/>
          <c:y val="0.15147274224274729"/>
          <c:w val="0.93829130535898198"/>
          <c:h val="0.77168786043429238"/>
        </c:manualLayout>
      </c:layout>
      <c:pie3DChart>
        <c:varyColors val="1"/>
        <c:ser>
          <c:idx val="0"/>
          <c:order val="0"/>
          <c:tx>
            <c:strRef>
              <c:f>ENERO!$F$696</c:f>
              <c:strCache>
                <c:ptCount val="1"/>
                <c:pt idx="0">
                  <c:v>PERNOCTACIONES</c:v>
                </c:pt>
              </c:strCache>
            </c:strRef>
          </c:tx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0.1405030067444101"/>
                  <c:y val="4.41975371817375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335137795275743E-3"/>
                  <c:y val="3.284178296872156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020818569553805"/>
                  <c:y val="-1.6937871987357251E-3"/>
                </c:manualLayout>
              </c:layout>
              <c:tx>
                <c:rich>
                  <a:bodyPr/>
                  <a:lstStyle/>
                  <a:p>
                    <a:fld id="{08C0A305-8F2F-4B3D-A15C-F79D65D7F5E0}" type="CATEGORYNAME">
                      <a:rPr lang="en-US">
                        <a:solidFill>
                          <a:srgbClr val="0000FF"/>
                        </a:solidFill>
                      </a:rPr>
                      <a:pPr/>
                      <a:t>[NOMBRE DE CATEGORÍA]</a:t>
                    </a:fld>
                    <a:r>
                      <a:rPr lang="en-US" baseline="0">
                        <a:solidFill>
                          <a:srgbClr val="0000FF"/>
                        </a:solidFill>
                      </a:rPr>
                      <a:t>
</a:t>
                    </a:r>
                    <a:fld id="{24298CC4-2FD4-4BE7-BBAA-55FAA5942C9A}" type="PERCENTAGE">
                      <a:rPr lang="en-US" baseline="0"/>
                      <a:pPr/>
                      <a:t>[PORCENTAJE]</a:t>
                    </a:fld>
                    <a:endParaRPr lang="en-US" baseline="0">
                      <a:solidFill>
                        <a:srgbClr val="0000FF"/>
                      </a:solidFill>
                    </a:endParaRP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8474245406824148E-2"/>
                  <c:y val="9.57737400628393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0465223097112896E-2"/>
                  <c:y val="3.02600618722265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ENERO!$B$698:$B$706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ENERO!$H$698:$H$706</c:f>
              <c:numCache>
                <c:formatCode>#,##0</c:formatCode>
                <c:ptCount val="9"/>
                <c:pt idx="0">
                  <c:v>636</c:v>
                </c:pt>
                <c:pt idx="1">
                  <c:v>1485</c:v>
                </c:pt>
                <c:pt idx="2">
                  <c:v>158</c:v>
                </c:pt>
                <c:pt idx="3">
                  <c:v>0</c:v>
                </c:pt>
                <c:pt idx="4">
                  <c:v>1544</c:v>
                </c:pt>
                <c:pt idx="5">
                  <c:v>590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EL TOTAL DE ALOJAMIENTOS</a:t>
            </a:r>
          </a:p>
          <a:p>
            <a:pPr>
              <a:defRPr sz="1100" b="1"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33416050686378035"/>
          <c:y val="2.9702970297029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402569843179657E-2"/>
          <c:y val="0.18272412214174907"/>
          <c:w val="0.9064130329936998"/>
          <c:h val="0.71612201412644472"/>
        </c:manualLayout>
      </c:layout>
      <c:lineChart>
        <c:grouping val="standard"/>
        <c:varyColors val="0"/>
        <c:ser>
          <c:idx val="0"/>
          <c:order val="0"/>
          <c:tx>
            <c:strRef>
              <c:f>'[9]TOTAL ALOJAMIENTOS'!$B$4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993366"/>
              </a:solidFill>
              <a:round/>
            </a:ln>
            <a:effectLst/>
          </c:spPr>
          <c:marker>
            <c:symbol val="none"/>
          </c:marker>
          <c:cat>
            <c:strRef>
              <c:f>'[9]TOTAL ALOJAMIENTOS'!$C$3:$N$3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'[9]TOTAL ALOJAMIENTOS'!$C$4:$N$4</c:f>
              <c:numCache>
                <c:formatCode>General</c:formatCode>
                <c:ptCount val="12"/>
                <c:pt idx="0">
                  <c:v>375148</c:v>
                </c:pt>
                <c:pt idx="1">
                  <c:v>428170</c:v>
                </c:pt>
                <c:pt idx="2">
                  <c:v>623822</c:v>
                </c:pt>
                <c:pt idx="3">
                  <c:v>652138</c:v>
                </c:pt>
                <c:pt idx="4">
                  <c:v>749236</c:v>
                </c:pt>
                <c:pt idx="5">
                  <c:v>731412</c:v>
                </c:pt>
                <c:pt idx="6">
                  <c:v>860889</c:v>
                </c:pt>
                <c:pt idx="7">
                  <c:v>1148448</c:v>
                </c:pt>
                <c:pt idx="8">
                  <c:v>865792</c:v>
                </c:pt>
                <c:pt idx="9">
                  <c:v>813373</c:v>
                </c:pt>
                <c:pt idx="10">
                  <c:v>606615</c:v>
                </c:pt>
                <c:pt idx="11">
                  <c:v>584714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'[9]TOTAL ALOJAMIENTOS'!$B$5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'[9]TOTAL ALOJAMIENTOS'!$C$3:$N$3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'[9]TOTAL ALOJAMIENTOS'!$C$5:$N$5</c:f>
              <c:numCache>
                <c:formatCode>General</c:formatCode>
                <c:ptCount val="12"/>
                <c:pt idx="0">
                  <c:v>389114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905280"/>
        <c:axId val="435236592"/>
      </c:lineChart>
      <c:catAx>
        <c:axId val="43490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5236592"/>
        <c:crosses val="autoZero"/>
        <c:auto val="1"/>
        <c:lblAlgn val="ctr"/>
        <c:lblOffset val="100"/>
        <c:noMultiLvlLbl val="0"/>
      </c:catAx>
      <c:valAx>
        <c:axId val="435236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4905280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077740040715415"/>
          <c:y val="3.7204581652178312E-2"/>
          <c:w val="0.21666560055234876"/>
          <c:h val="0.111961097684571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EL TOTAL DE ALOJAMIENTOS</a:t>
            </a:r>
          </a:p>
          <a:p>
            <a:pPr>
              <a:defRPr sz="1100" b="1"/>
            </a:pPr>
            <a:r>
              <a:rPr lang="en-US" sz="1100" b="1"/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8944478094084392E-2"/>
          <c:y val="0.17140709569325402"/>
          <c:w val="0.9069529578033515"/>
          <c:h val="0.73201366365520504"/>
        </c:manualLayout>
      </c:layout>
      <c:lineChart>
        <c:grouping val="standard"/>
        <c:varyColors val="0"/>
        <c:ser>
          <c:idx val="0"/>
          <c:order val="0"/>
          <c:tx>
            <c:strRef>
              <c:f>'[9]TOTAL ALOJAMIENTOS'!$B$26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993366"/>
              </a:solidFill>
              <a:round/>
            </a:ln>
            <a:effectLst/>
          </c:spPr>
          <c:marker>
            <c:symbol val="none"/>
          </c:marker>
          <c:cat>
            <c:strRef>
              <c:f>'[9]TOTAL ALOJAMIENTOS'!$C$25:$N$25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'[9]TOTAL ALOJAMIENTOS'!$C$26:$N$26</c:f>
              <c:numCache>
                <c:formatCode>General</c:formatCode>
                <c:ptCount val="12"/>
                <c:pt idx="0">
                  <c:v>625350</c:v>
                </c:pt>
                <c:pt idx="1">
                  <c:v>692780</c:v>
                </c:pt>
                <c:pt idx="2">
                  <c:v>1046156</c:v>
                </c:pt>
                <c:pt idx="3">
                  <c:v>1087593</c:v>
                </c:pt>
                <c:pt idx="4">
                  <c:v>1157041</c:v>
                </c:pt>
                <c:pt idx="5">
                  <c:v>1194416</c:v>
                </c:pt>
                <c:pt idx="6">
                  <c:v>1534230</c:v>
                </c:pt>
                <c:pt idx="7">
                  <c:v>2156955</c:v>
                </c:pt>
                <c:pt idx="8">
                  <c:v>1377987</c:v>
                </c:pt>
                <c:pt idx="9">
                  <c:v>1330100</c:v>
                </c:pt>
                <c:pt idx="10">
                  <c:v>1045180</c:v>
                </c:pt>
                <c:pt idx="11">
                  <c:v>1032668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'[9]TOTAL ALOJAMIENTOS'!$B$27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'[9]TOTAL ALOJAMIENTOS'!$C$25:$N$25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'[9]TOTAL ALOJAMIENTOS'!$C$27:$N$27</c:f>
              <c:numCache>
                <c:formatCode>General</c:formatCode>
                <c:ptCount val="12"/>
                <c:pt idx="0">
                  <c:v>655740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237376"/>
        <c:axId val="435237768"/>
      </c:lineChart>
      <c:catAx>
        <c:axId val="43523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5237768"/>
        <c:crosses val="autoZero"/>
        <c:auto val="1"/>
        <c:lblAlgn val="ctr"/>
        <c:lblOffset val="100"/>
        <c:noMultiLvlLbl val="0"/>
      </c:catAx>
      <c:valAx>
        <c:axId val="435237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5237376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93929925425986"/>
          <c:y val="4.0247587764481188E-2"/>
          <c:w val="0.21541560670300827"/>
          <c:h val="0.119227249466497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ALOJAMIENTOS</a:t>
            </a:r>
            <a:r>
              <a:rPr lang="en-US" sz="1100" b="1" baseline="0"/>
              <a:t> HOTELEROS</a:t>
            </a:r>
            <a:endParaRPr lang="en-US" sz="1100" b="1"/>
          </a:p>
          <a:p>
            <a:pPr>
              <a:defRPr sz="1100" b="1"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35550739957716704"/>
          <c:y val="3.1111111111111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6231292969985529E-2"/>
          <c:y val="0.19851233595800524"/>
          <c:w val="0.9064130329936998"/>
          <c:h val="0.69588941382327207"/>
        </c:manualLayout>
      </c:layout>
      <c:lineChart>
        <c:grouping val="standard"/>
        <c:varyColors val="0"/>
        <c:ser>
          <c:idx val="0"/>
          <c:order val="0"/>
          <c:tx>
            <c:strRef>
              <c:f>[9]HOTELES!$B$4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993366"/>
              </a:solidFill>
              <a:round/>
            </a:ln>
            <a:effectLst/>
          </c:spPr>
          <c:marker>
            <c:symbol val="none"/>
          </c:marker>
          <c:cat>
            <c:strRef>
              <c:f>[9]HOTELES!$C$3:$N$3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[9]HOTELES!$C$4:$N$4</c:f>
              <c:numCache>
                <c:formatCode>General</c:formatCode>
                <c:ptCount val="12"/>
                <c:pt idx="0">
                  <c:v>326554</c:v>
                </c:pt>
                <c:pt idx="1">
                  <c:v>357651</c:v>
                </c:pt>
                <c:pt idx="2">
                  <c:v>495517</c:v>
                </c:pt>
                <c:pt idx="3">
                  <c:v>513660</c:v>
                </c:pt>
                <c:pt idx="4">
                  <c:v>585285</c:v>
                </c:pt>
                <c:pt idx="5">
                  <c:v>572135</c:v>
                </c:pt>
                <c:pt idx="6">
                  <c:v>609625</c:v>
                </c:pt>
                <c:pt idx="7">
                  <c:v>793986</c:v>
                </c:pt>
                <c:pt idx="8">
                  <c:v>674406</c:v>
                </c:pt>
                <c:pt idx="9">
                  <c:v>627599</c:v>
                </c:pt>
                <c:pt idx="10">
                  <c:v>460825</c:v>
                </c:pt>
                <c:pt idx="11">
                  <c:v>427431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[9]HOTELES!$B$5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[9]HOTELES!$C$3:$N$3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[9]HOTELES!$C$5:$N$5</c:f>
              <c:numCache>
                <c:formatCode>General</c:formatCode>
                <c:ptCount val="12"/>
                <c:pt idx="0">
                  <c:v>321801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238552"/>
        <c:axId val="435238944"/>
      </c:lineChart>
      <c:catAx>
        <c:axId val="43523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5238944"/>
        <c:crosses val="autoZero"/>
        <c:auto val="1"/>
        <c:lblAlgn val="ctr"/>
        <c:lblOffset val="100"/>
        <c:noMultiLvlLbl val="0"/>
      </c:catAx>
      <c:valAx>
        <c:axId val="435238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5238552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077740040715415"/>
          <c:y val="3.7204581652178312E-2"/>
          <c:w val="0.21666560055234876"/>
          <c:h val="0.123270341207349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ALOJAMIENTOS HOTELEROS</a:t>
            </a:r>
          </a:p>
          <a:p>
            <a:pPr>
              <a:defRPr sz="1100" b="1"/>
            </a:pPr>
            <a:r>
              <a:rPr lang="en-US" sz="1100" b="1"/>
              <a:t>PERNOCTACIONES</a:t>
            </a:r>
          </a:p>
        </c:rich>
      </c:tx>
      <c:layout>
        <c:manualLayout>
          <c:xMode val="edge"/>
          <c:yMode val="edge"/>
          <c:x val="0.35480406615839688"/>
          <c:y val="2.2222222222222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8944478094084392E-2"/>
          <c:y val="0.20142585150643333"/>
          <c:w val="0.9069529578033515"/>
          <c:h val="0.70199490784202567"/>
        </c:manualLayout>
      </c:layout>
      <c:lineChart>
        <c:grouping val="standard"/>
        <c:varyColors val="0"/>
        <c:ser>
          <c:idx val="0"/>
          <c:order val="0"/>
          <c:tx>
            <c:strRef>
              <c:f>[9]HOTELES!$B$26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993366"/>
              </a:solidFill>
              <a:round/>
            </a:ln>
            <a:effectLst/>
          </c:spPr>
          <c:marker>
            <c:symbol val="none"/>
          </c:marker>
          <c:cat>
            <c:strRef>
              <c:f>[9]HOTELES!$C$25:$N$25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[9]HOTELES!$C$26:$N$26</c:f>
              <c:numCache>
                <c:formatCode>General</c:formatCode>
                <c:ptCount val="12"/>
                <c:pt idx="0">
                  <c:v>539909</c:v>
                </c:pt>
                <c:pt idx="1">
                  <c:v>569605</c:v>
                </c:pt>
                <c:pt idx="2">
                  <c:v>806112</c:v>
                </c:pt>
                <c:pt idx="3">
                  <c:v>833253</c:v>
                </c:pt>
                <c:pt idx="4">
                  <c:v>895879</c:v>
                </c:pt>
                <c:pt idx="5">
                  <c:v>910390</c:v>
                </c:pt>
                <c:pt idx="6">
                  <c:v>936137</c:v>
                </c:pt>
                <c:pt idx="7">
                  <c:v>1236995</c:v>
                </c:pt>
                <c:pt idx="8">
                  <c:v>1045538</c:v>
                </c:pt>
                <c:pt idx="9">
                  <c:v>1000719</c:v>
                </c:pt>
                <c:pt idx="10">
                  <c:v>762698</c:v>
                </c:pt>
                <c:pt idx="11">
                  <c:v>690080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[9]HOTELES!$B$27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[9]HOTELES!$C$25:$N$25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[9]HOTELES!$C$27:$N$27</c:f>
              <c:numCache>
                <c:formatCode>General</c:formatCode>
                <c:ptCount val="12"/>
                <c:pt idx="0">
                  <c:v>532207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239728"/>
        <c:axId val="435240120"/>
      </c:lineChart>
      <c:catAx>
        <c:axId val="43523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5240120"/>
        <c:crosses val="autoZero"/>
        <c:auto val="1"/>
        <c:lblAlgn val="ctr"/>
        <c:lblOffset val="100"/>
        <c:noMultiLvlLbl val="0"/>
      </c:catAx>
      <c:valAx>
        <c:axId val="435240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5239728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9750031246095"/>
          <c:y val="2.1352580927384079E-2"/>
          <c:w val="0.21541560670300827"/>
          <c:h val="0.110872090988626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ALOJAMIENTOS DE TURISMO RURAL</a:t>
            </a:r>
          </a:p>
          <a:p>
            <a:pPr>
              <a:defRPr sz="1100" b="1"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32806164656633113"/>
          <c:y val="2.20264317180616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402569843179657E-2"/>
          <c:y val="0.17687744979014186"/>
          <c:w val="0.9064130329936998"/>
          <c:h val="0.72196850393700784"/>
        </c:manualLayout>
      </c:layout>
      <c:lineChart>
        <c:grouping val="standard"/>
        <c:varyColors val="0"/>
        <c:ser>
          <c:idx val="0"/>
          <c:order val="0"/>
          <c:tx>
            <c:strRef>
              <c:f>'[9]TURISMO RURAL'!$B$4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993366"/>
              </a:solidFill>
              <a:round/>
            </a:ln>
            <a:effectLst/>
          </c:spPr>
          <c:marker>
            <c:symbol val="none"/>
          </c:marker>
          <c:cat>
            <c:strRef>
              <c:f>'[9]TURISMO RURAL'!$C$3:$N$3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'[9]TURISMO RURAL'!$C$4:$N$4</c:f>
              <c:numCache>
                <c:formatCode>General</c:formatCode>
                <c:ptCount val="12"/>
                <c:pt idx="0">
                  <c:v>40344</c:v>
                </c:pt>
                <c:pt idx="1">
                  <c:v>61276</c:v>
                </c:pt>
                <c:pt idx="2">
                  <c:v>93793</c:v>
                </c:pt>
                <c:pt idx="3">
                  <c:v>91086</c:v>
                </c:pt>
                <c:pt idx="4">
                  <c:v>83423</c:v>
                </c:pt>
                <c:pt idx="5">
                  <c:v>86394</c:v>
                </c:pt>
                <c:pt idx="6">
                  <c:v>101352</c:v>
                </c:pt>
                <c:pt idx="7">
                  <c:v>158353</c:v>
                </c:pt>
                <c:pt idx="8">
                  <c:v>94736</c:v>
                </c:pt>
                <c:pt idx="9">
                  <c:v>96754</c:v>
                </c:pt>
                <c:pt idx="10">
                  <c:v>87693</c:v>
                </c:pt>
                <c:pt idx="11">
                  <c:v>95252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'[9]TURISMO RURAL'!$B$5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'[9]TURISMO RURAL'!$C$3:$N$3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'[9]TURISMO RURAL'!$C$5:$N$5</c:f>
              <c:numCache>
                <c:formatCode>General</c:formatCode>
                <c:ptCount val="12"/>
                <c:pt idx="0">
                  <c:v>41964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514416"/>
        <c:axId val="435514808"/>
      </c:lineChart>
      <c:catAx>
        <c:axId val="43551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5514808"/>
        <c:crosses val="autoZero"/>
        <c:auto val="1"/>
        <c:lblAlgn val="ctr"/>
        <c:lblOffset val="100"/>
        <c:noMultiLvlLbl val="0"/>
      </c:catAx>
      <c:valAx>
        <c:axId val="4355148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5514416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077740040715415"/>
          <c:y val="3.7204581652178312E-2"/>
          <c:w val="0.21666560055234876"/>
          <c:h val="9.21590557305576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ALOJAMIENTOS DE TURISMO RURAL</a:t>
            </a:r>
          </a:p>
          <a:p>
            <a:pPr>
              <a:defRPr sz="1100" b="1"/>
            </a:pPr>
            <a:r>
              <a:rPr lang="en-US" sz="1100" b="1"/>
              <a:t>PERNOCTACIONES</a:t>
            </a:r>
          </a:p>
        </c:rich>
      </c:tx>
      <c:layout>
        <c:manualLayout>
          <c:xMode val="edge"/>
          <c:yMode val="edge"/>
          <c:x val="0.3325993398132519"/>
          <c:y val="2.32221027437649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8944478094084392E-2"/>
          <c:y val="0.19702070831454438"/>
          <c:w val="0.9069529578033515"/>
          <c:h val="0.70640015262409384"/>
        </c:manualLayout>
      </c:layout>
      <c:lineChart>
        <c:grouping val="standard"/>
        <c:varyColors val="0"/>
        <c:ser>
          <c:idx val="0"/>
          <c:order val="0"/>
          <c:tx>
            <c:strRef>
              <c:f>'[9]TURISMO RURAL'!$B$26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993366"/>
              </a:solidFill>
              <a:round/>
            </a:ln>
            <a:effectLst/>
          </c:spPr>
          <c:marker>
            <c:symbol val="none"/>
          </c:marker>
          <c:cat>
            <c:strRef>
              <c:f>'[9]TURISMO RURAL'!$C$25:$N$25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'[9]TURISMO RURAL'!$C$26:$N$26</c:f>
              <c:numCache>
                <c:formatCode>General</c:formatCode>
                <c:ptCount val="12"/>
                <c:pt idx="0">
                  <c:v>74425</c:v>
                </c:pt>
                <c:pt idx="1">
                  <c:v>109372</c:v>
                </c:pt>
                <c:pt idx="2">
                  <c:v>180291</c:v>
                </c:pt>
                <c:pt idx="3">
                  <c:v>182646</c:v>
                </c:pt>
                <c:pt idx="4">
                  <c:v>146690</c:v>
                </c:pt>
                <c:pt idx="5">
                  <c:v>152970</c:v>
                </c:pt>
                <c:pt idx="6">
                  <c:v>212740</c:v>
                </c:pt>
                <c:pt idx="7">
                  <c:v>406077</c:v>
                </c:pt>
                <c:pt idx="8">
                  <c:v>164766</c:v>
                </c:pt>
                <c:pt idx="9">
                  <c:v>178065</c:v>
                </c:pt>
                <c:pt idx="10">
                  <c:v>168497</c:v>
                </c:pt>
                <c:pt idx="11">
                  <c:v>217350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'[9]TURISMO RURAL'!$B$27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'[9]TURISMO RURAL'!$C$25:$N$25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'[9]TURISMO RURAL'!$C$27:$N$27</c:f>
              <c:numCache>
                <c:formatCode>General</c:formatCode>
                <c:ptCount val="12"/>
                <c:pt idx="0">
                  <c:v>71160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515592"/>
        <c:axId val="435515984"/>
      </c:lineChart>
      <c:catAx>
        <c:axId val="435515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5515984"/>
        <c:crosses val="autoZero"/>
        <c:auto val="1"/>
        <c:lblAlgn val="ctr"/>
        <c:lblOffset val="100"/>
        <c:noMultiLvlLbl val="0"/>
      </c:catAx>
      <c:valAx>
        <c:axId val="435515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5515592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024086412275393"/>
          <c:y val="3.0241335826754725E-2"/>
          <c:w val="0.21541560670300827"/>
          <c:h val="8.42053676844548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CAMPING</a:t>
            </a:r>
          </a:p>
          <a:p>
            <a:pPr>
              <a:defRPr sz="1100" b="1"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42532581130632169"/>
          <c:y val="4.17037140268970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402569843179657E-2"/>
          <c:y val="0.20313392794927182"/>
          <c:w val="0.9064130329936998"/>
          <c:h val="0.69571214549508753"/>
        </c:manualLayout>
      </c:layout>
      <c:lineChart>
        <c:grouping val="standard"/>
        <c:varyColors val="0"/>
        <c:ser>
          <c:idx val="0"/>
          <c:order val="0"/>
          <c:tx>
            <c:strRef>
              <c:f>[9]CAMPAMENTOS!$B$4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993366"/>
              </a:solidFill>
              <a:round/>
            </a:ln>
            <a:effectLst/>
          </c:spPr>
          <c:marker>
            <c:symbol val="none"/>
          </c:marker>
          <c:cat>
            <c:strRef>
              <c:f>[9]CAMPAMENTOS!$C$3:$N$3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[9]CAMPAMENTOS!$C$4:$N$4</c:f>
              <c:numCache>
                <c:formatCode>General</c:formatCode>
                <c:ptCount val="12"/>
                <c:pt idx="0">
                  <c:v>4835</c:v>
                </c:pt>
                <c:pt idx="1">
                  <c:v>4677</c:v>
                </c:pt>
                <c:pt idx="2">
                  <c:v>13131</c:v>
                </c:pt>
                <c:pt idx="3">
                  <c:v>17412</c:v>
                </c:pt>
                <c:pt idx="4">
                  <c:v>23969</c:v>
                </c:pt>
                <c:pt idx="5">
                  <c:v>30548</c:v>
                </c:pt>
                <c:pt idx="6">
                  <c:v>66098</c:v>
                </c:pt>
                <c:pt idx="7">
                  <c:v>94332</c:v>
                </c:pt>
                <c:pt idx="8">
                  <c:v>20414</c:v>
                </c:pt>
                <c:pt idx="9">
                  <c:v>13928</c:v>
                </c:pt>
                <c:pt idx="10">
                  <c:v>5091</c:v>
                </c:pt>
                <c:pt idx="11">
                  <c:v>3944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[9]CAMPAMENTOS!$B$5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[9]CAMPAMENTOS!$C$3:$N$3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[9]CAMPAMENTOS!$C$5:$N$5</c:f>
              <c:numCache>
                <c:formatCode>General</c:formatCode>
                <c:ptCount val="12"/>
                <c:pt idx="0">
                  <c:v>3388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516768"/>
        <c:axId val="435517160"/>
      </c:lineChart>
      <c:catAx>
        <c:axId val="43551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5517160"/>
        <c:crosses val="autoZero"/>
        <c:auto val="1"/>
        <c:lblAlgn val="ctr"/>
        <c:lblOffset val="100"/>
        <c:noMultiLvlLbl val="0"/>
      </c:catAx>
      <c:valAx>
        <c:axId val="4355171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5516768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077740040715415"/>
          <c:y val="3.7204581652178312E-2"/>
          <c:w val="0.21666560055234876"/>
          <c:h val="9.21590557305576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CAMPING</a:t>
            </a:r>
          </a:p>
          <a:p>
            <a:pPr>
              <a:defRPr sz="1100" b="1"/>
            </a:pPr>
            <a:r>
              <a:rPr lang="en-US" sz="1100" b="1"/>
              <a:t>PERNOCTACIONES</a:t>
            </a:r>
          </a:p>
        </c:rich>
      </c:tx>
      <c:layout>
        <c:manualLayout>
          <c:xMode val="edge"/>
          <c:yMode val="edge"/>
          <c:x val="0.45960605029745361"/>
          <c:y val="2.55543447694038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8944478094084392E-2"/>
          <c:y val="0.20142585150643333"/>
          <c:w val="0.9069529578033515"/>
          <c:h val="0.70199490784202567"/>
        </c:manualLayout>
      </c:layout>
      <c:lineChart>
        <c:grouping val="standard"/>
        <c:varyColors val="0"/>
        <c:ser>
          <c:idx val="0"/>
          <c:order val="0"/>
          <c:tx>
            <c:strRef>
              <c:f>[9]CAMPAMENTOS!$B$26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993366"/>
              </a:solidFill>
              <a:round/>
            </a:ln>
            <a:effectLst/>
          </c:spPr>
          <c:marker>
            <c:symbol val="none"/>
          </c:marker>
          <c:cat>
            <c:strRef>
              <c:f>[9]CAMPAMENTOS!$C$25:$N$25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[9]CAMPAMENTOS!$C$26:$N$26</c:f>
              <c:numCache>
                <c:formatCode>General</c:formatCode>
                <c:ptCount val="12"/>
                <c:pt idx="0">
                  <c:v>5980</c:v>
                </c:pt>
                <c:pt idx="1">
                  <c:v>6925</c:v>
                </c:pt>
                <c:pt idx="2">
                  <c:v>27549</c:v>
                </c:pt>
                <c:pt idx="3">
                  <c:v>33247</c:v>
                </c:pt>
                <c:pt idx="4">
                  <c:v>46832</c:v>
                </c:pt>
                <c:pt idx="5">
                  <c:v>73176</c:v>
                </c:pt>
                <c:pt idx="6">
                  <c:v>173425</c:v>
                </c:pt>
                <c:pt idx="7">
                  <c:v>260188</c:v>
                </c:pt>
                <c:pt idx="8">
                  <c:v>42873</c:v>
                </c:pt>
                <c:pt idx="9">
                  <c:v>25890</c:v>
                </c:pt>
                <c:pt idx="10">
                  <c:v>8300</c:v>
                </c:pt>
                <c:pt idx="11">
                  <c:v>6659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[9]CAMPAMENTOS!$B$27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[9]CAMPAMENTOS!$C$25:$N$25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[9]CAMPAMENTOS!$C$27:$N$27</c:f>
              <c:numCache>
                <c:formatCode>General</c:formatCode>
                <c:ptCount val="12"/>
                <c:pt idx="0">
                  <c:v>4417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910288"/>
        <c:axId val="435910680"/>
      </c:lineChart>
      <c:catAx>
        <c:axId val="43591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5910680"/>
        <c:crosses val="autoZero"/>
        <c:auto val="1"/>
        <c:lblAlgn val="ctr"/>
        <c:lblOffset val="100"/>
        <c:noMultiLvlLbl val="0"/>
      </c:catAx>
      <c:valAx>
        <c:axId val="435910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5910288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024086412275393"/>
          <c:y val="3.0241335826754725E-2"/>
          <c:w val="0.21541560670300827"/>
          <c:h val="0.110990930821147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[3]Mes!$C$46:$C$64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40392584"/>
        <c:axId val="340392976"/>
      </c:barChart>
      <c:catAx>
        <c:axId val="340392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039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0392976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039258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ALBERGUES</a:t>
            </a:r>
          </a:p>
          <a:p>
            <a:pPr>
              <a:defRPr sz="1100" b="1"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41752855893013374"/>
          <c:y val="3.72593568975684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402569843179657E-2"/>
          <c:y val="0.20771445419542822"/>
          <c:w val="0.9064130329936998"/>
          <c:h val="0.69113149953172159"/>
        </c:manualLayout>
      </c:layout>
      <c:lineChart>
        <c:grouping val="standard"/>
        <c:varyColors val="0"/>
        <c:ser>
          <c:idx val="0"/>
          <c:order val="0"/>
          <c:tx>
            <c:strRef>
              <c:f>[9]ALBERGUES!$B$4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993366"/>
              </a:solidFill>
              <a:round/>
            </a:ln>
            <a:effectLst/>
          </c:spPr>
          <c:marker>
            <c:symbol val="none"/>
          </c:marker>
          <c:cat>
            <c:strRef>
              <c:f>[9]ALBERGUES!$C$3:$N$3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[9]ALBERGUES!$C$4:$N$4</c:f>
              <c:numCache>
                <c:formatCode>General</c:formatCode>
                <c:ptCount val="12"/>
                <c:pt idx="0">
                  <c:v>3415</c:v>
                </c:pt>
                <c:pt idx="1">
                  <c:v>4566</c:v>
                </c:pt>
                <c:pt idx="2">
                  <c:v>21381</c:v>
                </c:pt>
                <c:pt idx="3">
                  <c:v>29980</c:v>
                </c:pt>
                <c:pt idx="4">
                  <c:v>56559</c:v>
                </c:pt>
                <c:pt idx="5">
                  <c:v>42335</c:v>
                </c:pt>
                <c:pt idx="6">
                  <c:v>39090</c:v>
                </c:pt>
                <c:pt idx="7">
                  <c:v>45306</c:v>
                </c:pt>
                <c:pt idx="8">
                  <c:v>39223</c:v>
                </c:pt>
                <c:pt idx="9">
                  <c:v>27539</c:v>
                </c:pt>
                <c:pt idx="10">
                  <c:v>10372</c:v>
                </c:pt>
                <c:pt idx="11">
                  <c:v>5508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[9]ALBERGUES!$B$5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[9]ALBERGUES!$C$3:$N$3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[9]ALBERGUES!$C$5:$N$5</c:f>
              <c:numCache>
                <c:formatCode>General</c:formatCode>
                <c:ptCount val="12"/>
                <c:pt idx="0">
                  <c:v>2198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911464"/>
        <c:axId val="435911856"/>
      </c:lineChart>
      <c:catAx>
        <c:axId val="435911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5911856"/>
        <c:crosses val="autoZero"/>
        <c:auto val="1"/>
        <c:lblAlgn val="ctr"/>
        <c:lblOffset val="100"/>
        <c:noMultiLvlLbl val="0"/>
      </c:catAx>
      <c:valAx>
        <c:axId val="435911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5911464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077740040715415"/>
          <c:y val="3.7204581652178312E-2"/>
          <c:w val="0.21666560055234876"/>
          <c:h val="9.21590557305576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EVOLUCION ANUAL EN ALBERGUES</a:t>
            </a:r>
          </a:p>
          <a:p>
            <a:pPr>
              <a:defRPr sz="1100" b="1"/>
            </a:pPr>
            <a:r>
              <a:rPr lang="en-US" sz="1100" b="1"/>
              <a:t>PERNOCTACIONES</a:t>
            </a:r>
          </a:p>
        </c:rich>
      </c:tx>
      <c:layout>
        <c:manualLayout>
          <c:xMode val="edge"/>
          <c:yMode val="edge"/>
          <c:x val="0.41015606382535519"/>
          <c:y val="1.50094910011248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8944478094084392E-2"/>
          <c:y val="0.20142585150643333"/>
          <c:w val="0.9069529578033515"/>
          <c:h val="0.70199490784202567"/>
        </c:manualLayout>
      </c:layout>
      <c:lineChart>
        <c:grouping val="standard"/>
        <c:varyColors val="0"/>
        <c:ser>
          <c:idx val="0"/>
          <c:order val="0"/>
          <c:tx>
            <c:strRef>
              <c:f>[9]ALBERGUES!$B$26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993366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solidFill>
                  <a:srgbClr val="0000FF"/>
                </a:solidFill>
                <a:round/>
              </a:ln>
              <a:effectLst/>
            </c:spPr>
          </c:dPt>
          <c:cat>
            <c:strRef>
              <c:f>[9]ALBERGUES!$C$25:$N$25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[9]ALBERGUES!$C$26:$N$26</c:f>
              <c:numCache>
                <c:formatCode>General</c:formatCode>
                <c:ptCount val="12"/>
                <c:pt idx="0">
                  <c:v>5036</c:v>
                </c:pt>
                <c:pt idx="1">
                  <c:v>6878</c:v>
                </c:pt>
                <c:pt idx="2">
                  <c:v>32204</c:v>
                </c:pt>
                <c:pt idx="3">
                  <c:v>38447</c:v>
                </c:pt>
                <c:pt idx="4">
                  <c:v>67640</c:v>
                </c:pt>
                <c:pt idx="5">
                  <c:v>57880</c:v>
                </c:pt>
                <c:pt idx="6">
                  <c:v>106556</c:v>
                </c:pt>
                <c:pt idx="7">
                  <c:v>98396</c:v>
                </c:pt>
                <c:pt idx="8">
                  <c:v>41256</c:v>
                </c:pt>
                <c:pt idx="9">
                  <c:v>35905</c:v>
                </c:pt>
                <c:pt idx="10">
                  <c:v>14326</c:v>
                </c:pt>
                <c:pt idx="11">
                  <c:v>10468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[9]ALBERGUES!$B$27</c:f>
              <c:strCache>
                <c:ptCount val="1"/>
                <c:pt idx="0">
                  <c:v>AÑO 2019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[9]ALBERGUES!$C$25:$N$25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[9]ALBERGUES!$C$27:$N$27</c:f>
              <c:numCache>
                <c:formatCode>General</c:formatCode>
                <c:ptCount val="12"/>
                <c:pt idx="0">
                  <c:v>3385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912640"/>
        <c:axId val="435913032"/>
      </c:lineChart>
      <c:catAx>
        <c:axId val="43591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5913032"/>
        <c:crosses val="autoZero"/>
        <c:auto val="1"/>
        <c:lblAlgn val="ctr"/>
        <c:lblOffset val="100"/>
        <c:noMultiLvlLbl val="0"/>
      </c:catAx>
      <c:valAx>
        <c:axId val="435913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5912640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024086412275393"/>
          <c:y val="3.0241335826754725E-2"/>
          <c:w val="0.21541560670300827"/>
          <c:h val="8.42053676844548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[4]Mes!$A$205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[4]Mes!$B$204:$D$204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[4]Mes!$B$205:$D$205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</c:ser>
        <c:ser>
          <c:idx val="0"/>
          <c:order val="1"/>
          <c:tx>
            <c:strRef>
              <c:f>[4]Mes!$A$206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[4]Mes!$B$204:$D$204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[4]Mes!$B$206:$D$206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40393760"/>
        <c:axId val="340394152"/>
        <c:axId val="0"/>
      </c:bar3DChart>
      <c:catAx>
        <c:axId val="34039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0394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0394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0393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[4]Mes!$A$222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[4]Mes!$B$221:$D$221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[4]Mes!$B$222:$D$222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</c:ser>
        <c:ser>
          <c:idx val="0"/>
          <c:order val="1"/>
          <c:tx>
            <c:strRef>
              <c:f>[4]Mes!$A$223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[4]Mes!$B$221:$D$221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[4]Mes!$B$223:$D$223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40391800"/>
        <c:axId val="340394936"/>
        <c:axId val="0"/>
      </c:bar3DChart>
      <c:catAx>
        <c:axId val="340391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03949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40394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03918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 DE PLAZAS POR PROVINCIAS</a:t>
            </a:r>
          </a:p>
        </c:rich>
      </c:tx>
      <c:layout>
        <c:manualLayout>
          <c:xMode val="edge"/>
          <c:yMode val="edge"/>
          <c:x val="0.17544856618877705"/>
          <c:y val="2.356885389326334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25726141078838"/>
          <c:y val="0.30639831386230093"/>
          <c:w val="0.76348547717842319"/>
          <c:h val="0.4915841079549004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1"/>
              <c:layout>
                <c:manualLayout>
                  <c:x val="1.6641900373984227E-2"/>
                  <c:y val="-4.959743357245667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406758802451362E-3"/>
                  <c:y val="9.648823640467185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539702246762718E-2"/>
                  <c:y val="4.650234342490389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9198331536358757E-2"/>
                  <c:y val="6.223546186568373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886627242134266E-4"/>
                  <c:y val="5.766050090101992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169928447740603E-3"/>
                  <c:y val="-1.6288704569415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3670728918221305E-2"/>
                  <c:y val="-9.736108762455253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9188856579649507E-2"/>
                  <c:y val="-4.24930063539386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ENERO!$B$1153:$B$1161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ENERO!$N$1153:$N$1161</c:f>
              <c:numCache>
                <c:formatCode>#,##0</c:formatCode>
                <c:ptCount val="9"/>
                <c:pt idx="0">
                  <c:v>5849</c:v>
                </c:pt>
                <c:pt idx="1">
                  <c:v>11698</c:v>
                </c:pt>
                <c:pt idx="2">
                  <c:v>13653</c:v>
                </c:pt>
                <c:pt idx="3">
                  <c:v>3798</c:v>
                </c:pt>
                <c:pt idx="4">
                  <c:v>12256</c:v>
                </c:pt>
                <c:pt idx="5">
                  <c:v>6558</c:v>
                </c:pt>
                <c:pt idx="6">
                  <c:v>4210</c:v>
                </c:pt>
                <c:pt idx="7">
                  <c:v>9610</c:v>
                </c:pt>
                <c:pt idx="8">
                  <c:v>3946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.xml"/><Relationship Id="rId18" Type="http://schemas.openxmlformats.org/officeDocument/2006/relationships/chart" Target="../charts/chart14.xml"/><Relationship Id="rId26" Type="http://schemas.openxmlformats.org/officeDocument/2006/relationships/chart" Target="../charts/chart22.xml"/><Relationship Id="rId39" Type="http://schemas.openxmlformats.org/officeDocument/2006/relationships/chart" Target="../charts/chart35.xml"/><Relationship Id="rId21" Type="http://schemas.openxmlformats.org/officeDocument/2006/relationships/chart" Target="../charts/chart17.xml"/><Relationship Id="rId34" Type="http://schemas.openxmlformats.org/officeDocument/2006/relationships/chart" Target="../charts/chart30.xml"/><Relationship Id="rId42" Type="http://schemas.openxmlformats.org/officeDocument/2006/relationships/chart" Target="../charts/chart38.xml"/><Relationship Id="rId47" Type="http://schemas.openxmlformats.org/officeDocument/2006/relationships/chart" Target="../charts/chart43.xml"/><Relationship Id="rId50" Type="http://schemas.openxmlformats.org/officeDocument/2006/relationships/chart" Target="../charts/chart46.xml"/><Relationship Id="rId55" Type="http://schemas.openxmlformats.org/officeDocument/2006/relationships/chart" Target="../charts/chart51.xml"/><Relationship Id="rId63" Type="http://schemas.openxmlformats.org/officeDocument/2006/relationships/chart" Target="../charts/chart59.xml"/><Relationship Id="rId7" Type="http://schemas.openxmlformats.org/officeDocument/2006/relationships/chart" Target="../charts/chart3.xml"/><Relationship Id="rId2" Type="http://schemas.openxmlformats.org/officeDocument/2006/relationships/image" Target="../media/image2.jpeg"/><Relationship Id="rId16" Type="http://schemas.openxmlformats.org/officeDocument/2006/relationships/chart" Target="../charts/chart12.xml"/><Relationship Id="rId20" Type="http://schemas.openxmlformats.org/officeDocument/2006/relationships/chart" Target="../charts/chart16.xml"/><Relationship Id="rId29" Type="http://schemas.openxmlformats.org/officeDocument/2006/relationships/chart" Target="../charts/chart25.xml"/><Relationship Id="rId41" Type="http://schemas.openxmlformats.org/officeDocument/2006/relationships/chart" Target="../charts/chart37.xml"/><Relationship Id="rId54" Type="http://schemas.openxmlformats.org/officeDocument/2006/relationships/chart" Target="../charts/chart50.xml"/><Relationship Id="rId62" Type="http://schemas.openxmlformats.org/officeDocument/2006/relationships/chart" Target="../charts/chart58.xml"/><Relationship Id="rId1" Type="http://schemas.openxmlformats.org/officeDocument/2006/relationships/image" Target="../media/image1.jpeg"/><Relationship Id="rId6" Type="http://schemas.openxmlformats.org/officeDocument/2006/relationships/chart" Target="../charts/chart2.xml"/><Relationship Id="rId11" Type="http://schemas.openxmlformats.org/officeDocument/2006/relationships/chart" Target="../charts/chart7.xml"/><Relationship Id="rId24" Type="http://schemas.openxmlformats.org/officeDocument/2006/relationships/chart" Target="../charts/chart20.xml"/><Relationship Id="rId32" Type="http://schemas.openxmlformats.org/officeDocument/2006/relationships/chart" Target="../charts/chart28.xml"/><Relationship Id="rId37" Type="http://schemas.openxmlformats.org/officeDocument/2006/relationships/chart" Target="../charts/chart33.xml"/><Relationship Id="rId40" Type="http://schemas.openxmlformats.org/officeDocument/2006/relationships/chart" Target="../charts/chart36.xml"/><Relationship Id="rId45" Type="http://schemas.openxmlformats.org/officeDocument/2006/relationships/chart" Target="../charts/chart41.xml"/><Relationship Id="rId53" Type="http://schemas.openxmlformats.org/officeDocument/2006/relationships/chart" Target="../charts/chart49.xml"/><Relationship Id="rId58" Type="http://schemas.openxmlformats.org/officeDocument/2006/relationships/chart" Target="../charts/chart54.xml"/><Relationship Id="rId5" Type="http://schemas.openxmlformats.org/officeDocument/2006/relationships/chart" Target="../charts/chart1.xml"/><Relationship Id="rId15" Type="http://schemas.openxmlformats.org/officeDocument/2006/relationships/chart" Target="../charts/chart11.xml"/><Relationship Id="rId23" Type="http://schemas.openxmlformats.org/officeDocument/2006/relationships/chart" Target="../charts/chart19.xml"/><Relationship Id="rId28" Type="http://schemas.openxmlformats.org/officeDocument/2006/relationships/chart" Target="../charts/chart24.xml"/><Relationship Id="rId36" Type="http://schemas.openxmlformats.org/officeDocument/2006/relationships/chart" Target="../charts/chart32.xml"/><Relationship Id="rId49" Type="http://schemas.openxmlformats.org/officeDocument/2006/relationships/chart" Target="../charts/chart45.xml"/><Relationship Id="rId57" Type="http://schemas.openxmlformats.org/officeDocument/2006/relationships/chart" Target="../charts/chart53.xml"/><Relationship Id="rId61" Type="http://schemas.openxmlformats.org/officeDocument/2006/relationships/chart" Target="../charts/chart57.xml"/><Relationship Id="rId10" Type="http://schemas.openxmlformats.org/officeDocument/2006/relationships/chart" Target="../charts/chart6.xml"/><Relationship Id="rId19" Type="http://schemas.openxmlformats.org/officeDocument/2006/relationships/chart" Target="../charts/chart15.xml"/><Relationship Id="rId31" Type="http://schemas.openxmlformats.org/officeDocument/2006/relationships/chart" Target="../charts/chart27.xml"/><Relationship Id="rId44" Type="http://schemas.openxmlformats.org/officeDocument/2006/relationships/chart" Target="../charts/chart40.xml"/><Relationship Id="rId52" Type="http://schemas.openxmlformats.org/officeDocument/2006/relationships/chart" Target="../charts/chart48.xml"/><Relationship Id="rId60" Type="http://schemas.openxmlformats.org/officeDocument/2006/relationships/chart" Target="../charts/chart56.xml"/><Relationship Id="rId65" Type="http://schemas.openxmlformats.org/officeDocument/2006/relationships/chart" Target="../charts/chart61.xml"/><Relationship Id="rId4" Type="http://schemas.openxmlformats.org/officeDocument/2006/relationships/image" Target="../media/image4.jpeg"/><Relationship Id="rId9" Type="http://schemas.openxmlformats.org/officeDocument/2006/relationships/chart" Target="../charts/chart5.xml"/><Relationship Id="rId14" Type="http://schemas.openxmlformats.org/officeDocument/2006/relationships/chart" Target="../charts/chart10.xml"/><Relationship Id="rId22" Type="http://schemas.openxmlformats.org/officeDocument/2006/relationships/chart" Target="../charts/chart18.xml"/><Relationship Id="rId27" Type="http://schemas.openxmlformats.org/officeDocument/2006/relationships/chart" Target="../charts/chart23.xml"/><Relationship Id="rId30" Type="http://schemas.openxmlformats.org/officeDocument/2006/relationships/chart" Target="../charts/chart26.xml"/><Relationship Id="rId35" Type="http://schemas.openxmlformats.org/officeDocument/2006/relationships/chart" Target="../charts/chart31.xml"/><Relationship Id="rId43" Type="http://schemas.openxmlformats.org/officeDocument/2006/relationships/chart" Target="../charts/chart39.xml"/><Relationship Id="rId48" Type="http://schemas.openxmlformats.org/officeDocument/2006/relationships/chart" Target="../charts/chart44.xml"/><Relationship Id="rId56" Type="http://schemas.openxmlformats.org/officeDocument/2006/relationships/chart" Target="../charts/chart52.xml"/><Relationship Id="rId64" Type="http://schemas.openxmlformats.org/officeDocument/2006/relationships/chart" Target="../charts/chart60.xml"/><Relationship Id="rId8" Type="http://schemas.openxmlformats.org/officeDocument/2006/relationships/chart" Target="../charts/chart4.xml"/><Relationship Id="rId51" Type="http://schemas.openxmlformats.org/officeDocument/2006/relationships/chart" Target="../charts/chart47.xml"/><Relationship Id="rId3" Type="http://schemas.openxmlformats.org/officeDocument/2006/relationships/image" Target="../media/image3.jpeg"/><Relationship Id="rId12" Type="http://schemas.openxmlformats.org/officeDocument/2006/relationships/chart" Target="../charts/chart8.xml"/><Relationship Id="rId17" Type="http://schemas.openxmlformats.org/officeDocument/2006/relationships/chart" Target="../charts/chart13.xml"/><Relationship Id="rId25" Type="http://schemas.openxmlformats.org/officeDocument/2006/relationships/chart" Target="../charts/chart21.xml"/><Relationship Id="rId33" Type="http://schemas.openxmlformats.org/officeDocument/2006/relationships/chart" Target="../charts/chart29.xml"/><Relationship Id="rId38" Type="http://schemas.openxmlformats.org/officeDocument/2006/relationships/chart" Target="../charts/chart34.xml"/><Relationship Id="rId46" Type="http://schemas.openxmlformats.org/officeDocument/2006/relationships/chart" Target="../charts/chart42.xml"/><Relationship Id="rId59" Type="http://schemas.openxmlformats.org/officeDocument/2006/relationships/chart" Target="../charts/chart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14</xdr:row>
      <xdr:rowOff>38100</xdr:rowOff>
    </xdr:from>
    <xdr:to>
      <xdr:col>11</xdr:col>
      <xdr:colOff>752475</xdr:colOff>
      <xdr:row>42</xdr:row>
      <xdr:rowOff>114300</xdr:rowOff>
    </xdr:to>
    <xdr:pic>
      <xdr:nvPicPr>
        <xdr:cNvPr id="2" name="Picture 1" descr="ES VID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5050"/>
          <a:ext cx="8029575" cy="461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1066800</xdr:colOff>
      <xdr:row>70</xdr:row>
      <xdr:rowOff>66675</xdr:rowOff>
    </xdr:from>
    <xdr:to>
      <xdr:col>4</xdr:col>
      <xdr:colOff>171450</xdr:colOff>
      <xdr:row>79</xdr:row>
      <xdr:rowOff>0</xdr:rowOff>
    </xdr:to>
    <xdr:pic>
      <xdr:nvPicPr>
        <xdr:cNvPr id="3" name="Picture 2" descr="Identificador Junta color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14620875"/>
          <a:ext cx="2428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107</xdr:row>
      <xdr:rowOff>25400</xdr:rowOff>
    </xdr:from>
    <xdr:to>
      <xdr:col>14</xdr:col>
      <xdr:colOff>711200</xdr:colOff>
      <xdr:row>234</xdr:row>
      <xdr:rowOff>25400</xdr:rowOff>
    </xdr:to>
    <xdr:pic>
      <xdr:nvPicPr>
        <xdr:cNvPr id="4" name="Picture 3" descr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0891500"/>
          <a:ext cx="12750800" cy="2096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1475</xdr:row>
      <xdr:rowOff>0</xdr:rowOff>
    </xdr:from>
    <xdr:to>
      <xdr:col>11</xdr:col>
      <xdr:colOff>628650</xdr:colOff>
      <xdr:row>1475</xdr:row>
      <xdr:rowOff>0</xdr:rowOff>
    </xdr:to>
    <xdr:pic>
      <xdr:nvPicPr>
        <xdr:cNvPr id="5" name="Picture 4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1574</xdr:row>
      <xdr:rowOff>66675</xdr:rowOff>
    </xdr:from>
    <xdr:to>
      <xdr:col>11</xdr:col>
      <xdr:colOff>723900</xdr:colOff>
      <xdr:row>1593</xdr:row>
      <xdr:rowOff>104775</xdr:rowOff>
    </xdr:to>
    <xdr:pic>
      <xdr:nvPicPr>
        <xdr:cNvPr id="6" name="Picture 77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81504825"/>
          <a:ext cx="8153400" cy="474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1185</xdr:row>
      <xdr:rowOff>0</xdr:rowOff>
    </xdr:from>
    <xdr:to>
      <xdr:col>11</xdr:col>
      <xdr:colOff>28575</xdr:colOff>
      <xdr:row>1194</xdr:row>
      <xdr:rowOff>0</xdr:rowOff>
    </xdr:to>
    <xdr:graphicFrame macro="">
      <xdr:nvGraphicFramePr>
        <xdr:cNvPr id="7" name="Gráfico 7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</xdr:colOff>
      <xdr:row>1229</xdr:row>
      <xdr:rowOff>0</xdr:rowOff>
    </xdr:from>
    <xdr:to>
      <xdr:col>7</xdr:col>
      <xdr:colOff>825500</xdr:colOff>
      <xdr:row>1238</xdr:row>
      <xdr:rowOff>0</xdr:rowOff>
    </xdr:to>
    <xdr:graphicFrame macro="">
      <xdr:nvGraphicFramePr>
        <xdr:cNvPr id="8" name="Gráfico 8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1240</xdr:row>
      <xdr:rowOff>0</xdr:rowOff>
    </xdr:from>
    <xdr:to>
      <xdr:col>7</xdr:col>
      <xdr:colOff>850900</xdr:colOff>
      <xdr:row>1249</xdr:row>
      <xdr:rowOff>0</xdr:rowOff>
    </xdr:to>
    <xdr:graphicFrame macro="">
      <xdr:nvGraphicFramePr>
        <xdr:cNvPr id="9" name="Gráfico 8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177800</xdr:colOff>
      <xdr:row>1229</xdr:row>
      <xdr:rowOff>0</xdr:rowOff>
    </xdr:from>
    <xdr:to>
      <xdr:col>14</xdr:col>
      <xdr:colOff>571501</xdr:colOff>
      <xdr:row>1237</xdr:row>
      <xdr:rowOff>295275</xdr:rowOff>
    </xdr:to>
    <xdr:graphicFrame macro="">
      <xdr:nvGraphicFramePr>
        <xdr:cNvPr id="10" name="Gráfico 9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254000</xdr:colOff>
      <xdr:row>1461</xdr:row>
      <xdr:rowOff>0</xdr:rowOff>
    </xdr:from>
    <xdr:to>
      <xdr:col>14</xdr:col>
      <xdr:colOff>609600</xdr:colOff>
      <xdr:row>1470</xdr:row>
      <xdr:rowOff>9525</xdr:rowOff>
    </xdr:to>
    <xdr:graphicFrame macro="">
      <xdr:nvGraphicFramePr>
        <xdr:cNvPr id="12" name="Gráfico 9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0</xdr:colOff>
      <xdr:row>277</xdr:row>
      <xdr:rowOff>0</xdr:rowOff>
    </xdr:from>
    <xdr:to>
      <xdr:col>13</xdr:col>
      <xdr:colOff>733425</xdr:colOff>
      <xdr:row>277</xdr:row>
      <xdr:rowOff>0</xdr:rowOff>
    </xdr:to>
    <xdr:graphicFrame macro="">
      <xdr:nvGraphicFramePr>
        <xdr:cNvPr id="13" name="Gráfico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428</xdr:row>
      <xdr:rowOff>0</xdr:rowOff>
    </xdr:from>
    <xdr:to>
      <xdr:col>12</xdr:col>
      <xdr:colOff>0</xdr:colOff>
      <xdr:row>428</xdr:row>
      <xdr:rowOff>0</xdr:rowOff>
    </xdr:to>
    <xdr:graphicFrame macro="">
      <xdr:nvGraphicFramePr>
        <xdr:cNvPr id="15" name="Gráfico 10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428</xdr:row>
      <xdr:rowOff>0</xdr:rowOff>
    </xdr:from>
    <xdr:to>
      <xdr:col>12</xdr:col>
      <xdr:colOff>0</xdr:colOff>
      <xdr:row>428</xdr:row>
      <xdr:rowOff>0</xdr:rowOff>
    </xdr:to>
    <xdr:graphicFrame macro="">
      <xdr:nvGraphicFramePr>
        <xdr:cNvPr id="16" name="Gráfico 10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464039</xdr:colOff>
      <xdr:row>1162</xdr:row>
      <xdr:rowOff>295275</xdr:rowOff>
    </xdr:from>
    <xdr:to>
      <xdr:col>14</xdr:col>
      <xdr:colOff>561976</xdr:colOff>
      <xdr:row>1171</xdr:row>
      <xdr:rowOff>295275</xdr:rowOff>
    </xdr:to>
    <xdr:graphicFrame macro="">
      <xdr:nvGraphicFramePr>
        <xdr:cNvPr id="17" name="Gráfico 10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1163</xdr:row>
      <xdr:rowOff>0</xdr:rowOff>
    </xdr:from>
    <xdr:to>
      <xdr:col>8</xdr:col>
      <xdr:colOff>24423</xdr:colOff>
      <xdr:row>1172</xdr:row>
      <xdr:rowOff>0</xdr:rowOff>
    </xdr:to>
    <xdr:graphicFrame macro="">
      <xdr:nvGraphicFramePr>
        <xdr:cNvPr id="18" name="Gráfico 10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1203</xdr:row>
      <xdr:rowOff>0</xdr:rowOff>
    </xdr:from>
    <xdr:to>
      <xdr:col>12</xdr:col>
      <xdr:colOff>0</xdr:colOff>
      <xdr:row>1212</xdr:row>
      <xdr:rowOff>9525</xdr:rowOff>
    </xdr:to>
    <xdr:graphicFrame macro="">
      <xdr:nvGraphicFramePr>
        <xdr:cNvPr id="19" name="Gráfico 10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733425</xdr:colOff>
      <xdr:row>1288</xdr:row>
      <xdr:rowOff>0</xdr:rowOff>
    </xdr:from>
    <xdr:to>
      <xdr:col>12</xdr:col>
      <xdr:colOff>0</xdr:colOff>
      <xdr:row>1297</xdr:row>
      <xdr:rowOff>0</xdr:rowOff>
    </xdr:to>
    <xdr:graphicFrame macro="">
      <xdr:nvGraphicFramePr>
        <xdr:cNvPr id="20" name="Gráfico 10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581025</xdr:colOff>
      <xdr:row>1461</xdr:row>
      <xdr:rowOff>0</xdr:rowOff>
    </xdr:from>
    <xdr:to>
      <xdr:col>8</xdr:col>
      <xdr:colOff>57150</xdr:colOff>
      <xdr:row>1470</xdr:row>
      <xdr:rowOff>38100</xdr:rowOff>
    </xdr:to>
    <xdr:graphicFrame macro="">
      <xdr:nvGraphicFramePr>
        <xdr:cNvPr id="49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127000</xdr:colOff>
      <xdr:row>1239</xdr:row>
      <xdr:rowOff>288924</xdr:rowOff>
    </xdr:from>
    <xdr:to>
      <xdr:col>14</xdr:col>
      <xdr:colOff>584201</xdr:colOff>
      <xdr:row>1248</xdr:row>
      <xdr:rowOff>317499</xdr:rowOff>
    </xdr:to>
    <xdr:graphicFrame macro="">
      <xdr:nvGraphicFramePr>
        <xdr:cNvPr id="88" name="Gráfico 12">
          <a:extLst>
            <a:ext uri="{FF2B5EF4-FFF2-40B4-BE49-F238E27FC236}">
              <a16:creationId xmlns="" xmlns:a16="http://schemas.microsoft.com/office/drawing/2014/main" id="{E3B95956-5E59-49A2-9FEE-93C74DC7E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576628</xdr:colOff>
      <xdr:row>1307</xdr:row>
      <xdr:rowOff>0</xdr:rowOff>
    </xdr:from>
    <xdr:to>
      <xdr:col>11</xdr:col>
      <xdr:colOff>915865</xdr:colOff>
      <xdr:row>1317</xdr:row>
      <xdr:rowOff>0</xdr:rowOff>
    </xdr:to>
    <xdr:graphicFrame macro="">
      <xdr:nvGraphicFramePr>
        <xdr:cNvPr id="84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696058</xdr:colOff>
      <xdr:row>446</xdr:row>
      <xdr:rowOff>0</xdr:rowOff>
    </xdr:from>
    <xdr:to>
      <xdr:col>14</xdr:col>
      <xdr:colOff>609600</xdr:colOff>
      <xdr:row>454</xdr:row>
      <xdr:rowOff>304800</xdr:rowOff>
    </xdr:to>
    <xdr:graphicFrame macro="">
      <xdr:nvGraphicFramePr>
        <xdr:cNvPr id="4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696057</xdr:colOff>
      <xdr:row>577</xdr:row>
      <xdr:rowOff>0</xdr:rowOff>
    </xdr:from>
    <xdr:to>
      <xdr:col>14</xdr:col>
      <xdr:colOff>561731</xdr:colOff>
      <xdr:row>586</xdr:row>
      <xdr:rowOff>0</xdr:rowOff>
    </xdr:to>
    <xdr:graphicFrame macro="">
      <xdr:nvGraphicFramePr>
        <xdr:cNvPr id="5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446</xdr:row>
      <xdr:rowOff>0</xdr:rowOff>
    </xdr:from>
    <xdr:to>
      <xdr:col>7</xdr:col>
      <xdr:colOff>266700</xdr:colOff>
      <xdr:row>455</xdr:row>
      <xdr:rowOff>0</xdr:rowOff>
    </xdr:to>
    <xdr:graphicFrame macro="">
      <xdr:nvGraphicFramePr>
        <xdr:cNvPr id="10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7</xdr:col>
      <xdr:colOff>368300</xdr:colOff>
      <xdr:row>586</xdr:row>
      <xdr:rowOff>12700</xdr:rowOff>
    </xdr:to>
    <xdr:graphicFrame macro="">
      <xdr:nvGraphicFramePr>
        <xdr:cNvPr id="12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1</xdr:colOff>
      <xdr:row>839</xdr:row>
      <xdr:rowOff>0</xdr:rowOff>
    </xdr:from>
    <xdr:to>
      <xdr:col>7</xdr:col>
      <xdr:colOff>152400</xdr:colOff>
      <xdr:row>848</xdr:row>
      <xdr:rowOff>0</xdr:rowOff>
    </xdr:to>
    <xdr:graphicFrame macro="">
      <xdr:nvGraphicFramePr>
        <xdr:cNvPr id="81" name="Gráfico 26">
          <a:extLst>
            <a:ext uri="{FF2B5EF4-FFF2-40B4-BE49-F238E27FC236}">
              <a16:creationId xmlns:a16="http://schemas.microsoft.com/office/drawing/2014/main" xmlns="" id="{01E918C4-DC5C-4957-8942-009C869B2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</xdr:col>
      <xdr:colOff>0</xdr:colOff>
      <xdr:row>277</xdr:row>
      <xdr:rowOff>0</xdr:rowOff>
    </xdr:from>
    <xdr:to>
      <xdr:col>14</xdr:col>
      <xdr:colOff>12700</xdr:colOff>
      <xdr:row>277</xdr:row>
      <xdr:rowOff>12700</xdr:rowOff>
    </xdr:to>
    <xdr:graphicFrame macro="">
      <xdr:nvGraphicFramePr>
        <xdr:cNvPr id="34" name="Gráfico 24">
          <a:extLst>
            <a:ext uri="{FF2B5EF4-FFF2-40B4-BE49-F238E27FC236}">
              <a16:creationId xmlns="" xmlns:a16="http://schemas.microsoft.com/office/drawing/2014/main" id="{5053D335-FFDE-4F83-8336-B3D5EAE06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</xdr:col>
      <xdr:colOff>0</xdr:colOff>
      <xdr:row>277</xdr:row>
      <xdr:rowOff>0</xdr:rowOff>
    </xdr:from>
    <xdr:to>
      <xdr:col>14</xdr:col>
      <xdr:colOff>12700</xdr:colOff>
      <xdr:row>294</xdr:row>
      <xdr:rowOff>12700</xdr:rowOff>
    </xdr:to>
    <xdr:graphicFrame macro="">
      <xdr:nvGraphicFramePr>
        <xdr:cNvPr id="36" name="Gráfico 23">
          <a:extLst>
            <a:ext uri="{FF2B5EF4-FFF2-40B4-BE49-F238E27FC236}">
              <a16:creationId xmlns="" xmlns:a16="http://schemas.microsoft.com/office/drawing/2014/main" id="{40023342-8AA6-4CB4-AFC0-D7D2EB4CD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12700</xdr:colOff>
      <xdr:row>311</xdr:row>
      <xdr:rowOff>0</xdr:rowOff>
    </xdr:from>
    <xdr:to>
      <xdr:col>13</xdr:col>
      <xdr:colOff>736600</xdr:colOff>
      <xdr:row>321</xdr:row>
      <xdr:rowOff>0</xdr:rowOff>
    </xdr:to>
    <xdr:graphicFrame macro="">
      <xdr:nvGraphicFramePr>
        <xdr:cNvPr id="38" name="Chart 2">
          <a:extLst>
            <a:ext uri="{FF2B5EF4-FFF2-40B4-BE49-F238E27FC236}">
              <a16:creationId xmlns="" xmlns:a16="http://schemas.microsoft.com/office/drawing/2014/main" id="{F5F32C7F-A799-461F-8B46-F7FA406F8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331</xdr:row>
      <xdr:rowOff>0</xdr:rowOff>
    </xdr:from>
    <xdr:to>
      <xdr:col>7</xdr:col>
      <xdr:colOff>927100</xdr:colOff>
      <xdr:row>339</xdr:row>
      <xdr:rowOff>12700</xdr:rowOff>
    </xdr:to>
    <xdr:graphicFrame macro="">
      <xdr:nvGraphicFramePr>
        <xdr:cNvPr id="40" name="Chart 9">
          <a:extLst>
            <a:ext uri="{FF2B5EF4-FFF2-40B4-BE49-F238E27FC236}">
              <a16:creationId xmlns="" xmlns:a16="http://schemas.microsoft.com/office/drawing/2014/main" id="{811FC16C-B0DC-492B-9E4F-8FB88C474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369</xdr:row>
      <xdr:rowOff>0</xdr:rowOff>
    </xdr:from>
    <xdr:to>
      <xdr:col>10</xdr:col>
      <xdr:colOff>12700</xdr:colOff>
      <xdr:row>377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="" xmlns:a16="http://schemas.microsoft.com/office/drawing/2014/main" id="{90C38361-A5F6-481B-B042-67D7DB612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473</xdr:row>
      <xdr:rowOff>0</xdr:rowOff>
    </xdr:from>
    <xdr:to>
      <xdr:col>7</xdr:col>
      <xdr:colOff>317500</xdr:colOff>
      <xdr:row>481</xdr:row>
      <xdr:rowOff>292100</xdr:rowOff>
    </xdr:to>
    <xdr:graphicFrame macro="">
      <xdr:nvGraphicFramePr>
        <xdr:cNvPr id="56" name="Gráfico 52">
          <a:extLst>
            <a:ext uri="{FF2B5EF4-FFF2-40B4-BE49-F238E27FC236}">
              <a16:creationId xmlns:a16="http://schemas.microsoft.com/office/drawing/2014/main" xmlns="" id="{2883EB8E-A05F-48FA-B55A-A267FDD70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774700</xdr:colOff>
      <xdr:row>473</xdr:row>
      <xdr:rowOff>0</xdr:rowOff>
    </xdr:from>
    <xdr:to>
      <xdr:col>14</xdr:col>
      <xdr:colOff>571500</xdr:colOff>
      <xdr:row>481</xdr:row>
      <xdr:rowOff>292100</xdr:rowOff>
    </xdr:to>
    <xdr:graphicFrame macro="">
      <xdr:nvGraphicFramePr>
        <xdr:cNvPr id="57" name="Gráfico 53">
          <a:extLst>
            <a:ext uri="{FF2B5EF4-FFF2-40B4-BE49-F238E27FC236}">
              <a16:creationId xmlns:a16="http://schemas.microsoft.com/office/drawing/2014/main" xmlns="" id="{2C8B728C-9394-4A0C-A5B6-C7951BBC3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597</xdr:row>
      <xdr:rowOff>0</xdr:rowOff>
    </xdr:from>
    <xdr:to>
      <xdr:col>10</xdr:col>
      <xdr:colOff>0</xdr:colOff>
      <xdr:row>606</xdr:row>
      <xdr:rowOff>0</xdr:rowOff>
    </xdr:to>
    <xdr:graphicFrame macro="">
      <xdr:nvGraphicFramePr>
        <xdr:cNvPr id="64" name="Gráfico 57">
          <a:extLst>
            <a:ext uri="{FF2B5EF4-FFF2-40B4-BE49-F238E27FC236}">
              <a16:creationId xmlns:a16="http://schemas.microsoft.com/office/drawing/2014/main" xmlns="" id="{67954D70-7520-4E0C-837D-99FDC7B8F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631</xdr:row>
      <xdr:rowOff>0</xdr:rowOff>
    </xdr:from>
    <xdr:to>
      <xdr:col>10</xdr:col>
      <xdr:colOff>25400</xdr:colOff>
      <xdr:row>640</xdr:row>
      <xdr:rowOff>0</xdr:rowOff>
    </xdr:to>
    <xdr:graphicFrame macro="">
      <xdr:nvGraphicFramePr>
        <xdr:cNvPr id="65" name="Gráfico 58">
          <a:extLst>
            <a:ext uri="{FF2B5EF4-FFF2-40B4-BE49-F238E27FC236}">
              <a16:creationId xmlns:a16="http://schemas.microsoft.com/office/drawing/2014/main" xmlns="" id="{6E774E0D-D6C7-4EEA-9447-D249F03CA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729</xdr:row>
      <xdr:rowOff>0</xdr:rowOff>
    </xdr:from>
    <xdr:to>
      <xdr:col>8</xdr:col>
      <xdr:colOff>12700</xdr:colOff>
      <xdr:row>737</xdr:row>
      <xdr:rowOff>304800</xdr:rowOff>
    </xdr:to>
    <xdr:graphicFrame macro="">
      <xdr:nvGraphicFramePr>
        <xdr:cNvPr id="70" name="Gráfico 59">
          <a:extLst>
            <a:ext uri="{FF2B5EF4-FFF2-40B4-BE49-F238E27FC236}">
              <a16:creationId xmlns:a16="http://schemas.microsoft.com/office/drawing/2014/main" xmlns="" id="{AEB3C071-792B-4B2A-8F90-AF00B2CAD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762</xdr:row>
      <xdr:rowOff>0</xdr:rowOff>
    </xdr:from>
    <xdr:to>
      <xdr:col>9</xdr:col>
      <xdr:colOff>939800</xdr:colOff>
      <xdr:row>771</xdr:row>
      <xdr:rowOff>0</xdr:rowOff>
    </xdr:to>
    <xdr:graphicFrame macro="">
      <xdr:nvGraphicFramePr>
        <xdr:cNvPr id="74" name="Gráfico 60">
          <a:extLst>
            <a:ext uri="{FF2B5EF4-FFF2-40B4-BE49-F238E27FC236}">
              <a16:creationId xmlns:a16="http://schemas.microsoft.com/office/drawing/2014/main" xmlns="" id="{4248D69A-74D9-4D84-B118-D351D3D28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533400</xdr:colOff>
      <xdr:row>839</xdr:row>
      <xdr:rowOff>0</xdr:rowOff>
    </xdr:from>
    <xdr:to>
      <xdr:col>14</xdr:col>
      <xdr:colOff>482599</xdr:colOff>
      <xdr:row>847</xdr:row>
      <xdr:rowOff>304800</xdr:rowOff>
    </xdr:to>
    <xdr:graphicFrame macro="">
      <xdr:nvGraphicFramePr>
        <xdr:cNvPr id="77" name="Gráfico 27">
          <a:extLst>
            <a:ext uri="{FF2B5EF4-FFF2-40B4-BE49-F238E27FC236}">
              <a16:creationId xmlns:a16="http://schemas.microsoft.com/office/drawing/2014/main" xmlns="" id="{82F4ACF7-6B6D-4FCA-A076-3C510071C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859</xdr:row>
      <xdr:rowOff>0</xdr:rowOff>
    </xdr:from>
    <xdr:to>
      <xdr:col>8</xdr:col>
      <xdr:colOff>50800</xdr:colOff>
      <xdr:row>868</xdr:row>
      <xdr:rowOff>0</xdr:rowOff>
    </xdr:to>
    <xdr:graphicFrame macro="">
      <xdr:nvGraphicFramePr>
        <xdr:cNvPr id="78" name="Gráfico 59">
          <a:extLst>
            <a:ext uri="{FF2B5EF4-FFF2-40B4-BE49-F238E27FC236}">
              <a16:creationId xmlns:a16="http://schemas.microsoft.com/office/drawing/2014/main" xmlns="" id="{0CF49638-714A-434D-AB76-5D378DA83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892</xdr:row>
      <xdr:rowOff>0</xdr:rowOff>
    </xdr:from>
    <xdr:to>
      <xdr:col>10</xdr:col>
      <xdr:colOff>0</xdr:colOff>
      <xdr:row>901</xdr:row>
      <xdr:rowOff>25400</xdr:rowOff>
    </xdr:to>
    <xdr:graphicFrame macro="">
      <xdr:nvGraphicFramePr>
        <xdr:cNvPr id="79" name="Gráfico 60">
          <a:extLst>
            <a:ext uri="{FF2B5EF4-FFF2-40B4-BE49-F238E27FC236}">
              <a16:creationId xmlns:a16="http://schemas.microsoft.com/office/drawing/2014/main" xmlns="" id="{296F9522-37F3-49B9-9E97-DD28CBBB1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968</xdr:row>
      <xdr:rowOff>311148</xdr:rowOff>
    </xdr:from>
    <xdr:to>
      <xdr:col>7</xdr:col>
      <xdr:colOff>482600</xdr:colOff>
      <xdr:row>978</xdr:row>
      <xdr:rowOff>12700</xdr:rowOff>
    </xdr:to>
    <xdr:graphicFrame macro="">
      <xdr:nvGraphicFramePr>
        <xdr:cNvPr id="85" name="Gráfico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787400</xdr:colOff>
      <xdr:row>969</xdr:row>
      <xdr:rowOff>6348</xdr:rowOff>
    </xdr:from>
    <xdr:to>
      <xdr:col>14</xdr:col>
      <xdr:colOff>571500</xdr:colOff>
      <xdr:row>978</xdr:row>
      <xdr:rowOff>38100</xdr:rowOff>
    </xdr:to>
    <xdr:graphicFrame macro="">
      <xdr:nvGraphicFramePr>
        <xdr:cNvPr id="87" name="Gráfico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25400</xdr:colOff>
      <xdr:row>1035</xdr:row>
      <xdr:rowOff>31748</xdr:rowOff>
    </xdr:from>
    <xdr:to>
      <xdr:col>7</xdr:col>
      <xdr:colOff>368300</xdr:colOff>
      <xdr:row>1044</xdr:row>
      <xdr:rowOff>12700</xdr:rowOff>
    </xdr:to>
    <xdr:graphicFrame macro="">
      <xdr:nvGraphicFramePr>
        <xdr:cNvPr id="89" name="Gráfico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698500</xdr:colOff>
      <xdr:row>1035</xdr:row>
      <xdr:rowOff>44448</xdr:rowOff>
    </xdr:from>
    <xdr:to>
      <xdr:col>14</xdr:col>
      <xdr:colOff>508000</xdr:colOff>
      <xdr:row>1043</xdr:row>
      <xdr:rowOff>304800</xdr:rowOff>
    </xdr:to>
    <xdr:graphicFrame macro="">
      <xdr:nvGraphicFramePr>
        <xdr:cNvPr id="91" name="Gráfico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12700</xdr:colOff>
      <xdr:row>1354</xdr:row>
      <xdr:rowOff>19048</xdr:rowOff>
    </xdr:from>
    <xdr:to>
      <xdr:col>12</xdr:col>
      <xdr:colOff>25400</xdr:colOff>
      <xdr:row>1363</xdr:row>
      <xdr:rowOff>0</xdr:rowOff>
    </xdr:to>
    <xdr:graphicFrame macro="">
      <xdr:nvGraphicFramePr>
        <xdr:cNvPr id="92" name="Gráfico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38100</xdr:colOff>
      <xdr:row>1420</xdr:row>
      <xdr:rowOff>31748</xdr:rowOff>
    </xdr:from>
    <xdr:to>
      <xdr:col>12</xdr:col>
      <xdr:colOff>12700</xdr:colOff>
      <xdr:row>1428</xdr:row>
      <xdr:rowOff>304799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1375</xdr:row>
      <xdr:rowOff>19048</xdr:rowOff>
    </xdr:from>
    <xdr:to>
      <xdr:col>11</xdr:col>
      <xdr:colOff>914400</xdr:colOff>
      <xdr:row>1383</xdr:row>
      <xdr:rowOff>292099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50800</xdr:colOff>
      <xdr:row>1441</xdr:row>
      <xdr:rowOff>0</xdr:rowOff>
    </xdr:from>
    <xdr:to>
      <xdr:col>12</xdr:col>
      <xdr:colOff>12700</xdr:colOff>
      <xdr:row>1449</xdr:row>
      <xdr:rowOff>317499</xdr:rowOff>
    </xdr:to>
    <xdr:graphicFrame macro="">
      <xdr:nvGraphicFramePr>
        <xdr:cNvPr id="21" name="Gráfico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76200</xdr:colOff>
      <xdr:row>1098</xdr:row>
      <xdr:rowOff>6348</xdr:rowOff>
    </xdr:from>
    <xdr:to>
      <xdr:col>9</xdr:col>
      <xdr:colOff>927100</xdr:colOff>
      <xdr:row>1107</xdr:row>
      <xdr:rowOff>317499</xdr:rowOff>
    </xdr:to>
    <xdr:graphicFrame macro="">
      <xdr:nvGraphicFramePr>
        <xdr:cNvPr id="24" name="Gráfico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76200</xdr:colOff>
      <xdr:row>1109</xdr:row>
      <xdr:rowOff>19048</xdr:rowOff>
    </xdr:from>
    <xdr:to>
      <xdr:col>9</xdr:col>
      <xdr:colOff>927100</xdr:colOff>
      <xdr:row>1120</xdr:row>
      <xdr:rowOff>50799</xdr:rowOff>
    </xdr:to>
    <xdr:graphicFrame macro="">
      <xdr:nvGraphicFramePr>
        <xdr:cNvPr id="26" name="Gráfico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25400</xdr:colOff>
      <xdr:row>501</xdr:row>
      <xdr:rowOff>311149</xdr:rowOff>
    </xdr:from>
    <xdr:to>
      <xdr:col>10</xdr:col>
      <xdr:colOff>800100</xdr:colOff>
      <xdr:row>511</xdr:row>
      <xdr:rowOff>0</xdr:rowOff>
    </xdr:to>
    <xdr:graphicFrame macro="">
      <xdr:nvGraphicFramePr>
        <xdr:cNvPr id="25" name="Gráfico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25400</xdr:colOff>
      <xdr:row>530</xdr:row>
      <xdr:rowOff>311149</xdr:rowOff>
    </xdr:from>
    <xdr:to>
      <xdr:col>13</xdr:col>
      <xdr:colOff>723900</xdr:colOff>
      <xdr:row>539</xdr:row>
      <xdr:rowOff>304800</xdr:rowOff>
    </xdr:to>
    <xdr:graphicFrame macro="">
      <xdr:nvGraphicFramePr>
        <xdr:cNvPr id="28" name="Gráfico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5</xdr:col>
      <xdr:colOff>12700</xdr:colOff>
      <xdr:row>252</xdr:row>
      <xdr:rowOff>12700</xdr:rowOff>
    </xdr:from>
    <xdr:to>
      <xdr:col>14</xdr:col>
      <xdr:colOff>25400</xdr:colOff>
      <xdr:row>273</xdr:row>
      <xdr:rowOff>0</xdr:rowOff>
    </xdr:to>
    <xdr:graphicFrame macro="">
      <xdr:nvGraphicFramePr>
        <xdr:cNvPr id="27" name="Gráfico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25400</xdr:colOff>
      <xdr:row>354</xdr:row>
      <xdr:rowOff>273049</xdr:rowOff>
    </xdr:from>
    <xdr:to>
      <xdr:col>12</xdr:col>
      <xdr:colOff>12700</xdr:colOff>
      <xdr:row>362</xdr:row>
      <xdr:rowOff>304800</xdr:rowOff>
    </xdr:to>
    <xdr:graphicFrame macro="">
      <xdr:nvGraphicFramePr>
        <xdr:cNvPr id="22" name="Gráfico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25400</xdr:colOff>
      <xdr:row>393</xdr:row>
      <xdr:rowOff>31749</xdr:rowOff>
    </xdr:from>
    <xdr:to>
      <xdr:col>12</xdr:col>
      <xdr:colOff>38100</xdr:colOff>
      <xdr:row>401</xdr:row>
      <xdr:rowOff>304800</xdr:rowOff>
    </xdr:to>
    <xdr:graphicFrame macro="">
      <xdr:nvGraphicFramePr>
        <xdr:cNvPr id="30" name="Gráfico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38100</xdr:colOff>
      <xdr:row>709</xdr:row>
      <xdr:rowOff>19048</xdr:rowOff>
    </xdr:from>
    <xdr:to>
      <xdr:col>7</xdr:col>
      <xdr:colOff>241300</xdr:colOff>
      <xdr:row>718</xdr:row>
      <xdr:rowOff>292099</xdr:rowOff>
    </xdr:to>
    <xdr:graphicFrame macro="">
      <xdr:nvGraphicFramePr>
        <xdr:cNvPr id="23" name="Gráfico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7</xdr:col>
      <xdr:colOff>660400</xdr:colOff>
      <xdr:row>709</xdr:row>
      <xdr:rowOff>44448</xdr:rowOff>
    </xdr:from>
    <xdr:to>
      <xdr:col>14</xdr:col>
      <xdr:colOff>635000</xdr:colOff>
      <xdr:row>719</xdr:row>
      <xdr:rowOff>12700</xdr:rowOff>
    </xdr:to>
    <xdr:graphicFrame macro="">
      <xdr:nvGraphicFramePr>
        <xdr:cNvPr id="29" name="Gráfico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340</xdr:row>
      <xdr:rowOff>0</xdr:rowOff>
    </xdr:from>
    <xdr:to>
      <xdr:col>14</xdr:col>
      <xdr:colOff>12700</xdr:colOff>
      <xdr:row>348</xdr:row>
      <xdr:rowOff>25400</xdr:rowOff>
    </xdr:to>
    <xdr:graphicFrame macro="">
      <xdr:nvGraphicFramePr>
        <xdr:cNvPr id="66" name="Gráfico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378</xdr:row>
      <xdr:rowOff>0</xdr:rowOff>
    </xdr:from>
    <xdr:to>
      <xdr:col>14</xdr:col>
      <xdr:colOff>0</xdr:colOff>
      <xdr:row>385</xdr:row>
      <xdr:rowOff>315913</xdr:rowOff>
    </xdr:to>
    <xdr:graphicFrame macro="">
      <xdr:nvGraphicFramePr>
        <xdr:cNvPr id="67" name="Gráfico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12700</xdr:colOff>
      <xdr:row>512</xdr:row>
      <xdr:rowOff>0</xdr:rowOff>
    </xdr:from>
    <xdr:to>
      <xdr:col>13</xdr:col>
      <xdr:colOff>736600</xdr:colOff>
      <xdr:row>521</xdr:row>
      <xdr:rowOff>0</xdr:rowOff>
    </xdr:to>
    <xdr:graphicFrame macro="">
      <xdr:nvGraphicFramePr>
        <xdr:cNvPr id="62" name="Gráfico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25400</xdr:colOff>
      <xdr:row>541</xdr:row>
      <xdr:rowOff>0</xdr:rowOff>
    </xdr:from>
    <xdr:to>
      <xdr:col>14</xdr:col>
      <xdr:colOff>0</xdr:colOff>
      <xdr:row>550</xdr:row>
      <xdr:rowOff>0</xdr:rowOff>
    </xdr:to>
    <xdr:graphicFrame macro="">
      <xdr:nvGraphicFramePr>
        <xdr:cNvPr id="63" name="Gráfico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607</xdr:row>
      <xdr:rowOff>0</xdr:rowOff>
    </xdr:from>
    <xdr:to>
      <xdr:col>14</xdr:col>
      <xdr:colOff>12700</xdr:colOff>
      <xdr:row>616</xdr:row>
      <xdr:rowOff>25400</xdr:rowOff>
    </xdr:to>
    <xdr:graphicFrame macro="">
      <xdr:nvGraphicFramePr>
        <xdr:cNvPr id="68" name="Gráfico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0</xdr:colOff>
      <xdr:row>641</xdr:row>
      <xdr:rowOff>0</xdr:rowOff>
    </xdr:from>
    <xdr:to>
      <xdr:col>14</xdr:col>
      <xdr:colOff>0</xdr:colOff>
      <xdr:row>650</xdr:row>
      <xdr:rowOff>25400</xdr:rowOff>
    </xdr:to>
    <xdr:graphicFrame macro="">
      <xdr:nvGraphicFramePr>
        <xdr:cNvPr id="69" name="Gráfico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739</xdr:row>
      <xdr:rowOff>0</xdr:rowOff>
    </xdr:from>
    <xdr:to>
      <xdr:col>14</xdr:col>
      <xdr:colOff>0</xdr:colOff>
      <xdr:row>748</xdr:row>
      <xdr:rowOff>12700</xdr:rowOff>
    </xdr:to>
    <xdr:graphicFrame macro="">
      <xdr:nvGraphicFramePr>
        <xdr:cNvPr id="71" name="Gráfico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0</xdr:colOff>
      <xdr:row>772</xdr:row>
      <xdr:rowOff>0</xdr:rowOff>
    </xdr:from>
    <xdr:to>
      <xdr:col>14</xdr:col>
      <xdr:colOff>25400</xdr:colOff>
      <xdr:row>780</xdr:row>
      <xdr:rowOff>304800</xdr:rowOff>
    </xdr:to>
    <xdr:graphicFrame macro="">
      <xdr:nvGraphicFramePr>
        <xdr:cNvPr id="72" name="Gráfico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869</xdr:row>
      <xdr:rowOff>0</xdr:rowOff>
    </xdr:from>
    <xdr:to>
      <xdr:col>13</xdr:col>
      <xdr:colOff>723900</xdr:colOff>
      <xdr:row>878</xdr:row>
      <xdr:rowOff>25400</xdr:rowOff>
    </xdr:to>
    <xdr:graphicFrame macro="">
      <xdr:nvGraphicFramePr>
        <xdr:cNvPr id="73" name="Gráfico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902</xdr:row>
      <xdr:rowOff>0</xdr:rowOff>
    </xdr:from>
    <xdr:to>
      <xdr:col>13</xdr:col>
      <xdr:colOff>723900</xdr:colOff>
      <xdr:row>910</xdr:row>
      <xdr:rowOff>304800</xdr:rowOff>
    </xdr:to>
    <xdr:graphicFrame macro="">
      <xdr:nvGraphicFramePr>
        <xdr:cNvPr id="75" name="Gráfico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2.-%20FEBRER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4.-ABR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3.-%20MARZO%20201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7.-%20JULIO%20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8/3.-%20MARZO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DOCUMENTAC.%20ELABOR.%20BOLETIN/1.-EVOLUCION%20VIAJEROS%20Y%20PERNOCTAC.%202017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71">
          <cell r="B71" t="str">
            <v>Ávila</v>
          </cell>
          <cell r="C71" t="str">
            <v>Burgos</v>
          </cell>
          <cell r="D71" t="str">
            <v>León</v>
          </cell>
          <cell r="E71" t="str">
            <v>Palencia</v>
          </cell>
          <cell r="F71" t="str">
            <v>Salamanca</v>
          </cell>
          <cell r="G71" t="str">
            <v>Segovia</v>
          </cell>
          <cell r="H71" t="str">
            <v>Soria</v>
          </cell>
          <cell r="I71" t="str">
            <v>Valladolid</v>
          </cell>
          <cell r="J71" t="str">
            <v>Zamora</v>
          </cell>
        </row>
        <row r="75">
          <cell r="B75">
            <v>15</v>
          </cell>
          <cell r="C75">
            <v>20</v>
          </cell>
          <cell r="D75">
            <v>37</v>
          </cell>
          <cell r="E75">
            <v>5</v>
          </cell>
          <cell r="F75">
            <v>20</v>
          </cell>
          <cell r="G75">
            <v>6</v>
          </cell>
          <cell r="H75">
            <v>9</v>
          </cell>
          <cell r="I75">
            <v>4</v>
          </cell>
          <cell r="J75">
            <v>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05">
          <cell r="B105" t="str">
            <v>C.R.A.C.</v>
          </cell>
          <cell r="D105" t="str">
            <v>C.R.A.</v>
          </cell>
          <cell r="F105" t="str">
            <v>Posadas</v>
          </cell>
          <cell r="H105" t="str">
            <v>H.R.</v>
          </cell>
        </row>
        <row r="107">
          <cell r="A107" t="str">
            <v>Ávila</v>
          </cell>
          <cell r="B107">
            <v>19</v>
          </cell>
          <cell r="D107">
            <v>880</v>
          </cell>
          <cell r="F107">
            <v>27</v>
          </cell>
          <cell r="H107">
            <v>44</v>
          </cell>
        </row>
        <row r="108">
          <cell r="A108" t="str">
            <v>Burgos</v>
          </cell>
          <cell r="B108">
            <v>55</v>
          </cell>
          <cell r="D108">
            <v>332</v>
          </cell>
          <cell r="F108">
            <v>22</v>
          </cell>
          <cell r="H108">
            <v>56</v>
          </cell>
        </row>
        <row r="109">
          <cell r="A109" t="str">
            <v>León</v>
          </cell>
          <cell r="B109">
            <v>55</v>
          </cell>
          <cell r="D109">
            <v>408</v>
          </cell>
          <cell r="F109">
            <v>8</v>
          </cell>
          <cell r="H109">
            <v>93</v>
          </cell>
        </row>
        <row r="110">
          <cell r="A110" t="str">
            <v>Palencia</v>
          </cell>
          <cell r="B110">
            <v>6</v>
          </cell>
          <cell r="D110">
            <v>206</v>
          </cell>
          <cell r="F110">
            <v>7</v>
          </cell>
          <cell r="H110">
            <v>28</v>
          </cell>
        </row>
        <row r="111">
          <cell r="A111" t="str">
            <v>Salamanca</v>
          </cell>
          <cell r="B111">
            <v>25</v>
          </cell>
          <cell r="D111">
            <v>467</v>
          </cell>
          <cell r="F111">
            <v>13</v>
          </cell>
          <cell r="H111">
            <v>42</v>
          </cell>
        </row>
        <row r="112">
          <cell r="A112" t="str">
            <v>Segovia</v>
          </cell>
          <cell r="B112">
            <v>18</v>
          </cell>
          <cell r="D112">
            <v>370</v>
          </cell>
          <cell r="F112">
            <v>21</v>
          </cell>
          <cell r="H112">
            <v>40</v>
          </cell>
        </row>
        <row r="113">
          <cell r="A113" t="str">
            <v>Soria</v>
          </cell>
          <cell r="B113">
            <v>30</v>
          </cell>
          <cell r="D113">
            <v>273</v>
          </cell>
          <cell r="F113">
            <v>17</v>
          </cell>
          <cell r="H113">
            <v>34</v>
          </cell>
        </row>
        <row r="114">
          <cell r="A114" t="str">
            <v>Valladolid</v>
          </cell>
          <cell r="B114">
            <v>5</v>
          </cell>
          <cell r="D114">
            <v>145</v>
          </cell>
          <cell r="F114">
            <v>16</v>
          </cell>
          <cell r="H114">
            <v>20</v>
          </cell>
        </row>
        <row r="115">
          <cell r="A115" t="str">
            <v>Zamora</v>
          </cell>
          <cell r="B115">
            <v>12</v>
          </cell>
          <cell r="D115">
            <v>167</v>
          </cell>
          <cell r="F115">
            <v>17</v>
          </cell>
          <cell r="H115">
            <v>42</v>
          </cell>
        </row>
        <row r="116">
          <cell r="B116">
            <v>225</v>
          </cell>
          <cell r="D116">
            <v>3248</v>
          </cell>
          <cell r="F116">
            <v>148</v>
          </cell>
          <cell r="H116">
            <v>399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A39" t="str">
            <v>Ávila</v>
          </cell>
          <cell r="B39">
            <v>51</v>
          </cell>
          <cell r="D39">
            <v>81</v>
          </cell>
          <cell r="F39">
            <v>13</v>
          </cell>
        </row>
        <row r="40">
          <cell r="A40" t="str">
            <v>Burgos</v>
          </cell>
          <cell r="B40">
            <v>134</v>
          </cell>
          <cell r="D40">
            <v>116</v>
          </cell>
          <cell r="F40">
            <v>80</v>
          </cell>
        </row>
        <row r="41">
          <cell r="A41" t="str">
            <v>León</v>
          </cell>
          <cell r="B41">
            <v>91</v>
          </cell>
          <cell r="D41">
            <v>200</v>
          </cell>
          <cell r="F41">
            <v>118</v>
          </cell>
        </row>
        <row r="42">
          <cell r="A42" t="str">
            <v>Palencia</v>
          </cell>
          <cell r="B42">
            <v>35</v>
          </cell>
          <cell r="D42">
            <v>60</v>
          </cell>
          <cell r="F42">
            <v>24</v>
          </cell>
        </row>
        <row r="43">
          <cell r="A43" t="str">
            <v>Salamanca</v>
          </cell>
          <cell r="B43">
            <v>109</v>
          </cell>
          <cell r="D43">
            <v>110</v>
          </cell>
          <cell r="F43">
            <v>49</v>
          </cell>
        </row>
        <row r="44">
          <cell r="A44" t="str">
            <v>Segovia</v>
          </cell>
          <cell r="B44">
            <v>62</v>
          </cell>
          <cell r="D44">
            <v>75</v>
          </cell>
          <cell r="F44">
            <v>26</v>
          </cell>
        </row>
        <row r="45">
          <cell r="A45" t="str">
            <v>Soria</v>
          </cell>
          <cell r="B45">
            <v>39</v>
          </cell>
          <cell r="D45">
            <v>83</v>
          </cell>
          <cell r="F45">
            <v>22</v>
          </cell>
        </row>
        <row r="46">
          <cell r="A46" t="str">
            <v>Valladolid</v>
          </cell>
          <cell r="B46">
            <v>82</v>
          </cell>
          <cell r="D46">
            <v>64</v>
          </cell>
          <cell r="F46">
            <v>51</v>
          </cell>
        </row>
        <row r="47">
          <cell r="A47" t="str">
            <v>Zamora</v>
          </cell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93">
          <cell r="B193" t="str">
            <v>Ávila</v>
          </cell>
          <cell r="C193" t="str">
            <v>Burgos</v>
          </cell>
          <cell r="D193" t="str">
            <v>León</v>
          </cell>
          <cell r="E193" t="str">
            <v>Palencia</v>
          </cell>
          <cell r="F193" t="str">
            <v>Salamanca</v>
          </cell>
          <cell r="G193" t="str">
            <v>Segovia</v>
          </cell>
          <cell r="H193" t="str">
            <v>Soria</v>
          </cell>
          <cell r="I193" t="str">
            <v>Valladolid</v>
          </cell>
          <cell r="J193" t="str">
            <v>Zamora</v>
          </cell>
        </row>
        <row r="194">
          <cell r="A194" t="str">
            <v>Establecimientos</v>
          </cell>
          <cell r="B194">
            <v>585</v>
          </cell>
          <cell r="C194">
            <v>823</v>
          </cell>
          <cell r="D194">
            <v>1206</v>
          </cell>
          <cell r="E194">
            <v>338</v>
          </cell>
          <cell r="F194">
            <v>658</v>
          </cell>
          <cell r="G194">
            <v>514</v>
          </cell>
          <cell r="H194">
            <v>320</v>
          </cell>
          <cell r="I194">
            <v>839</v>
          </cell>
          <cell r="J194">
            <v>414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/>
      <sheetData sheetId="1"/>
      <sheetData sheetId="2">
        <row r="107">
          <cell r="B107" t="str">
            <v>C.R.A.C.</v>
          </cell>
          <cell r="D107" t="str">
            <v>C.R.</v>
          </cell>
          <cell r="F107" t="str">
            <v>Posadas</v>
          </cell>
          <cell r="H107" t="str">
            <v>H.R.</v>
          </cell>
        </row>
        <row r="118">
          <cell r="C118">
            <v>1178</v>
          </cell>
          <cell r="E118">
            <v>21255</v>
          </cell>
          <cell r="G118">
            <v>3122</v>
          </cell>
          <cell r="I118">
            <v>8977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/>
      <sheetData sheetId="1"/>
      <sheetData sheetId="2">
        <row r="182">
          <cell r="B182" t="str">
            <v>Ávila</v>
          </cell>
          <cell r="C182" t="str">
            <v>Burgos</v>
          </cell>
          <cell r="D182" t="str">
            <v>León</v>
          </cell>
          <cell r="E182" t="str">
            <v>Palencia</v>
          </cell>
          <cell r="F182" t="str">
            <v>Salamanca</v>
          </cell>
          <cell r="G182" t="str">
            <v>Segovia</v>
          </cell>
          <cell r="H182" t="str">
            <v>Soria</v>
          </cell>
          <cell r="I182" t="str">
            <v>Valladolid</v>
          </cell>
          <cell r="J182" t="str">
            <v>Zamora</v>
          </cell>
        </row>
        <row r="183">
          <cell r="A183" t="str">
            <v>Albergue turístico SUP</v>
          </cell>
          <cell r="B183">
            <v>410</v>
          </cell>
          <cell r="C183">
            <v>830</v>
          </cell>
          <cell r="D183">
            <v>845</v>
          </cell>
          <cell r="E183">
            <v>250</v>
          </cell>
          <cell r="F183">
            <v>131</v>
          </cell>
          <cell r="G183">
            <v>338</v>
          </cell>
          <cell r="H183">
            <v>60</v>
          </cell>
          <cell r="I183">
            <v>147</v>
          </cell>
          <cell r="J183">
            <v>0</v>
          </cell>
        </row>
        <row r="184">
          <cell r="A184" t="str">
            <v>Albergue turístico</v>
          </cell>
          <cell r="B184">
            <v>389</v>
          </cell>
          <cell r="C184">
            <v>1242</v>
          </cell>
          <cell r="D184">
            <v>1497</v>
          </cell>
          <cell r="E184">
            <v>377</v>
          </cell>
          <cell r="F184">
            <v>468</v>
          </cell>
          <cell r="G184">
            <v>1230</v>
          </cell>
          <cell r="H184">
            <v>322</v>
          </cell>
          <cell r="I184">
            <v>336</v>
          </cell>
          <cell r="J184">
            <v>27</v>
          </cell>
        </row>
        <row r="185">
          <cell r="A185" t="str">
            <v>Alb. Turístico C.S. SUP</v>
          </cell>
          <cell r="B185">
            <v>0</v>
          </cell>
          <cell r="C185">
            <v>251</v>
          </cell>
          <cell r="D185">
            <v>349</v>
          </cell>
          <cell r="E185">
            <v>346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Alb. Turístico C.S.</v>
          </cell>
          <cell r="B186">
            <v>0</v>
          </cell>
          <cell r="C186">
            <v>475</v>
          </cell>
          <cell r="D186">
            <v>1138</v>
          </cell>
          <cell r="E186">
            <v>270</v>
          </cell>
          <cell r="F186">
            <v>44</v>
          </cell>
          <cell r="G186">
            <v>0</v>
          </cell>
          <cell r="H186">
            <v>0</v>
          </cell>
          <cell r="I186">
            <v>112</v>
          </cell>
          <cell r="J186">
            <v>145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ALOJAMIENTOS"/>
      <sheetName val="HOTELES"/>
      <sheetName val="TURISMO RURAL"/>
      <sheetName val="CAMPAMENTOS"/>
      <sheetName val="ALBERGUES"/>
      <sheetName val="VIVIENDAS TURISTICAS"/>
      <sheetName val="APARTAMENTOS TURISTICOS"/>
    </sheetNames>
    <sheetDataSet>
      <sheetData sheetId="0">
        <row r="3">
          <cell r="C3" t="str">
            <v>Enero</v>
          </cell>
          <cell r="D3" t="str">
            <v>Febrero</v>
          </cell>
          <cell r="E3" t="str">
            <v>Marzo</v>
          </cell>
          <cell r="F3" t="str">
            <v>Abril</v>
          </cell>
          <cell r="G3" t="str">
            <v>Mayo</v>
          </cell>
          <cell r="H3" t="str">
            <v>Junio</v>
          </cell>
          <cell r="I3" t="str">
            <v>Julio</v>
          </cell>
          <cell r="J3" t="str">
            <v>Agosto</v>
          </cell>
          <cell r="K3" t="str">
            <v>Septiembre</v>
          </cell>
          <cell r="L3" t="str">
            <v>Octubre</v>
          </cell>
          <cell r="M3" t="str">
            <v>Noviembre</v>
          </cell>
          <cell r="N3" t="str">
            <v>Diciembre</v>
          </cell>
        </row>
        <row r="4">
          <cell r="B4" t="str">
            <v>AÑO 2018</v>
          </cell>
          <cell r="C4">
            <v>375148</v>
          </cell>
          <cell r="D4">
            <v>428170</v>
          </cell>
          <cell r="E4">
            <v>623822</v>
          </cell>
          <cell r="F4">
            <v>652138</v>
          </cell>
          <cell r="G4">
            <v>749236</v>
          </cell>
          <cell r="H4">
            <v>731412</v>
          </cell>
          <cell r="I4">
            <v>860889</v>
          </cell>
          <cell r="J4">
            <v>1148448</v>
          </cell>
          <cell r="K4">
            <v>865792</v>
          </cell>
          <cell r="L4">
            <v>813373</v>
          </cell>
          <cell r="M4">
            <v>606615</v>
          </cell>
          <cell r="N4">
            <v>584714</v>
          </cell>
        </row>
        <row r="5">
          <cell r="B5" t="str">
            <v>AÑO 2019</v>
          </cell>
          <cell r="C5">
            <v>389114</v>
          </cell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25">
          <cell r="C25" t="str">
            <v>Enero</v>
          </cell>
          <cell r="D25" t="str">
            <v>Febrero</v>
          </cell>
          <cell r="E25" t="str">
            <v>Marzo</v>
          </cell>
          <cell r="F25" t="str">
            <v>Abril</v>
          </cell>
          <cell r="G25" t="str">
            <v>Mayo</v>
          </cell>
          <cell r="H25" t="str">
            <v>Junio</v>
          </cell>
          <cell r="I25" t="str">
            <v>Julio</v>
          </cell>
          <cell r="J25" t="str">
            <v>Agosto</v>
          </cell>
          <cell r="K25" t="str">
            <v>Septiembre</v>
          </cell>
          <cell r="L25" t="str">
            <v>Octubre</v>
          </cell>
          <cell r="M25" t="str">
            <v>Noviembre</v>
          </cell>
          <cell r="N25" t="str">
            <v>Diciembre</v>
          </cell>
        </row>
        <row r="26">
          <cell r="B26" t="str">
            <v>AÑO 2018</v>
          </cell>
          <cell r="C26">
            <v>625350</v>
          </cell>
          <cell r="D26">
            <v>692780</v>
          </cell>
          <cell r="E26">
            <v>1046156</v>
          </cell>
          <cell r="F26">
            <v>1087593</v>
          </cell>
          <cell r="G26">
            <v>1157041</v>
          </cell>
          <cell r="H26">
            <v>1194416</v>
          </cell>
          <cell r="I26">
            <v>1534230</v>
          </cell>
          <cell r="J26">
            <v>2156955</v>
          </cell>
          <cell r="K26">
            <v>1377987</v>
          </cell>
          <cell r="L26">
            <v>1330100</v>
          </cell>
          <cell r="M26">
            <v>1045180</v>
          </cell>
          <cell r="N26">
            <v>1032668</v>
          </cell>
        </row>
        <row r="27">
          <cell r="B27" t="str">
            <v>AÑO 2019</v>
          </cell>
          <cell r="C27">
            <v>655740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</sheetData>
      <sheetData sheetId="1">
        <row r="3">
          <cell r="C3" t="str">
            <v>Enero</v>
          </cell>
          <cell r="D3" t="str">
            <v>Febrero</v>
          </cell>
          <cell r="E3" t="str">
            <v>Marzo</v>
          </cell>
          <cell r="F3" t="str">
            <v>Abril</v>
          </cell>
          <cell r="G3" t="str">
            <v>Mayo</v>
          </cell>
          <cell r="H3" t="str">
            <v>Junio</v>
          </cell>
          <cell r="I3" t="str">
            <v>Julio</v>
          </cell>
          <cell r="J3" t="str">
            <v>Agosto</v>
          </cell>
          <cell r="K3" t="str">
            <v>Septiembre</v>
          </cell>
          <cell r="L3" t="str">
            <v>Octubre</v>
          </cell>
          <cell r="M3" t="str">
            <v>Noviembre</v>
          </cell>
          <cell r="N3" t="str">
            <v>Diciembre</v>
          </cell>
        </row>
        <row r="4">
          <cell r="B4" t="str">
            <v>AÑO 2018</v>
          </cell>
          <cell r="C4">
            <v>326554</v>
          </cell>
          <cell r="D4">
            <v>357651</v>
          </cell>
          <cell r="E4">
            <v>495517</v>
          </cell>
          <cell r="F4">
            <v>513660</v>
          </cell>
          <cell r="G4">
            <v>585285</v>
          </cell>
          <cell r="H4">
            <v>572135</v>
          </cell>
          <cell r="I4">
            <v>609625</v>
          </cell>
          <cell r="J4">
            <v>793986</v>
          </cell>
          <cell r="K4">
            <v>674406</v>
          </cell>
          <cell r="L4">
            <v>627599</v>
          </cell>
          <cell r="M4">
            <v>460825</v>
          </cell>
          <cell r="N4">
            <v>427431</v>
          </cell>
        </row>
        <row r="5">
          <cell r="B5" t="str">
            <v>AÑO 2019</v>
          </cell>
          <cell r="C5">
            <v>321801</v>
          </cell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25">
          <cell r="C25" t="str">
            <v>Enero</v>
          </cell>
          <cell r="D25" t="str">
            <v>Febrero</v>
          </cell>
          <cell r="E25" t="str">
            <v>Marzo</v>
          </cell>
          <cell r="F25" t="str">
            <v>Abril</v>
          </cell>
          <cell r="G25" t="str">
            <v>Mayo</v>
          </cell>
          <cell r="H25" t="str">
            <v>Junio</v>
          </cell>
          <cell r="I25" t="str">
            <v>Julio</v>
          </cell>
          <cell r="J25" t="str">
            <v>Agosto</v>
          </cell>
          <cell r="K25" t="str">
            <v>Septiembre</v>
          </cell>
          <cell r="L25" t="str">
            <v>Octubre</v>
          </cell>
          <cell r="M25" t="str">
            <v>Noviembre</v>
          </cell>
          <cell r="N25" t="str">
            <v>Diciembre</v>
          </cell>
        </row>
        <row r="26">
          <cell r="B26" t="str">
            <v>AÑO 2018</v>
          </cell>
          <cell r="C26">
            <v>539909</v>
          </cell>
          <cell r="D26">
            <v>569605</v>
          </cell>
          <cell r="E26">
            <v>806112</v>
          </cell>
          <cell r="F26">
            <v>833253</v>
          </cell>
          <cell r="G26">
            <v>895879</v>
          </cell>
          <cell r="H26">
            <v>910390</v>
          </cell>
          <cell r="I26">
            <v>936137</v>
          </cell>
          <cell r="J26">
            <v>1236995</v>
          </cell>
          <cell r="K26">
            <v>1045538</v>
          </cell>
          <cell r="L26">
            <v>1000719</v>
          </cell>
          <cell r="M26">
            <v>762698</v>
          </cell>
          <cell r="N26">
            <v>690080</v>
          </cell>
        </row>
        <row r="27">
          <cell r="B27" t="str">
            <v>AÑO 2019</v>
          </cell>
          <cell r="C27">
            <v>532207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</sheetData>
      <sheetData sheetId="2">
        <row r="3">
          <cell r="C3" t="str">
            <v>Enero</v>
          </cell>
          <cell r="D3" t="str">
            <v>Febrero</v>
          </cell>
          <cell r="E3" t="str">
            <v>Marzo</v>
          </cell>
          <cell r="F3" t="str">
            <v>Abril</v>
          </cell>
          <cell r="G3" t="str">
            <v>Mayo</v>
          </cell>
          <cell r="H3" t="str">
            <v>Junio</v>
          </cell>
          <cell r="I3" t="str">
            <v>Julio</v>
          </cell>
          <cell r="J3" t="str">
            <v>Agosto</v>
          </cell>
          <cell r="K3" t="str">
            <v>Septiembre</v>
          </cell>
          <cell r="L3" t="str">
            <v>Octubre</v>
          </cell>
          <cell r="M3" t="str">
            <v>Noviembre</v>
          </cell>
          <cell r="N3" t="str">
            <v>Diciembre</v>
          </cell>
        </row>
        <row r="4">
          <cell r="B4" t="str">
            <v>AÑO 2018</v>
          </cell>
          <cell r="C4">
            <v>40344</v>
          </cell>
          <cell r="D4">
            <v>61276</v>
          </cell>
          <cell r="E4">
            <v>93793</v>
          </cell>
          <cell r="F4">
            <v>91086</v>
          </cell>
          <cell r="G4">
            <v>83423</v>
          </cell>
          <cell r="H4">
            <v>86394</v>
          </cell>
          <cell r="I4">
            <v>101352</v>
          </cell>
          <cell r="J4">
            <v>158353</v>
          </cell>
          <cell r="K4">
            <v>94736</v>
          </cell>
          <cell r="L4">
            <v>96754</v>
          </cell>
          <cell r="M4">
            <v>87693</v>
          </cell>
          <cell r="N4">
            <v>95252</v>
          </cell>
        </row>
        <row r="5">
          <cell r="B5" t="str">
            <v>AÑO 2019</v>
          </cell>
          <cell r="C5">
            <v>41964</v>
          </cell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25">
          <cell r="C25" t="str">
            <v>Enero</v>
          </cell>
          <cell r="D25" t="str">
            <v>Febrero</v>
          </cell>
          <cell r="E25" t="str">
            <v>Marzo</v>
          </cell>
          <cell r="F25" t="str">
            <v>Abril</v>
          </cell>
          <cell r="G25" t="str">
            <v>Mayo</v>
          </cell>
          <cell r="H25" t="str">
            <v>Junio</v>
          </cell>
          <cell r="I25" t="str">
            <v>Julio</v>
          </cell>
          <cell r="J25" t="str">
            <v>Agosto</v>
          </cell>
          <cell r="K25" t="str">
            <v>Septiembre</v>
          </cell>
          <cell r="L25" t="str">
            <v>Octubre</v>
          </cell>
          <cell r="M25" t="str">
            <v>Noviembre</v>
          </cell>
          <cell r="N25" t="str">
            <v>Diciembre</v>
          </cell>
        </row>
        <row r="26">
          <cell r="B26" t="str">
            <v>AÑO 2018</v>
          </cell>
          <cell r="C26">
            <v>74425</v>
          </cell>
          <cell r="D26">
            <v>109372</v>
          </cell>
          <cell r="E26">
            <v>180291</v>
          </cell>
          <cell r="F26">
            <v>182646</v>
          </cell>
          <cell r="G26">
            <v>146690</v>
          </cell>
          <cell r="H26">
            <v>152970</v>
          </cell>
          <cell r="I26">
            <v>212740</v>
          </cell>
          <cell r="J26">
            <v>406077</v>
          </cell>
          <cell r="K26">
            <v>164766</v>
          </cell>
          <cell r="L26">
            <v>178065</v>
          </cell>
          <cell r="M26">
            <v>168497</v>
          </cell>
          <cell r="N26">
            <v>217350</v>
          </cell>
        </row>
        <row r="27">
          <cell r="B27" t="str">
            <v>AÑO 2019</v>
          </cell>
          <cell r="C27">
            <v>71160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</sheetData>
      <sheetData sheetId="3">
        <row r="3">
          <cell r="C3" t="str">
            <v>Enero</v>
          </cell>
          <cell r="D3" t="str">
            <v>Febrero</v>
          </cell>
          <cell r="E3" t="str">
            <v>Marzo</v>
          </cell>
          <cell r="F3" t="str">
            <v>Abril</v>
          </cell>
          <cell r="G3" t="str">
            <v>Mayo</v>
          </cell>
          <cell r="H3" t="str">
            <v>Junio</v>
          </cell>
          <cell r="I3" t="str">
            <v>Julio</v>
          </cell>
          <cell r="J3" t="str">
            <v>Agosto</v>
          </cell>
          <cell r="K3" t="str">
            <v>Septiembre</v>
          </cell>
          <cell r="L3" t="str">
            <v>Octubre</v>
          </cell>
          <cell r="M3" t="str">
            <v>Noviembre</v>
          </cell>
          <cell r="N3" t="str">
            <v>Diciembre</v>
          </cell>
        </row>
        <row r="4">
          <cell r="B4" t="str">
            <v>AÑO 2018</v>
          </cell>
          <cell r="C4">
            <v>4835</v>
          </cell>
          <cell r="D4">
            <v>4677</v>
          </cell>
          <cell r="E4">
            <v>13131</v>
          </cell>
          <cell r="F4">
            <v>17412</v>
          </cell>
          <cell r="G4">
            <v>23969</v>
          </cell>
          <cell r="H4">
            <v>30548</v>
          </cell>
          <cell r="I4">
            <v>66098</v>
          </cell>
          <cell r="J4">
            <v>94332</v>
          </cell>
          <cell r="K4">
            <v>20414</v>
          </cell>
          <cell r="L4">
            <v>13928</v>
          </cell>
          <cell r="M4">
            <v>5091</v>
          </cell>
          <cell r="N4">
            <v>3944</v>
          </cell>
        </row>
        <row r="5">
          <cell r="B5" t="str">
            <v>AÑO 2019</v>
          </cell>
          <cell r="C5">
            <v>3388</v>
          </cell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25">
          <cell r="C25" t="str">
            <v>Enero</v>
          </cell>
          <cell r="D25" t="str">
            <v>Febrero</v>
          </cell>
          <cell r="E25" t="str">
            <v>Marzo</v>
          </cell>
          <cell r="F25" t="str">
            <v>Abril</v>
          </cell>
          <cell r="G25" t="str">
            <v>Mayo</v>
          </cell>
          <cell r="H25" t="str">
            <v>Junio</v>
          </cell>
          <cell r="I25" t="str">
            <v>Julio</v>
          </cell>
          <cell r="J25" t="str">
            <v>Agosto</v>
          </cell>
          <cell r="K25" t="str">
            <v>Septiembre</v>
          </cell>
          <cell r="L25" t="str">
            <v>Octubre</v>
          </cell>
          <cell r="M25" t="str">
            <v>Noviembre</v>
          </cell>
          <cell r="N25" t="str">
            <v>Diciembre</v>
          </cell>
        </row>
        <row r="26">
          <cell r="B26" t="str">
            <v>AÑO 2018</v>
          </cell>
          <cell r="C26">
            <v>5980</v>
          </cell>
          <cell r="D26">
            <v>6925</v>
          </cell>
          <cell r="E26">
            <v>27549</v>
          </cell>
          <cell r="F26">
            <v>33247</v>
          </cell>
          <cell r="G26">
            <v>46832</v>
          </cell>
          <cell r="H26">
            <v>73176</v>
          </cell>
          <cell r="I26">
            <v>173425</v>
          </cell>
          <cell r="J26">
            <v>260188</v>
          </cell>
          <cell r="K26">
            <v>42873</v>
          </cell>
          <cell r="L26">
            <v>25890</v>
          </cell>
          <cell r="M26">
            <v>8300</v>
          </cell>
          <cell r="N26">
            <v>6659</v>
          </cell>
        </row>
        <row r="27">
          <cell r="B27" t="str">
            <v>AÑO 2019</v>
          </cell>
          <cell r="C27">
            <v>4417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</sheetData>
      <sheetData sheetId="4">
        <row r="3">
          <cell r="C3" t="str">
            <v>Enero</v>
          </cell>
          <cell r="D3" t="str">
            <v>Febrero</v>
          </cell>
          <cell r="E3" t="str">
            <v>Marzo</v>
          </cell>
          <cell r="F3" t="str">
            <v>Abril</v>
          </cell>
          <cell r="G3" t="str">
            <v>Mayo</v>
          </cell>
          <cell r="H3" t="str">
            <v>Junio</v>
          </cell>
          <cell r="I3" t="str">
            <v>Julio</v>
          </cell>
          <cell r="J3" t="str">
            <v>Agosto</v>
          </cell>
          <cell r="K3" t="str">
            <v>Septiembre</v>
          </cell>
          <cell r="L3" t="str">
            <v>Octubre</v>
          </cell>
          <cell r="M3" t="str">
            <v>Noviembre</v>
          </cell>
          <cell r="N3" t="str">
            <v>Diciembre</v>
          </cell>
        </row>
        <row r="4">
          <cell r="B4" t="str">
            <v>AÑO 2018</v>
          </cell>
          <cell r="C4">
            <v>3415</v>
          </cell>
          <cell r="D4">
            <v>4566</v>
          </cell>
          <cell r="E4">
            <v>21381</v>
          </cell>
          <cell r="F4">
            <v>29980</v>
          </cell>
          <cell r="G4">
            <v>56559</v>
          </cell>
          <cell r="H4">
            <v>42335</v>
          </cell>
          <cell r="I4">
            <v>39090</v>
          </cell>
          <cell r="J4">
            <v>45306</v>
          </cell>
          <cell r="K4">
            <v>39223</v>
          </cell>
          <cell r="L4">
            <v>27539</v>
          </cell>
          <cell r="M4">
            <v>10372</v>
          </cell>
          <cell r="N4">
            <v>5508</v>
          </cell>
        </row>
        <row r="5">
          <cell r="B5" t="str">
            <v>AÑO 2019</v>
          </cell>
          <cell r="C5">
            <v>2198</v>
          </cell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25">
          <cell r="C25" t="str">
            <v>Enero</v>
          </cell>
          <cell r="D25" t="str">
            <v>Febrero</v>
          </cell>
          <cell r="E25" t="str">
            <v>Marzo</v>
          </cell>
          <cell r="F25" t="str">
            <v>Abril</v>
          </cell>
          <cell r="G25" t="str">
            <v>Mayo</v>
          </cell>
          <cell r="H25" t="str">
            <v>Junio</v>
          </cell>
          <cell r="I25" t="str">
            <v>Julio</v>
          </cell>
          <cell r="J25" t="str">
            <v>Agosto</v>
          </cell>
          <cell r="K25" t="str">
            <v>Septiembre</v>
          </cell>
          <cell r="L25" t="str">
            <v>Octubre</v>
          </cell>
          <cell r="M25" t="str">
            <v>Noviembre</v>
          </cell>
          <cell r="N25" t="str">
            <v>Diciembre</v>
          </cell>
        </row>
        <row r="26">
          <cell r="B26" t="str">
            <v>AÑO 2018</v>
          </cell>
          <cell r="C26">
            <v>5036</v>
          </cell>
          <cell r="D26">
            <v>6878</v>
          </cell>
          <cell r="E26">
            <v>32204</v>
          </cell>
          <cell r="F26">
            <v>38447</v>
          </cell>
          <cell r="G26">
            <v>67640</v>
          </cell>
          <cell r="H26">
            <v>57880</v>
          </cell>
          <cell r="I26">
            <v>106556</v>
          </cell>
          <cell r="J26">
            <v>98396</v>
          </cell>
          <cell r="K26">
            <v>41256</v>
          </cell>
          <cell r="L26">
            <v>35905</v>
          </cell>
          <cell r="M26">
            <v>14326</v>
          </cell>
          <cell r="N26">
            <v>10468</v>
          </cell>
        </row>
        <row r="27">
          <cell r="B27" t="str">
            <v>AÑO 2019</v>
          </cell>
          <cell r="C27">
            <v>3385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653"/>
  <sheetViews>
    <sheetView tabSelected="1" view="pageBreakPreview" zoomScale="75" zoomScaleNormal="60" zoomScaleSheetLayoutView="75" workbookViewId="0">
      <selection activeCell="A685" sqref="A685:XFD685"/>
    </sheetView>
  </sheetViews>
  <sheetFormatPr baseColWidth="10" defaultRowHeight="12.75"/>
  <cols>
    <col min="1" max="1" width="8.7109375" customWidth="1"/>
    <col min="2" max="2" width="27.42578125" customWidth="1"/>
    <col min="3" max="3" width="11.140625" customWidth="1"/>
    <col min="4" max="4" width="11.28515625" customWidth="1"/>
    <col min="5" max="5" width="12.140625" customWidth="1"/>
    <col min="6" max="6" width="12.42578125" customWidth="1"/>
    <col min="7" max="7" width="14.140625" bestFit="1" customWidth="1"/>
    <col min="8" max="8" width="14.28515625" customWidth="1"/>
    <col min="9" max="9" width="12.28515625" bestFit="1" customWidth="1"/>
    <col min="10" max="10" width="14.28515625" bestFit="1" customWidth="1"/>
    <col min="11" max="11" width="12.5703125" customWidth="1"/>
    <col min="12" max="12" width="14" customWidth="1"/>
    <col min="13" max="13" width="13" customWidth="1"/>
    <col min="14" max="14" width="11.28515625" customWidth="1"/>
  </cols>
  <sheetData>
    <row r="1" spans="2:15"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</row>
    <row r="2" spans="2:15"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</row>
    <row r="3" spans="2:15"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</row>
    <row r="4" spans="2:15"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</row>
    <row r="5" spans="2:15"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</row>
    <row r="6" spans="2:15"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</row>
    <row r="7" spans="2:15"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2:15"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</row>
    <row r="9" spans="2:15"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</row>
    <row r="10" spans="2:15"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</row>
    <row r="11" spans="2:15"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</row>
    <row r="12" spans="2:15"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</row>
    <row r="13" spans="2:15">
      <c r="B13" s="108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</row>
    <row r="14" spans="2:15"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</row>
    <row r="15" spans="2:15">
      <c r="B15" s="108"/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</row>
    <row r="16" spans="2:15">
      <c r="B16" s="108"/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</row>
    <row r="17" spans="2:15"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</row>
    <row r="18" spans="2:15">
      <c r="B18" s="108"/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</row>
    <row r="19" spans="2:15">
      <c r="B19" s="108"/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</row>
    <row r="20" spans="2:15">
      <c r="B20" s="108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</row>
    <row r="21" spans="2:15">
      <c r="B21" s="108"/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</row>
    <row r="22" spans="2:15"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</row>
    <row r="23" spans="2:15"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</row>
    <row r="24" spans="2:15"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</row>
    <row r="25" spans="2:15"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</row>
    <row r="26" spans="2:15"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</row>
    <row r="27" spans="2:15"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</row>
    <row r="28" spans="2:15"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</row>
    <row r="29" spans="2:15"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</row>
    <row r="30" spans="2:15"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</row>
    <row r="31" spans="2:15"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</row>
    <row r="32" spans="2:15"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</row>
    <row r="33" spans="2:15"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</row>
    <row r="34" spans="2:15"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</row>
    <row r="35" spans="2:15"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</row>
    <row r="36" spans="2:15"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</row>
    <row r="37" spans="2:15"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</row>
    <row r="38" spans="2:15"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</row>
    <row r="39" spans="2:15"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</row>
    <row r="40" spans="2:15"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</row>
    <row r="41" spans="2:15"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</row>
    <row r="42" spans="2:15"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</row>
    <row r="43" spans="2:15"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</row>
    <row r="44" spans="2:15"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</row>
    <row r="45" spans="2:15"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</row>
    <row r="46" spans="2:15"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</row>
    <row r="47" spans="2:15" ht="99.95" customHeight="1"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</row>
    <row r="48" spans="2:15" ht="77.25">
      <c r="B48" s="285" t="s">
        <v>36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108"/>
    </row>
    <row r="49" spans="2:15" ht="77.25">
      <c r="B49" s="285" t="s">
        <v>37</v>
      </c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108"/>
    </row>
    <row r="50" spans="2:15"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</row>
    <row r="51" spans="2:15"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</row>
    <row r="52" spans="2:15"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</row>
    <row r="53" spans="2:15"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</row>
    <row r="54" spans="2:15"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</row>
    <row r="55" spans="2:15"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</row>
    <row r="56" spans="2:15"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</row>
    <row r="57" spans="2:15"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</row>
    <row r="58" spans="2:15" ht="50.25">
      <c r="B58" s="108"/>
      <c r="C58" s="108"/>
      <c r="D58" s="108"/>
      <c r="E58" s="108"/>
      <c r="F58" s="286"/>
      <c r="G58" s="286"/>
      <c r="H58" s="286"/>
      <c r="I58" s="286"/>
      <c r="J58" s="286"/>
      <c r="K58" s="108"/>
      <c r="L58" s="108"/>
      <c r="M58" s="108"/>
      <c r="N58" s="108"/>
      <c r="O58" s="108"/>
    </row>
    <row r="59" spans="2:15"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</row>
    <row r="60" spans="2:15"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</row>
    <row r="61" spans="2:15"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</row>
    <row r="62" spans="2:15"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</row>
    <row r="63" spans="2:15"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</row>
    <row r="64" spans="2:15"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</row>
    <row r="65" spans="2:15"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</row>
    <row r="66" spans="2:15"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</row>
    <row r="67" spans="2:15"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</row>
    <row r="68" spans="2:15"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</row>
    <row r="69" spans="2:15"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</row>
    <row r="70" spans="2:15"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</row>
    <row r="71" spans="2:15"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</row>
    <row r="72" spans="2:15"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</row>
    <row r="73" spans="2:15"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</row>
    <row r="74" spans="2:15"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</row>
    <row r="75" spans="2:15" ht="12.75" customHeight="1">
      <c r="B75" s="108"/>
      <c r="C75" s="108"/>
      <c r="D75" s="108"/>
      <c r="E75" s="108"/>
      <c r="F75" s="287" t="s">
        <v>156</v>
      </c>
      <c r="G75" s="287"/>
      <c r="H75" s="287"/>
      <c r="I75" s="287"/>
      <c r="J75" s="287"/>
      <c r="K75" s="287"/>
      <c r="L75" s="287"/>
      <c r="M75" s="287"/>
      <c r="N75" s="287"/>
      <c r="O75" s="108"/>
    </row>
    <row r="76" spans="2:15" ht="12.75" customHeight="1">
      <c r="B76" s="108"/>
      <c r="C76" s="108"/>
      <c r="D76" s="108"/>
      <c r="E76" s="108"/>
      <c r="F76" s="287"/>
      <c r="G76" s="287"/>
      <c r="H76" s="287"/>
      <c r="I76" s="287"/>
      <c r="J76" s="287"/>
      <c r="K76" s="287"/>
      <c r="L76" s="287"/>
      <c r="M76" s="287"/>
      <c r="N76" s="287"/>
      <c r="O76" s="108"/>
    </row>
    <row r="77" spans="2:15" ht="12.75" customHeight="1">
      <c r="B77" s="108"/>
      <c r="C77" s="108"/>
      <c r="D77" s="108"/>
      <c r="E77" s="108"/>
      <c r="F77" s="287"/>
      <c r="G77" s="287"/>
      <c r="H77" s="287"/>
      <c r="I77" s="287"/>
      <c r="J77" s="287"/>
      <c r="K77" s="287"/>
      <c r="L77" s="287"/>
      <c r="M77" s="287"/>
      <c r="N77" s="287"/>
      <c r="O77" s="108"/>
    </row>
    <row r="78" spans="2:15" ht="12.75" customHeight="1">
      <c r="B78" s="108"/>
      <c r="C78" s="108"/>
      <c r="D78" s="108"/>
      <c r="E78" s="108"/>
      <c r="F78" s="287"/>
      <c r="G78" s="287"/>
      <c r="H78" s="287"/>
      <c r="I78" s="287"/>
      <c r="J78" s="287"/>
      <c r="K78" s="287"/>
      <c r="L78" s="287"/>
      <c r="M78" s="287"/>
      <c r="N78" s="287"/>
      <c r="O78" s="108"/>
    </row>
    <row r="79" spans="2:15">
      <c r="B79" s="108"/>
      <c r="C79" s="108"/>
      <c r="D79" s="108"/>
      <c r="E79" s="108"/>
      <c r="F79" s="108"/>
      <c r="G79" s="117"/>
      <c r="H79" s="108"/>
      <c r="I79" s="108"/>
      <c r="J79" s="108"/>
      <c r="K79" s="108"/>
      <c r="L79" s="108"/>
      <c r="M79" s="108"/>
      <c r="N79" s="108"/>
      <c r="O79" s="108"/>
    </row>
    <row r="80" spans="2:15">
      <c r="B80" s="108"/>
      <c r="C80" s="108"/>
      <c r="D80" s="108"/>
      <c r="E80" s="108"/>
      <c r="F80" s="108"/>
      <c r="G80" s="117"/>
      <c r="H80" s="108"/>
      <c r="I80" s="108"/>
      <c r="J80" s="108"/>
      <c r="K80" s="108"/>
      <c r="L80" s="108"/>
      <c r="M80" s="108"/>
      <c r="N80" s="108"/>
      <c r="O80" s="108"/>
    </row>
    <row r="81" spans="2:15">
      <c r="B81" s="108"/>
      <c r="C81" s="108"/>
      <c r="D81" s="108"/>
      <c r="E81" s="108"/>
      <c r="F81" s="108"/>
      <c r="G81" s="117"/>
      <c r="H81" s="108"/>
      <c r="I81" s="117"/>
      <c r="J81" s="108"/>
      <c r="K81" s="108"/>
      <c r="L81" s="108"/>
      <c r="M81" s="108"/>
      <c r="N81" s="108"/>
      <c r="O81" s="108"/>
    </row>
    <row r="82" spans="2:15">
      <c r="B82" s="108"/>
      <c r="C82" s="108"/>
      <c r="D82" s="108"/>
      <c r="E82" s="108"/>
      <c r="F82" s="108"/>
      <c r="G82" s="117"/>
      <c r="H82" s="108"/>
      <c r="I82" s="108"/>
      <c r="J82" s="108"/>
      <c r="K82" s="108"/>
      <c r="L82" s="108"/>
      <c r="M82" s="108"/>
      <c r="N82" s="108"/>
      <c r="O82" s="108"/>
    </row>
    <row r="83" spans="2:15">
      <c r="B83" s="108"/>
      <c r="C83" s="108"/>
      <c r="D83" s="108"/>
      <c r="E83" s="108"/>
      <c r="F83" s="108"/>
      <c r="G83" s="117"/>
      <c r="H83" s="108"/>
      <c r="I83" s="108"/>
      <c r="J83" s="108"/>
      <c r="K83" s="108"/>
      <c r="L83" s="108"/>
      <c r="M83" s="108"/>
      <c r="N83" s="108"/>
      <c r="O83" s="108"/>
    </row>
    <row r="84" spans="2:15">
      <c r="B84" s="108"/>
      <c r="C84" s="108"/>
      <c r="D84" s="108"/>
      <c r="E84" s="108"/>
      <c r="F84" s="108"/>
      <c r="G84" s="117"/>
      <c r="H84" s="108"/>
      <c r="I84" s="108"/>
      <c r="J84" s="108"/>
      <c r="K84" s="108"/>
      <c r="L84" s="108"/>
      <c r="M84" s="108"/>
      <c r="N84" s="108"/>
      <c r="O84" s="108"/>
    </row>
    <row r="85" spans="2:15">
      <c r="B85" s="108"/>
      <c r="C85" s="108"/>
      <c r="D85" s="108"/>
      <c r="E85" s="108"/>
      <c r="F85" s="108"/>
      <c r="G85" s="117"/>
      <c r="H85" s="108"/>
      <c r="I85" s="108"/>
      <c r="J85" s="108"/>
      <c r="K85" s="108"/>
      <c r="L85" s="108"/>
      <c r="M85" s="108"/>
      <c r="N85" s="108"/>
      <c r="O85" s="108"/>
    </row>
    <row r="86" spans="2:15"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</row>
    <row r="87" spans="2:15"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</row>
    <row r="88" spans="2:15"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</row>
    <row r="89" spans="2:15"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</row>
    <row r="90" spans="2:15"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</row>
    <row r="91" spans="2:15"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</row>
    <row r="92" spans="2:15" s="50" customFormat="1"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</row>
    <row r="93" spans="2:15" s="50" customFormat="1"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</row>
    <row r="94" spans="2:15" s="50" customFormat="1"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</row>
    <row r="95" spans="2:15" s="50" customFormat="1"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</row>
    <row r="96" spans="2:15" s="50" customFormat="1"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</row>
    <row r="97" spans="2:15" s="50" customFormat="1"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</row>
    <row r="98" spans="2:15" s="50" customFormat="1"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</row>
    <row r="99" spans="2:15" s="50" customFormat="1"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</row>
    <row r="100" spans="2:15" s="50" customFormat="1"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</row>
    <row r="101" spans="2:15" s="50" customFormat="1"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</row>
    <row r="102" spans="2:15" s="50" customFormat="1"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</row>
    <row r="103" spans="2:15" s="50" customFormat="1"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</row>
    <row r="104" spans="2:15" s="50" customFormat="1"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</row>
    <row r="105" spans="2:15" s="50" customFormat="1"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</row>
    <row r="106" spans="2:15" s="50" customFormat="1"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</row>
    <row r="107" spans="2:15" s="50" customFormat="1"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</row>
    <row r="108" spans="2:15" s="65" customFormat="1"/>
    <row r="109" spans="2:15" s="65" customFormat="1"/>
    <row r="110" spans="2:15"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</row>
    <row r="111" spans="2:15">
      <c r="B111" s="288"/>
      <c r="C111" s="288"/>
      <c r="D111" s="288"/>
      <c r="E111" s="288"/>
      <c r="F111" s="288"/>
      <c r="G111" s="288"/>
      <c r="H111" s="288"/>
      <c r="I111" s="288"/>
      <c r="J111" s="288"/>
      <c r="K111" s="288"/>
      <c r="L111" s="288"/>
      <c r="M111" s="288"/>
      <c r="N111" s="288"/>
    </row>
    <row r="112" spans="2:15">
      <c r="B112" s="288"/>
      <c r="C112" s="288"/>
      <c r="D112" s="288"/>
      <c r="E112" s="288"/>
      <c r="F112" s="288"/>
      <c r="G112" s="288"/>
      <c r="H112" s="288"/>
      <c r="I112" s="288"/>
      <c r="J112" s="288"/>
      <c r="K112" s="288"/>
      <c r="L112" s="288"/>
      <c r="M112" s="288"/>
      <c r="N112" s="288"/>
    </row>
    <row r="113" spans="2:15">
      <c r="B113" s="288"/>
      <c r="C113" s="288"/>
      <c r="D113" s="288"/>
      <c r="E113" s="288"/>
      <c r="F113" s="288"/>
      <c r="G113" s="288"/>
      <c r="H113" s="288"/>
      <c r="I113" s="288"/>
      <c r="J113" s="288"/>
      <c r="K113" s="288"/>
      <c r="L113" s="288"/>
      <c r="M113" s="288"/>
      <c r="N113" s="288"/>
    </row>
    <row r="114" spans="2:15">
      <c r="B114" s="288"/>
      <c r="C114" s="288"/>
      <c r="D114" s="288"/>
      <c r="E114" s="288"/>
      <c r="F114" s="288"/>
      <c r="G114" s="288"/>
      <c r="H114" s="288"/>
      <c r="I114" s="288"/>
      <c r="J114" s="288"/>
      <c r="K114" s="288"/>
      <c r="L114" s="288"/>
      <c r="M114" s="288"/>
      <c r="N114" s="288"/>
    </row>
    <row r="115" spans="2:15">
      <c r="B115" s="288"/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</row>
    <row r="116" spans="2:15">
      <c r="B116" s="288"/>
      <c r="C116" s="288"/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</row>
    <row r="117" spans="2:15" s="5" customFormat="1"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288"/>
      <c r="M117" s="288"/>
      <c r="N117" s="288"/>
    </row>
    <row r="118" spans="2:15" s="5" customFormat="1"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288"/>
      <c r="M118" s="288"/>
      <c r="N118" s="288"/>
    </row>
    <row r="119" spans="2:15" s="5" customFormat="1">
      <c r="B119" s="288"/>
      <c r="C119" s="288"/>
      <c r="D119" s="288"/>
      <c r="E119" s="288"/>
      <c r="F119" s="288"/>
      <c r="G119" s="288"/>
      <c r="H119" s="288"/>
      <c r="I119" s="288"/>
      <c r="J119" s="288"/>
      <c r="K119" s="288"/>
      <c r="L119" s="288"/>
      <c r="M119" s="288"/>
      <c r="N119" s="288"/>
    </row>
    <row r="120" spans="2:15">
      <c r="B120" s="288"/>
      <c r="C120" s="288"/>
      <c r="D120" s="288"/>
      <c r="E120" s="288"/>
      <c r="F120" s="288"/>
      <c r="G120" s="288"/>
      <c r="H120" s="288"/>
      <c r="I120" s="288"/>
      <c r="J120" s="288"/>
      <c r="K120" s="288"/>
      <c r="L120" s="288"/>
      <c r="M120" s="288"/>
      <c r="N120" s="288"/>
    </row>
    <row r="121" spans="2:15">
      <c r="B121" s="288"/>
      <c r="C121" s="288"/>
      <c r="D121" s="288"/>
      <c r="E121" s="288"/>
      <c r="F121" s="288"/>
      <c r="G121" s="288"/>
      <c r="H121" s="288"/>
      <c r="I121" s="288"/>
      <c r="J121" s="288"/>
      <c r="K121" s="288"/>
      <c r="L121" s="288"/>
      <c r="M121" s="288"/>
      <c r="N121" s="288"/>
    </row>
    <row r="122" spans="2:15">
      <c r="B122" s="288"/>
      <c r="C122" s="288"/>
      <c r="D122" s="288"/>
      <c r="E122" s="288"/>
      <c r="F122" s="288"/>
      <c r="G122" s="288"/>
      <c r="H122" s="288"/>
      <c r="I122" s="288"/>
      <c r="J122" s="288"/>
      <c r="K122" s="288"/>
      <c r="L122" s="288"/>
      <c r="M122" s="288"/>
      <c r="N122" s="288"/>
    </row>
    <row r="123" spans="2:15">
      <c r="B123" s="288"/>
      <c r="C123" s="288"/>
      <c r="D123" s="288"/>
      <c r="E123" s="288"/>
      <c r="F123" s="288"/>
      <c r="G123" s="288"/>
      <c r="H123" s="288"/>
      <c r="I123" s="288"/>
      <c r="J123" s="288"/>
      <c r="K123" s="288"/>
      <c r="L123" s="288"/>
      <c r="M123" s="288"/>
      <c r="N123" s="288"/>
    </row>
    <row r="124" spans="2:15" s="45" customFormat="1">
      <c r="B124" s="288"/>
      <c r="C124" s="288"/>
      <c r="D124" s="288"/>
      <c r="E124" s="288"/>
      <c r="F124" s="288"/>
      <c r="G124" s="288"/>
      <c r="H124" s="288"/>
      <c r="I124" s="288"/>
      <c r="J124" s="288"/>
      <c r="K124" s="288"/>
      <c r="L124" s="288"/>
      <c r="M124" s="288"/>
      <c r="N124" s="288"/>
      <c r="O124" s="5"/>
    </row>
    <row r="125" spans="2:15"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</row>
    <row r="126" spans="2:15"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</row>
    <row r="127" spans="2:15"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</row>
    <row r="128" spans="2:15"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</row>
    <row r="129" spans="2:14"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</row>
    <row r="130" spans="2:14"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</row>
    <row r="131" spans="2:14"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</row>
    <row r="132" spans="2:14"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</row>
    <row r="133" spans="2:14"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</row>
    <row r="134" spans="2:14"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</row>
    <row r="135" spans="2:14"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</row>
    <row r="136" spans="2:14"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</row>
    <row r="137" spans="2:14"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</row>
    <row r="138" spans="2:14"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</row>
    <row r="139" spans="2:14"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</row>
    <row r="140" spans="2:14"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</row>
    <row r="141" spans="2:14"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</row>
    <row r="142" spans="2:14"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</row>
    <row r="143" spans="2:14"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</row>
    <row r="144" spans="2:14"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</row>
    <row r="145" spans="2:14"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</row>
    <row r="146" spans="2:14"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</row>
    <row r="147" spans="2:14"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</row>
    <row r="148" spans="2:14"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</row>
    <row r="149" spans="2:14"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</row>
    <row r="150" spans="2:14"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</row>
    <row r="151" spans="2:14"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</row>
    <row r="152" spans="2:14"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</row>
    <row r="153" spans="2:14"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</row>
    <row r="154" spans="2:14"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</row>
    <row r="155" spans="2:14"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</row>
    <row r="156" spans="2:14"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</row>
    <row r="157" spans="2:14"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</row>
    <row r="158" spans="2:14"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</row>
    <row r="159" spans="2:14"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</row>
    <row r="160" spans="2:14"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</row>
    <row r="161" spans="2:14"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</row>
    <row r="162" spans="2:14"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</row>
    <row r="163" spans="2:14"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</row>
    <row r="164" spans="2:14"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</row>
    <row r="165" spans="2:14"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</row>
    <row r="166" spans="2:14"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</row>
    <row r="167" spans="2:14"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</row>
    <row r="168" spans="2:14"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</row>
    <row r="169" spans="2:14"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</row>
    <row r="170" spans="2:14"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</row>
    <row r="171" spans="2:14"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</row>
    <row r="172" spans="2:14"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</row>
    <row r="173" spans="2:14"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</row>
    <row r="174" spans="2:14"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</row>
    <row r="175" spans="2:14"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</row>
    <row r="176" spans="2:14"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</row>
    <row r="177" spans="2:14"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</row>
    <row r="178" spans="2:14"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</row>
    <row r="179" spans="2:14"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</row>
    <row r="180" spans="2:14"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</row>
    <row r="181" spans="2:14"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</row>
    <row r="182" spans="2:14"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</row>
    <row r="183" spans="2:14"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</row>
    <row r="184" spans="2:14"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</row>
    <row r="185" spans="2:14"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</row>
    <row r="186" spans="2:14"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</row>
    <row r="187" spans="2:14"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</row>
    <row r="188" spans="2:14"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</row>
    <row r="189" spans="2:14"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</row>
    <row r="190" spans="2:14"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</row>
    <row r="191" spans="2:14"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</row>
    <row r="192" spans="2:14"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</row>
    <row r="193" spans="2:14"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</row>
    <row r="194" spans="2:14"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</row>
    <row r="195" spans="2:14"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</row>
    <row r="196" spans="2:14"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</row>
    <row r="197" spans="2:14"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</row>
    <row r="198" spans="2:14"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</row>
    <row r="199" spans="2:14"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</row>
    <row r="200" spans="2:14"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</row>
    <row r="201" spans="2:14"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</row>
    <row r="202" spans="2:14"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</row>
    <row r="203" spans="2:14"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</row>
    <row r="204" spans="2:14"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</row>
    <row r="205" spans="2:14"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</row>
    <row r="206" spans="2:14"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</row>
    <row r="207" spans="2:14"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</row>
    <row r="208" spans="2:14"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</row>
    <row r="209" spans="2:14"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</row>
    <row r="210" spans="2:14"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</row>
    <row r="211" spans="2:14"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</row>
    <row r="212" spans="2:14"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</row>
    <row r="213" spans="2:14"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</row>
    <row r="214" spans="2:14"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</row>
    <row r="215" spans="2:14"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</row>
    <row r="216" spans="2:14"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</row>
    <row r="217" spans="2:14"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</row>
    <row r="218" spans="2:14"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</row>
    <row r="219" spans="2:14"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</row>
    <row r="220" spans="2:14"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</row>
    <row r="221" spans="2:14"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</row>
    <row r="222" spans="2:14"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</row>
    <row r="223" spans="2:14"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</row>
    <row r="224" spans="2:14"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</row>
    <row r="225" spans="2:15"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</row>
    <row r="226" spans="2:15"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</row>
    <row r="227" spans="2:15"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</row>
    <row r="228" spans="2:15"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</row>
    <row r="229" spans="2:15"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</row>
    <row r="230" spans="2:15"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</row>
    <row r="231" spans="2:15"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</row>
    <row r="232" spans="2:15"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</row>
    <row r="233" spans="2:15"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</row>
    <row r="234" spans="2:15"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</row>
    <row r="235" spans="2:15" ht="50.1" customHeight="1">
      <c r="B235" s="289" t="s">
        <v>99</v>
      </c>
      <c r="C235" s="289"/>
      <c r="D235" s="289"/>
      <c r="E235" s="289"/>
      <c r="F235" s="289"/>
      <c r="G235" s="289"/>
      <c r="H235" s="289"/>
      <c r="I235" s="289"/>
      <c r="J235" s="289"/>
      <c r="K235" s="289"/>
      <c r="L235" s="289"/>
      <c r="M235" s="289"/>
      <c r="N235" s="289"/>
      <c r="O235" s="289"/>
    </row>
    <row r="236" spans="2:15" ht="50.1" customHeight="1">
      <c r="B236" s="194"/>
      <c r="C236" s="194"/>
      <c r="D236" s="194"/>
      <c r="E236" s="194"/>
      <c r="F236" s="194"/>
      <c r="G236" s="194"/>
      <c r="H236" s="194"/>
      <c r="I236" s="194"/>
      <c r="J236" s="194"/>
      <c r="K236" s="194"/>
      <c r="L236" s="194"/>
      <c r="M236" s="194"/>
      <c r="N236" s="194"/>
      <c r="O236" s="194"/>
    </row>
    <row r="237" spans="2:15" ht="39.950000000000003" customHeight="1">
      <c r="B237" s="290" t="s">
        <v>100</v>
      </c>
      <c r="C237" s="290"/>
      <c r="D237" s="290"/>
      <c r="E237" s="290"/>
      <c r="F237" s="290"/>
      <c r="G237" s="290"/>
      <c r="H237" s="290"/>
      <c r="I237" s="290"/>
      <c r="J237" s="290"/>
      <c r="K237" s="290"/>
      <c r="L237" s="290"/>
      <c r="M237" s="290"/>
      <c r="N237" s="290"/>
      <c r="O237" s="290"/>
    </row>
    <row r="238" spans="2:15" ht="39.950000000000003" customHeight="1"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</row>
    <row r="239" spans="2:15" ht="20.100000000000001" customHeight="1"/>
    <row r="240" spans="2:15" ht="24.95" customHeight="1">
      <c r="B240" s="13" t="s">
        <v>38</v>
      </c>
      <c r="C240" s="13"/>
      <c r="D240" s="96"/>
      <c r="E240" s="276">
        <v>325623</v>
      </c>
      <c r="F240" s="276"/>
    </row>
    <row r="241" spans="2:15" ht="24.95" customHeight="1">
      <c r="B241" s="13" t="s">
        <v>39</v>
      </c>
      <c r="C241" s="13"/>
      <c r="D241" s="96"/>
      <c r="E241" s="276">
        <v>63491</v>
      </c>
      <c r="F241" s="276"/>
    </row>
    <row r="242" spans="2:15" ht="24.95" customHeight="1">
      <c r="B242" s="277" t="s">
        <v>0</v>
      </c>
      <c r="C242" s="277"/>
      <c r="D242" s="110"/>
      <c r="E242" s="278">
        <f>SUM(E240:E241)</f>
        <v>389114</v>
      </c>
      <c r="F242" s="278"/>
    </row>
    <row r="243" spans="2:15" ht="9.9499999999999993" customHeight="1">
      <c r="B243" s="14"/>
      <c r="C243" s="14"/>
      <c r="D243" s="292"/>
      <c r="E243" s="292"/>
      <c r="F243" s="98"/>
    </row>
    <row r="244" spans="2:15" ht="24.95" customHeight="1">
      <c r="B244" s="13" t="s">
        <v>59</v>
      </c>
      <c r="C244" s="13"/>
      <c r="D244" s="96"/>
      <c r="E244" s="276">
        <v>555514</v>
      </c>
      <c r="F244" s="276"/>
    </row>
    <row r="245" spans="2:15" ht="24.95" customHeight="1">
      <c r="B245" s="13" t="s">
        <v>60</v>
      </c>
      <c r="C245" s="13"/>
      <c r="D245" s="96"/>
      <c r="E245" s="276">
        <v>100226</v>
      </c>
      <c r="F245" s="276"/>
      <c r="J245" s="5"/>
    </row>
    <row r="246" spans="2:15" ht="24.95" customHeight="1">
      <c r="B246" s="277" t="s">
        <v>1</v>
      </c>
      <c r="C246" s="277"/>
      <c r="D246" s="110"/>
      <c r="E246" s="278">
        <f>SUM(E244:E245)</f>
        <v>655740</v>
      </c>
      <c r="F246" s="278"/>
    </row>
    <row r="247" spans="2:15" ht="9.9499999999999993" customHeight="1">
      <c r="B247" s="14"/>
      <c r="C247" s="14"/>
      <c r="D247" s="292"/>
      <c r="E247" s="292"/>
      <c r="F247" s="96"/>
    </row>
    <row r="248" spans="2:15" ht="24.95" customHeight="1">
      <c r="B248" s="291" t="s">
        <v>2</v>
      </c>
      <c r="C248" s="291"/>
      <c r="D248" s="159"/>
      <c r="E248" s="159"/>
      <c r="F248" s="163">
        <v>0.15379999999999999</v>
      </c>
    </row>
    <row r="249" spans="2:15" ht="24.95" customHeight="1">
      <c r="B249" s="160" t="s">
        <v>3</v>
      </c>
      <c r="C249" s="160"/>
      <c r="D249" s="161"/>
      <c r="E249" s="161"/>
      <c r="F249" s="162">
        <f>E246/E242</f>
        <v>1.685213073803564</v>
      </c>
    </row>
    <row r="250" spans="2:15" ht="24.95" customHeight="1"/>
    <row r="251" spans="2:15" ht="24.95" customHeight="1">
      <c r="B251" s="260" t="s">
        <v>143</v>
      </c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/>
      <c r="O251" s="260"/>
    </row>
    <row r="252" spans="2:15" ht="24.95" customHeight="1" thickBot="1">
      <c r="B252" s="230"/>
      <c r="C252" s="230"/>
      <c r="D252" s="230"/>
      <c r="E252" s="230"/>
      <c r="F252" s="230"/>
      <c r="G252" s="230"/>
      <c r="H252" s="230"/>
      <c r="I252" s="230"/>
      <c r="J252" s="230"/>
      <c r="K252" s="230"/>
      <c r="L252" s="230"/>
      <c r="M252" s="230"/>
      <c r="N252" s="230"/>
      <c r="O252" s="230"/>
    </row>
    <row r="253" spans="2:15" ht="24.95" customHeight="1" thickTop="1">
      <c r="B253" s="279" t="s">
        <v>38</v>
      </c>
      <c r="C253" s="280"/>
      <c r="D253" s="19"/>
      <c r="E253" s="53"/>
      <c r="F253" s="54"/>
      <c r="G253" s="12"/>
    </row>
    <row r="254" spans="2:15" ht="24.95" customHeight="1">
      <c r="B254" s="281" t="s">
        <v>156</v>
      </c>
      <c r="C254" s="282"/>
      <c r="D254" s="19"/>
      <c r="E254" s="53"/>
      <c r="F254" s="54"/>
    </row>
    <row r="255" spans="2:15" ht="24.95" customHeight="1">
      <c r="B255" s="235" t="s">
        <v>165</v>
      </c>
      <c r="C255" s="243">
        <v>7.8618525104184899E-4</v>
      </c>
      <c r="D255" s="19"/>
      <c r="E255" s="53"/>
      <c r="F255" s="54"/>
    </row>
    <row r="256" spans="2:15" ht="24.95" customHeight="1">
      <c r="B256" s="235" t="s">
        <v>166</v>
      </c>
      <c r="C256" s="244">
        <v>1.1608516597414803E-3</v>
      </c>
      <c r="D256" s="19"/>
      <c r="F256" s="55"/>
      <c r="G256" s="12"/>
    </row>
    <row r="257" spans="2:7" ht="24.95" customHeight="1">
      <c r="B257" s="236" t="s">
        <v>167</v>
      </c>
      <c r="C257" s="244">
        <v>9.4403650847759528E-3</v>
      </c>
      <c r="D257" s="19"/>
      <c r="E257" s="64"/>
      <c r="F257" s="55"/>
    </row>
    <row r="258" spans="2:7" ht="24.95" customHeight="1">
      <c r="B258" s="236" t="s">
        <v>168</v>
      </c>
      <c r="C258" s="244">
        <v>1.2551324691437644E-2</v>
      </c>
      <c r="D258" s="19"/>
      <c r="F258" s="55"/>
    </row>
    <row r="259" spans="2:7" ht="24.95" customHeight="1">
      <c r="B259" s="236" t="s">
        <v>169</v>
      </c>
      <c r="C259" s="244">
        <v>1.3524843146829309E-2</v>
      </c>
      <c r="D259" s="19"/>
      <c r="F259" s="55"/>
      <c r="G259" s="12"/>
    </row>
    <row r="260" spans="2:7" ht="24.95" customHeight="1">
      <c r="B260" s="236" t="s">
        <v>170</v>
      </c>
      <c r="C260" s="244">
        <v>1.3807378471422473E-2</v>
      </c>
      <c r="D260" s="19"/>
      <c r="E260" s="53"/>
      <c r="F260" s="55"/>
    </row>
    <row r="261" spans="2:7" ht="24.95" customHeight="1">
      <c r="B261" s="237" t="s">
        <v>171</v>
      </c>
      <c r="C261" s="244">
        <v>1.7879572388928299E-2</v>
      </c>
      <c r="D261" s="19"/>
      <c r="E261" s="53"/>
      <c r="F261" s="55"/>
      <c r="G261" s="12"/>
    </row>
    <row r="262" spans="2:7" ht="24.95" customHeight="1">
      <c r="B262" s="236" t="s">
        <v>172</v>
      </c>
      <c r="C262" s="244">
        <v>1.9940237636776274E-2</v>
      </c>
      <c r="D262" s="19"/>
      <c r="E262" s="53"/>
      <c r="F262" s="55"/>
      <c r="G262" s="12"/>
    </row>
    <row r="263" spans="2:7" ht="24.95" customHeight="1">
      <c r="B263" s="236" t="s">
        <v>173</v>
      </c>
      <c r="C263" s="244">
        <v>2.4592857384152841E-2</v>
      </c>
      <c r="D263" s="19"/>
      <c r="E263" s="53"/>
      <c r="F263" s="55"/>
      <c r="G263" s="12"/>
    </row>
    <row r="264" spans="2:7" ht="24.95" customHeight="1">
      <c r="B264" s="236" t="s">
        <v>174</v>
      </c>
      <c r="C264" s="244">
        <v>2.8425510482981853E-2</v>
      </c>
      <c r="D264" s="19"/>
      <c r="F264" s="55"/>
      <c r="G264" s="12"/>
    </row>
    <row r="265" spans="2:7" ht="24.95" customHeight="1">
      <c r="B265" s="236" t="s">
        <v>175</v>
      </c>
      <c r="C265" s="244">
        <v>4.2976079699529823E-2</v>
      </c>
      <c r="D265" s="19"/>
      <c r="E265" s="53"/>
      <c r="F265" s="55"/>
      <c r="G265" s="12"/>
    </row>
    <row r="266" spans="2:7" ht="24.95" customHeight="1">
      <c r="B266" s="236" t="s">
        <v>176</v>
      </c>
      <c r="C266" s="244">
        <v>4.3065139747499412E-2</v>
      </c>
      <c r="D266" s="19"/>
      <c r="E266" s="53"/>
      <c r="F266" s="55"/>
      <c r="G266" s="12"/>
    </row>
    <row r="267" spans="2:7" ht="24.95" customHeight="1">
      <c r="B267" s="236" t="s">
        <v>177</v>
      </c>
      <c r="C267" s="244">
        <v>4.8602217902298059E-2</v>
      </c>
      <c r="D267" s="19"/>
      <c r="E267" s="53"/>
      <c r="F267" s="55"/>
      <c r="G267" s="80"/>
    </row>
    <row r="268" spans="2:7" ht="24.95" customHeight="1">
      <c r="B268" s="236" t="s">
        <v>178</v>
      </c>
      <c r="C268" s="244">
        <v>5.0681309366967318E-2</v>
      </c>
      <c r="D268" s="19"/>
      <c r="E268" s="53"/>
      <c r="F268" s="55"/>
      <c r="G268" s="12"/>
    </row>
    <row r="269" spans="2:7" ht="24.95" customHeight="1">
      <c r="B269" s="236" t="s">
        <v>179</v>
      </c>
      <c r="C269" s="244">
        <v>6.0695958209340248E-2</v>
      </c>
      <c r="D269" s="19"/>
      <c r="E269" s="53"/>
      <c r="F269" s="55"/>
      <c r="G269" s="12"/>
    </row>
    <row r="270" spans="2:7" ht="24.95" customHeight="1">
      <c r="B270" s="236" t="s">
        <v>180</v>
      </c>
      <c r="C270" s="244">
        <v>7.969952982436744E-2</v>
      </c>
      <c r="D270" s="19"/>
      <c r="E270" s="53"/>
      <c r="F270" s="55"/>
      <c r="G270" s="12"/>
    </row>
    <row r="271" spans="2:7" ht="24.95" customHeight="1">
      <c r="B271" s="236" t="s">
        <v>181</v>
      </c>
      <c r="C271" s="244">
        <v>8.0679190352032873E-2</v>
      </c>
      <c r="D271" s="19"/>
      <c r="E271" s="53"/>
      <c r="F271" s="55"/>
    </row>
    <row r="272" spans="2:7" ht="24.95" customHeight="1">
      <c r="B272" s="236" t="s">
        <v>182</v>
      </c>
      <c r="C272" s="244">
        <v>0.16003783516520639</v>
      </c>
      <c r="D272" s="19"/>
      <c r="E272" s="53"/>
      <c r="F272" s="55"/>
    </row>
    <row r="273" spans="2:7" ht="24.95" customHeight="1" thickBot="1">
      <c r="B273" s="238" t="s">
        <v>183</v>
      </c>
      <c r="C273" s="245">
        <v>0.29145361353467047</v>
      </c>
      <c r="D273" s="19"/>
      <c r="E273" s="53"/>
      <c r="F273" s="55"/>
    </row>
    <row r="274" spans="2:7" ht="24.95" customHeight="1" thickTop="1">
      <c r="C274" s="52"/>
      <c r="D274" s="19"/>
      <c r="E274" s="19"/>
      <c r="F274" s="1"/>
    </row>
    <row r="275" spans="2:7" ht="24.95" customHeight="1">
      <c r="C275" s="52"/>
      <c r="D275" s="19"/>
      <c r="E275" s="19"/>
      <c r="F275" s="1"/>
    </row>
    <row r="276" spans="2:7" ht="24.95" customHeight="1">
      <c r="C276" s="52"/>
      <c r="D276" s="19"/>
      <c r="E276" s="19"/>
      <c r="F276" s="1"/>
    </row>
    <row r="277" spans="2:7" ht="24.95" customHeight="1" thickBot="1">
      <c r="C277" s="52"/>
      <c r="D277" s="19"/>
      <c r="E277" s="19"/>
      <c r="F277" s="1"/>
    </row>
    <row r="278" spans="2:7" ht="24.95" customHeight="1" thickTop="1">
      <c r="B278" s="272" t="s">
        <v>39</v>
      </c>
      <c r="C278" s="273"/>
      <c r="D278" s="19"/>
      <c r="E278" s="53"/>
      <c r="F278" s="54"/>
      <c r="G278" s="12"/>
    </row>
    <row r="279" spans="2:7" ht="24.95" customHeight="1">
      <c r="B279" s="274" t="s">
        <v>157</v>
      </c>
      <c r="C279" s="275"/>
      <c r="D279" s="19"/>
      <c r="E279" s="53"/>
      <c r="F279" s="54"/>
      <c r="G279" s="12"/>
    </row>
    <row r="280" spans="2:7" ht="24.95" customHeight="1">
      <c r="B280" s="240" t="s">
        <v>184</v>
      </c>
      <c r="C280" s="244">
        <v>6.5111590619142873E-2</v>
      </c>
      <c r="D280" s="19"/>
      <c r="F280" s="46"/>
    </row>
    <row r="281" spans="2:7" ht="24.95" customHeight="1">
      <c r="B281" s="240" t="s">
        <v>185</v>
      </c>
      <c r="C281" s="244">
        <v>7.4419996534941954E-2</v>
      </c>
      <c r="D281" s="19"/>
      <c r="F281" s="46"/>
    </row>
    <row r="282" spans="2:7" ht="24.95" customHeight="1">
      <c r="B282" s="240" t="s">
        <v>186</v>
      </c>
      <c r="C282" s="244">
        <v>9.7635885401080466E-2</v>
      </c>
      <c r="D282" s="19"/>
      <c r="F282" s="46"/>
    </row>
    <row r="283" spans="2:7" ht="24.95" customHeight="1">
      <c r="B283" s="249" t="s">
        <v>187</v>
      </c>
      <c r="C283" s="244">
        <v>8.473641933502387E-3</v>
      </c>
      <c r="D283" s="19"/>
      <c r="F283" s="46"/>
    </row>
    <row r="284" spans="2:7" ht="24.95" customHeight="1">
      <c r="B284" s="240" t="s">
        <v>188</v>
      </c>
      <c r="C284" s="244">
        <v>1.5624261706383582E-2</v>
      </c>
      <c r="D284" s="19"/>
      <c r="E284" s="53"/>
      <c r="F284" s="46"/>
    </row>
    <row r="285" spans="2:7" ht="24.95" customHeight="1">
      <c r="B285" s="240" t="s">
        <v>189</v>
      </c>
      <c r="C285" s="244">
        <v>1.9294073175725693E-2</v>
      </c>
      <c r="D285" s="19"/>
      <c r="F285" s="46"/>
    </row>
    <row r="286" spans="2:7" ht="24.95" customHeight="1">
      <c r="B286" s="250" t="s">
        <v>190</v>
      </c>
      <c r="C286" s="244">
        <v>3.6713864957238031E-2</v>
      </c>
      <c r="D286" s="19"/>
      <c r="E286" s="53"/>
      <c r="F286" s="46"/>
      <c r="G286" s="12"/>
    </row>
    <row r="287" spans="2:7" ht="24.95" customHeight="1">
      <c r="B287" s="240" t="s">
        <v>191</v>
      </c>
      <c r="C287" s="244">
        <v>4.2919468901104096E-2</v>
      </c>
      <c r="D287" s="19"/>
      <c r="E287" s="53"/>
      <c r="F287" s="46"/>
      <c r="G287" s="12"/>
    </row>
    <row r="288" spans="2:7" ht="30" customHeight="1">
      <c r="B288" s="240" t="s">
        <v>192</v>
      </c>
      <c r="C288" s="244">
        <v>5.1030854766817346E-2</v>
      </c>
      <c r="D288" s="19"/>
      <c r="E288" s="53"/>
      <c r="F288" s="46"/>
      <c r="G288" s="12"/>
    </row>
    <row r="289" spans="2:16" ht="24.95" customHeight="1">
      <c r="B289" s="240" t="s">
        <v>193</v>
      </c>
      <c r="C289" s="244">
        <v>5.3298892756453671E-2</v>
      </c>
      <c r="D289" s="19"/>
      <c r="E289" s="53"/>
      <c r="F289" s="46"/>
      <c r="G289" s="12"/>
    </row>
    <row r="290" spans="2:16" ht="24.95" customHeight="1">
      <c r="B290" s="239" t="s">
        <v>194</v>
      </c>
      <c r="C290" s="244">
        <v>5.5787434439526863E-2</v>
      </c>
      <c r="D290" s="19"/>
      <c r="E290" s="53"/>
      <c r="F290" s="46"/>
      <c r="G290" s="12"/>
    </row>
    <row r="291" spans="2:16" ht="24.95" customHeight="1">
      <c r="B291" s="239" t="s">
        <v>195</v>
      </c>
      <c r="C291" s="244">
        <v>6.0985021499110108E-2</v>
      </c>
      <c r="D291" s="19"/>
      <c r="E291" s="53"/>
      <c r="F291" s="46"/>
      <c r="G291" s="12"/>
      <c r="P291" s="149"/>
    </row>
    <row r="292" spans="2:16" ht="24.95" customHeight="1">
      <c r="B292" s="241" t="s">
        <v>198</v>
      </c>
      <c r="C292" s="244">
        <v>0.12</v>
      </c>
      <c r="D292" s="19"/>
      <c r="E292" s="53"/>
      <c r="F292" s="46"/>
      <c r="G292" s="12"/>
    </row>
    <row r="293" spans="2:16" ht="24.95" customHeight="1">
      <c r="B293" s="240" t="s">
        <v>196</v>
      </c>
      <c r="C293" s="244">
        <v>0.1316879557732592</v>
      </c>
      <c r="D293" s="19"/>
      <c r="E293" s="53"/>
      <c r="F293" s="46"/>
      <c r="G293" s="12"/>
    </row>
    <row r="294" spans="2:16" ht="24.95" customHeight="1" thickBot="1">
      <c r="B294" s="248" t="s">
        <v>197</v>
      </c>
      <c r="C294" s="245">
        <v>0.16700004725079146</v>
      </c>
      <c r="D294" s="19"/>
      <c r="E294" s="53"/>
      <c r="F294" s="46"/>
    </row>
    <row r="295" spans="2:16" ht="24.95" customHeight="1" thickTop="1">
      <c r="C295" s="47"/>
      <c r="D295" s="19"/>
      <c r="E295" s="19"/>
      <c r="F295" s="1"/>
    </row>
    <row r="296" spans="2:16" ht="24.95" customHeight="1">
      <c r="B296" s="46"/>
      <c r="C296" s="47"/>
      <c r="D296" s="19"/>
      <c r="E296" s="19"/>
      <c r="F296" s="1"/>
    </row>
    <row r="297" spans="2:16" ht="24.95" customHeight="1">
      <c r="B297" s="231"/>
      <c r="C297" s="232"/>
      <c r="D297" s="19"/>
      <c r="E297" s="19"/>
      <c r="F297" s="1"/>
      <c r="O297" s="49">
        <v>1</v>
      </c>
    </row>
    <row r="298" spans="2:16" ht="30" customHeight="1">
      <c r="B298" s="258" t="s">
        <v>101</v>
      </c>
      <c r="C298" s="258"/>
      <c r="D298" s="258"/>
      <c r="E298" s="258"/>
      <c r="F298" s="258"/>
      <c r="G298" s="258"/>
      <c r="H298" s="258"/>
      <c r="I298" s="258"/>
      <c r="J298" s="258"/>
      <c r="K298" s="258"/>
      <c r="L298" s="258"/>
      <c r="M298" s="258"/>
      <c r="N298" s="258"/>
      <c r="O298" s="258"/>
    </row>
    <row r="299" spans="2:16" ht="15" customHeight="1"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</row>
    <row r="300" spans="2:16" ht="24.95" customHeight="1">
      <c r="B300" s="15"/>
      <c r="C300" s="111" t="s">
        <v>142</v>
      </c>
      <c r="D300" s="111" t="s">
        <v>5</v>
      </c>
      <c r="E300" s="111" t="s">
        <v>6</v>
      </c>
      <c r="F300" s="111" t="s">
        <v>7</v>
      </c>
      <c r="G300" s="111" t="s">
        <v>8</v>
      </c>
      <c r="H300" s="111" t="s">
        <v>9</v>
      </c>
      <c r="I300" s="111" t="s">
        <v>10</v>
      </c>
      <c r="J300" s="111" t="s">
        <v>11</v>
      </c>
      <c r="K300" s="111" t="s">
        <v>12</v>
      </c>
      <c r="L300" s="111" t="s">
        <v>14</v>
      </c>
    </row>
    <row r="301" spans="2:16" ht="24.95" customHeight="1">
      <c r="B301" s="126" t="s">
        <v>4</v>
      </c>
      <c r="C301" s="113">
        <f t="shared" ref="C301:K301" si="0">C302+C303</f>
        <v>36957</v>
      </c>
      <c r="D301" s="113">
        <f t="shared" si="0"/>
        <v>53174</v>
      </c>
      <c r="E301" s="113">
        <f t="shared" si="0"/>
        <v>53661</v>
      </c>
      <c r="F301" s="113">
        <f t="shared" si="0"/>
        <v>22220</v>
      </c>
      <c r="G301" s="113">
        <f t="shared" si="0"/>
        <v>77893</v>
      </c>
      <c r="H301" s="113">
        <f t="shared" si="0"/>
        <v>39743</v>
      </c>
      <c r="I301" s="113">
        <f t="shared" si="0"/>
        <v>19092</v>
      </c>
      <c r="J301" s="113">
        <f t="shared" si="0"/>
        <v>65231</v>
      </c>
      <c r="K301" s="113">
        <f t="shared" si="0"/>
        <v>21143</v>
      </c>
      <c r="L301" s="113">
        <f t="shared" ref="L301:L306" si="1">SUM(C301:K301)</f>
        <v>389114</v>
      </c>
      <c r="M301" s="12"/>
    </row>
    <row r="302" spans="2:16" ht="24.95" customHeight="1">
      <c r="B302" s="15" t="s">
        <v>38</v>
      </c>
      <c r="C302" s="91">
        <v>33880</v>
      </c>
      <c r="D302" s="91">
        <v>38315</v>
      </c>
      <c r="E302" s="91">
        <v>48864</v>
      </c>
      <c r="F302" s="91">
        <v>19249</v>
      </c>
      <c r="G302" s="91">
        <v>55165</v>
      </c>
      <c r="H302" s="91">
        <v>35210</v>
      </c>
      <c r="I302" s="91">
        <v>17927</v>
      </c>
      <c r="J302" s="91">
        <v>57464</v>
      </c>
      <c r="K302" s="91">
        <v>19549</v>
      </c>
      <c r="L302" s="81">
        <f>SUM(C302:K302)</f>
        <v>325623</v>
      </c>
      <c r="M302" s="12"/>
    </row>
    <row r="303" spans="2:16" ht="24.95" customHeight="1">
      <c r="B303" s="15" t="s">
        <v>39</v>
      </c>
      <c r="C303" s="91">
        <v>3077</v>
      </c>
      <c r="D303" s="91">
        <v>14859</v>
      </c>
      <c r="E303" s="91">
        <v>4797</v>
      </c>
      <c r="F303" s="91">
        <v>2971</v>
      </c>
      <c r="G303" s="91">
        <v>22728</v>
      </c>
      <c r="H303" s="91">
        <v>4533</v>
      </c>
      <c r="I303" s="91">
        <v>1165</v>
      </c>
      <c r="J303" s="91">
        <v>7767</v>
      </c>
      <c r="K303" s="91">
        <v>1594</v>
      </c>
      <c r="L303" s="81">
        <f>SUM(C303:K303)</f>
        <v>63491</v>
      </c>
      <c r="M303" s="12"/>
    </row>
    <row r="304" spans="2:16" ht="24.95" customHeight="1">
      <c r="B304" s="126" t="s">
        <v>95</v>
      </c>
      <c r="C304" s="113">
        <f t="shared" ref="C304:K304" si="2">C305+C306</f>
        <v>59143</v>
      </c>
      <c r="D304" s="113">
        <f t="shared" si="2"/>
        <v>81926</v>
      </c>
      <c r="E304" s="113">
        <f t="shared" si="2"/>
        <v>95372</v>
      </c>
      <c r="F304" s="113">
        <f t="shared" si="2"/>
        <v>36702</v>
      </c>
      <c r="G304" s="113">
        <f t="shared" si="2"/>
        <v>126291</v>
      </c>
      <c r="H304" s="113">
        <f t="shared" si="2"/>
        <v>61215</v>
      </c>
      <c r="I304" s="113">
        <f t="shared" si="2"/>
        <v>33624</v>
      </c>
      <c r="J304" s="113">
        <f t="shared" si="2"/>
        <v>126206</v>
      </c>
      <c r="K304" s="113">
        <f t="shared" si="2"/>
        <v>35261</v>
      </c>
      <c r="L304" s="113">
        <f t="shared" si="1"/>
        <v>655740</v>
      </c>
      <c r="M304" s="12"/>
    </row>
    <row r="305" spans="2:14" ht="24.95" customHeight="1">
      <c r="B305" s="15" t="s">
        <v>69</v>
      </c>
      <c r="C305" s="91">
        <v>53211</v>
      </c>
      <c r="D305" s="91">
        <v>61883</v>
      </c>
      <c r="E305" s="91">
        <v>87651</v>
      </c>
      <c r="F305" s="91">
        <v>31565</v>
      </c>
      <c r="G305" s="91">
        <v>91897</v>
      </c>
      <c r="H305" s="91">
        <v>54720</v>
      </c>
      <c r="I305" s="91">
        <v>31467</v>
      </c>
      <c r="J305" s="91">
        <v>110559</v>
      </c>
      <c r="K305" s="91">
        <v>32561</v>
      </c>
      <c r="L305" s="81">
        <f t="shared" si="1"/>
        <v>555514</v>
      </c>
      <c r="M305" s="12"/>
    </row>
    <row r="306" spans="2:14" ht="24.95" customHeight="1">
      <c r="B306" s="15" t="s">
        <v>70</v>
      </c>
      <c r="C306" s="91">
        <v>5932</v>
      </c>
      <c r="D306" s="91">
        <v>20043</v>
      </c>
      <c r="E306" s="91">
        <v>7721</v>
      </c>
      <c r="F306" s="91">
        <v>5137</v>
      </c>
      <c r="G306" s="91">
        <v>34394</v>
      </c>
      <c r="H306" s="91">
        <v>6495</v>
      </c>
      <c r="I306" s="91">
        <v>2157</v>
      </c>
      <c r="J306" s="91">
        <v>15647</v>
      </c>
      <c r="K306" s="91">
        <v>2700</v>
      </c>
      <c r="L306" s="81">
        <f t="shared" si="1"/>
        <v>100226</v>
      </c>
      <c r="M306" s="12"/>
    </row>
    <row r="307" spans="2:14" ht="24.95" customHeight="1">
      <c r="B307" s="186" t="s">
        <v>115</v>
      </c>
      <c r="C307" s="167">
        <v>0.10150000000000001</v>
      </c>
      <c r="D307" s="167">
        <v>0.1268</v>
      </c>
      <c r="E307" s="167">
        <v>0.13789999999999999</v>
      </c>
      <c r="F307" s="167">
        <v>0.1681</v>
      </c>
      <c r="G307" s="167">
        <v>0.19289999999999999</v>
      </c>
      <c r="H307" s="167">
        <v>0.12130000000000001</v>
      </c>
      <c r="I307" s="167">
        <v>0.1236</v>
      </c>
      <c r="J307" s="167">
        <v>0.2908</v>
      </c>
      <c r="K307" s="167">
        <v>0.1358</v>
      </c>
      <c r="L307" s="166">
        <v>0.15379999999999999</v>
      </c>
      <c r="M307" s="12"/>
    </row>
    <row r="308" spans="2:14" ht="24.95" customHeight="1">
      <c r="B308" s="187" t="s">
        <v>3</v>
      </c>
      <c r="C308" s="168">
        <f>C304/C301</f>
        <v>1.6003192899856591</v>
      </c>
      <c r="D308" s="168">
        <f t="shared" ref="D308:L308" si="3">D304/D301</f>
        <v>1.5407153872193178</v>
      </c>
      <c r="E308" s="168">
        <f t="shared" si="3"/>
        <v>1.7773056782393173</v>
      </c>
      <c r="F308" s="168">
        <f t="shared" si="3"/>
        <v>1.6517551755175517</v>
      </c>
      <c r="G308" s="168">
        <f t="shared" si="3"/>
        <v>1.6213395298678956</v>
      </c>
      <c r="H308" s="168">
        <f t="shared" si="3"/>
        <v>1.5402712427345695</v>
      </c>
      <c r="I308" s="168">
        <f t="shared" si="3"/>
        <v>1.7611565053425517</v>
      </c>
      <c r="J308" s="168">
        <f t="shared" si="3"/>
        <v>1.9347549478008923</v>
      </c>
      <c r="K308" s="168">
        <f t="shared" si="3"/>
        <v>1.6677387314950574</v>
      </c>
      <c r="L308" s="168">
        <f t="shared" si="3"/>
        <v>1.685213073803564</v>
      </c>
      <c r="M308" s="12"/>
    </row>
    <row r="309" spans="2:14" ht="24.95" customHeight="1">
      <c r="B309" s="15" t="s">
        <v>71</v>
      </c>
      <c r="C309" s="218">
        <f t="shared" ref="C309:L309" si="4">C305/C302</f>
        <v>1.5705726092089729</v>
      </c>
      <c r="D309" s="218">
        <f t="shared" si="4"/>
        <v>1.6151115751011353</v>
      </c>
      <c r="E309" s="218">
        <f t="shared" si="4"/>
        <v>1.7937745579567781</v>
      </c>
      <c r="F309" s="218">
        <f t="shared" si="4"/>
        <v>1.639825445477687</v>
      </c>
      <c r="G309" s="218">
        <f t="shared" si="4"/>
        <v>1.6658569745309526</v>
      </c>
      <c r="H309" s="218">
        <f t="shared" si="4"/>
        <v>1.5541039477421188</v>
      </c>
      <c r="I309" s="218">
        <f t="shared" si="4"/>
        <v>1.7552853238132426</v>
      </c>
      <c r="J309" s="218">
        <f t="shared" si="4"/>
        <v>1.9239697897814283</v>
      </c>
      <c r="K309" s="218">
        <f t="shared" si="4"/>
        <v>1.6656094940917694</v>
      </c>
      <c r="L309" s="218">
        <f t="shared" si="4"/>
        <v>1.7060035685439912</v>
      </c>
      <c r="M309" s="12"/>
    </row>
    <row r="310" spans="2:14" ht="24.95" customHeight="1">
      <c r="B310" s="15" t="s">
        <v>114</v>
      </c>
      <c r="C310" s="218">
        <f t="shared" ref="C310:L310" si="5">C306/C303</f>
        <v>1.9278518037049073</v>
      </c>
      <c r="D310" s="218">
        <f t="shared" si="5"/>
        <v>1.3488794669897033</v>
      </c>
      <c r="E310" s="218">
        <f t="shared" si="5"/>
        <v>1.6095476339378778</v>
      </c>
      <c r="F310" s="218">
        <f t="shared" si="5"/>
        <v>1.7290474587680915</v>
      </c>
      <c r="G310" s="218">
        <f t="shared" si="5"/>
        <v>1.5132875747976064</v>
      </c>
      <c r="H310" s="218">
        <f t="shared" si="5"/>
        <v>1.4328259430840502</v>
      </c>
      <c r="I310" s="218">
        <f t="shared" si="5"/>
        <v>1.8515021459227468</v>
      </c>
      <c r="J310" s="218">
        <f t="shared" si="5"/>
        <v>2.0145487318140853</v>
      </c>
      <c r="K310" s="218">
        <f t="shared" si="5"/>
        <v>1.6938519447929736</v>
      </c>
      <c r="L310" s="218">
        <f t="shared" si="5"/>
        <v>1.5785859413145171</v>
      </c>
      <c r="M310" s="12"/>
    </row>
    <row r="311" spans="2:14" ht="24.95" customHeight="1">
      <c r="B311" s="15"/>
      <c r="C311" s="218"/>
      <c r="D311" s="218"/>
      <c r="E311" s="218"/>
      <c r="F311" s="218"/>
      <c r="G311" s="218"/>
      <c r="H311" s="218"/>
      <c r="I311" s="218"/>
      <c r="J311" s="218"/>
      <c r="K311" s="218"/>
      <c r="L311" s="218"/>
      <c r="M311" s="12"/>
    </row>
    <row r="312" spans="2:14" ht="24.95" customHeight="1">
      <c r="B312" s="15"/>
      <c r="C312" s="44"/>
      <c r="D312" s="44"/>
      <c r="E312" s="44"/>
      <c r="F312" s="44"/>
      <c r="G312" s="44"/>
      <c r="H312" s="44"/>
      <c r="I312" s="44"/>
      <c r="J312" s="44"/>
      <c r="K312" s="44"/>
      <c r="L312" s="40"/>
      <c r="M312" s="12"/>
    </row>
    <row r="313" spans="2:14" ht="24.95" customHeight="1">
      <c r="B313" s="15"/>
      <c r="C313" s="44"/>
      <c r="D313" s="44"/>
      <c r="E313" s="44"/>
      <c r="F313" s="44"/>
      <c r="G313" s="44"/>
      <c r="H313" s="44"/>
      <c r="I313" s="44"/>
      <c r="J313" s="44"/>
      <c r="K313" s="44"/>
      <c r="L313" s="40"/>
      <c r="M313" s="12"/>
    </row>
    <row r="314" spans="2:14" ht="24.95" customHeight="1">
      <c r="B314" s="15"/>
      <c r="C314" s="44"/>
      <c r="D314" s="44"/>
      <c r="E314" s="44"/>
      <c r="F314" s="44"/>
      <c r="G314" s="44"/>
      <c r="H314" s="44"/>
      <c r="I314" s="44"/>
      <c r="J314" s="44"/>
      <c r="K314" s="44"/>
      <c r="L314" s="40"/>
      <c r="M314" s="12"/>
    </row>
    <row r="315" spans="2:14" ht="24.95" customHeight="1">
      <c r="B315" s="15"/>
      <c r="C315" s="44"/>
      <c r="D315" s="44"/>
      <c r="E315" s="44"/>
      <c r="F315" s="44"/>
      <c r="G315" s="44"/>
      <c r="H315" s="44"/>
      <c r="I315" s="44"/>
      <c r="J315" s="44"/>
      <c r="K315" s="44"/>
      <c r="L315" s="40"/>
      <c r="M315" s="12"/>
    </row>
    <row r="316" spans="2:14" ht="24.95" customHeight="1">
      <c r="B316" s="15"/>
      <c r="C316" s="44"/>
      <c r="D316" s="44"/>
      <c r="E316" s="44"/>
      <c r="F316" s="44"/>
      <c r="G316" s="44"/>
      <c r="H316" s="44"/>
      <c r="I316" s="44"/>
      <c r="J316" s="44"/>
      <c r="K316" s="44"/>
      <c r="L316" s="40"/>
      <c r="M316" s="12"/>
      <c r="N316" s="5"/>
    </row>
    <row r="317" spans="2:14" ht="24.95" customHeight="1">
      <c r="B317" s="15"/>
      <c r="C317" s="44"/>
      <c r="D317" s="44"/>
      <c r="E317" s="44"/>
      <c r="F317" s="44"/>
      <c r="G317" s="44"/>
      <c r="H317" s="44"/>
      <c r="I317" s="44"/>
      <c r="J317" s="44"/>
      <c r="K317" s="44"/>
      <c r="L317" s="40"/>
      <c r="M317" s="12"/>
    </row>
    <row r="318" spans="2:14" ht="24.95" customHeight="1">
      <c r="B318" s="15"/>
      <c r="C318" s="44"/>
      <c r="D318" s="44"/>
      <c r="E318" s="44"/>
      <c r="F318" s="44"/>
      <c r="G318" s="44"/>
      <c r="H318" s="44"/>
      <c r="I318" s="44"/>
      <c r="J318" s="44"/>
      <c r="K318" s="44"/>
      <c r="L318" s="40"/>
      <c r="M318" s="12"/>
    </row>
    <row r="319" spans="2:14" ht="24.95" customHeight="1">
      <c r="B319" s="15"/>
      <c r="C319" s="44"/>
      <c r="D319" s="44"/>
      <c r="E319" s="44"/>
      <c r="F319" s="44"/>
      <c r="G319" s="44"/>
      <c r="H319" s="44"/>
      <c r="I319" s="44"/>
      <c r="J319" s="44"/>
      <c r="K319" s="44"/>
      <c r="L319" s="40"/>
      <c r="M319" s="12"/>
    </row>
    <row r="320" spans="2:14" ht="24.95" customHeight="1">
      <c r="B320" s="15"/>
      <c r="C320" s="44"/>
      <c r="D320" s="44"/>
      <c r="E320" s="44"/>
      <c r="F320" s="44"/>
      <c r="G320" s="44"/>
      <c r="H320" s="44"/>
      <c r="I320" s="44"/>
      <c r="J320" s="44"/>
      <c r="K320" s="44"/>
      <c r="L320" s="40"/>
      <c r="M320" s="12"/>
    </row>
    <row r="321" spans="2:15" ht="24.95" customHeight="1">
      <c r="B321" s="15"/>
      <c r="C321" s="44"/>
      <c r="D321" s="44"/>
      <c r="E321" s="44"/>
      <c r="F321" s="44"/>
      <c r="G321" s="44"/>
      <c r="H321" s="44"/>
      <c r="I321" s="44"/>
      <c r="J321" s="44"/>
      <c r="K321" s="44"/>
      <c r="L321" s="40"/>
      <c r="M321" s="12"/>
    </row>
    <row r="322" spans="2:15" ht="24.95" customHeight="1">
      <c r="B322" s="15"/>
      <c r="C322" s="44"/>
      <c r="D322" s="44"/>
      <c r="E322" s="44"/>
      <c r="F322" s="44"/>
      <c r="G322" s="44"/>
      <c r="H322" s="44"/>
      <c r="I322" s="44"/>
      <c r="J322" s="44"/>
      <c r="K322" s="44"/>
      <c r="L322" s="40"/>
      <c r="M322" s="12"/>
    </row>
    <row r="323" spans="2:15" ht="24.95" customHeight="1">
      <c r="B323" s="15"/>
      <c r="C323" s="44"/>
      <c r="D323" s="44"/>
      <c r="E323" s="44"/>
      <c r="F323" s="44"/>
      <c r="G323" s="44"/>
      <c r="H323" s="44"/>
      <c r="I323" s="44"/>
      <c r="J323" s="44"/>
      <c r="K323" s="44"/>
      <c r="L323" s="40"/>
      <c r="M323" s="12"/>
      <c r="O323" s="49"/>
    </row>
    <row r="324" spans="2:15" ht="30" customHeight="1">
      <c r="B324" s="258" t="s">
        <v>158</v>
      </c>
      <c r="C324" s="258"/>
      <c r="D324" s="258"/>
      <c r="E324" s="258"/>
      <c r="F324" s="258"/>
      <c r="G324" s="258"/>
      <c r="H324" s="258"/>
      <c r="I324" s="258"/>
      <c r="J324" s="258"/>
      <c r="K324" s="258"/>
      <c r="L324" s="258"/>
      <c r="M324" s="258"/>
      <c r="N324" s="258"/>
      <c r="O324" s="258"/>
    </row>
    <row r="325" spans="2:15" ht="15" customHeight="1">
      <c r="B325" s="38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</row>
    <row r="326" spans="2:15" ht="24.95" customHeight="1">
      <c r="B326" s="257" t="s">
        <v>13</v>
      </c>
      <c r="C326" s="257"/>
      <c r="D326" s="257"/>
      <c r="E326" s="257"/>
      <c r="F326" s="257"/>
      <c r="G326" s="257"/>
      <c r="H326" s="257"/>
      <c r="I326" s="259"/>
      <c r="J326" s="259"/>
      <c r="K326" s="259"/>
      <c r="L326" s="259"/>
      <c r="M326" s="259"/>
      <c r="N326" s="259"/>
    </row>
    <row r="327" spans="2:15" ht="24.95" customHeight="1">
      <c r="B327" s="185" t="s">
        <v>40</v>
      </c>
      <c r="C327" s="284" t="s">
        <v>65</v>
      </c>
      <c r="D327" s="284"/>
      <c r="E327" s="284" t="s">
        <v>64</v>
      </c>
      <c r="F327" s="284"/>
      <c r="G327" s="293" t="s">
        <v>0</v>
      </c>
      <c r="H327" s="293"/>
    </row>
    <row r="328" spans="2:15" ht="24.95" customHeight="1">
      <c r="B328" s="43" t="s">
        <v>159</v>
      </c>
      <c r="C328" s="283">
        <v>306536</v>
      </c>
      <c r="D328" s="283"/>
      <c r="E328" s="283">
        <v>68612</v>
      </c>
      <c r="F328" s="283"/>
      <c r="G328" s="294">
        <f>C328+E328</f>
        <v>375148</v>
      </c>
      <c r="H328" s="294"/>
    </row>
    <row r="329" spans="2:15" ht="24.95" customHeight="1">
      <c r="B329" s="43" t="s">
        <v>156</v>
      </c>
      <c r="C329" s="283">
        <v>325623</v>
      </c>
      <c r="D329" s="283"/>
      <c r="E329" s="283">
        <v>63491</v>
      </c>
      <c r="F329" s="283"/>
      <c r="G329" s="294">
        <f>C329+E329</f>
        <v>389114</v>
      </c>
      <c r="H329" s="294"/>
    </row>
    <row r="330" spans="2:15" ht="24.95" customHeight="1">
      <c r="B330" s="115" t="s">
        <v>50</v>
      </c>
      <c r="C330" s="271">
        <f>(C329-C328)/C328</f>
        <v>6.2266748440639924E-2</v>
      </c>
      <c r="D330" s="271"/>
      <c r="E330" s="271">
        <f>(E329-E328)/E328</f>
        <v>-7.4637089721914532E-2</v>
      </c>
      <c r="F330" s="271"/>
      <c r="G330" s="271">
        <f>(G329-G328)/G328</f>
        <v>3.7227974026250971E-2</v>
      </c>
      <c r="H330" s="271"/>
    </row>
    <row r="331" spans="2:15" s="5" customFormat="1" ht="24.95" customHeight="1">
      <c r="B331" s="3"/>
      <c r="C331" s="4"/>
      <c r="D331" s="4"/>
      <c r="E331" s="4"/>
      <c r="F331" s="4"/>
      <c r="G331" s="4"/>
      <c r="H331" s="4"/>
    </row>
    <row r="332" spans="2:15" s="5" customFormat="1" ht="24.95" customHeight="1">
      <c r="B332" s="3"/>
      <c r="C332" s="4"/>
      <c r="D332" s="4"/>
      <c r="E332" s="4"/>
      <c r="F332" s="4"/>
      <c r="G332" s="4"/>
      <c r="H332" s="4"/>
    </row>
    <row r="333" spans="2:15" s="5" customFormat="1" ht="24.95" customHeight="1">
      <c r="B333" s="3"/>
      <c r="C333" s="4"/>
      <c r="D333" s="4"/>
      <c r="E333" s="4"/>
      <c r="F333" s="4"/>
      <c r="G333" s="4"/>
      <c r="H333" s="4"/>
    </row>
    <row r="334" spans="2:15" s="5" customFormat="1" ht="24.95" customHeight="1">
      <c r="B334" s="3"/>
      <c r="C334" s="4"/>
      <c r="D334" s="4"/>
      <c r="E334" s="4"/>
      <c r="F334" s="4"/>
      <c r="G334" s="4"/>
      <c r="H334" s="4"/>
    </row>
    <row r="335" spans="2:15" s="5" customFormat="1" ht="24.95" customHeight="1">
      <c r="B335" s="3"/>
      <c r="C335" s="4"/>
      <c r="D335" s="4"/>
      <c r="E335" s="4"/>
      <c r="F335" s="4"/>
      <c r="G335" s="4"/>
      <c r="H335" s="4"/>
    </row>
    <row r="336" spans="2:15" s="5" customFormat="1" ht="24.95" customHeight="1">
      <c r="B336" s="3"/>
      <c r="C336" s="4"/>
      <c r="D336" s="4"/>
      <c r="E336" s="4"/>
      <c r="F336" s="4"/>
      <c r="G336" s="4"/>
      <c r="H336" s="4"/>
    </row>
    <row r="337" spans="2:12" s="5" customFormat="1" ht="24.95" customHeight="1">
      <c r="B337" s="3"/>
      <c r="C337" s="4"/>
      <c r="D337" s="4"/>
      <c r="E337" s="4"/>
      <c r="F337" s="4"/>
      <c r="G337" s="4"/>
      <c r="H337" s="4"/>
    </row>
    <row r="338" spans="2:12" s="5" customFormat="1" ht="24.95" customHeight="1">
      <c r="B338" s="3"/>
      <c r="C338" s="4"/>
      <c r="D338" s="4"/>
      <c r="E338" s="4"/>
      <c r="F338" s="4"/>
      <c r="G338" s="4"/>
      <c r="H338" s="4"/>
    </row>
    <row r="339" spans="2:12" s="5" customFormat="1" ht="24.95" customHeight="1">
      <c r="B339" s="3"/>
      <c r="C339" s="4"/>
      <c r="D339" s="4"/>
      <c r="E339" s="4"/>
      <c r="F339" s="4"/>
      <c r="G339" s="4"/>
      <c r="H339" s="4"/>
    </row>
    <row r="340" spans="2:12" ht="24.95" customHeight="1"/>
    <row r="341" spans="2:12" ht="24.95" customHeight="1"/>
    <row r="342" spans="2:12" ht="24.95" customHeight="1"/>
    <row r="343" spans="2:12" ht="24.95" customHeight="1"/>
    <row r="344" spans="2:12" ht="24.95" customHeight="1"/>
    <row r="345" spans="2:12" ht="24.95" customHeight="1"/>
    <row r="346" spans="2:12" ht="24.95" customHeight="1"/>
    <row r="347" spans="2:12" ht="24.95" customHeight="1"/>
    <row r="348" spans="2:12" ht="24.95" customHeight="1"/>
    <row r="349" spans="2:12" ht="24.95" customHeight="1"/>
    <row r="350" spans="2:12" ht="24.95" customHeight="1">
      <c r="B350" s="297" t="s">
        <v>42</v>
      </c>
      <c r="C350" s="297"/>
      <c r="D350" s="297"/>
      <c r="E350" s="297"/>
      <c r="F350" s="297"/>
      <c r="G350" s="297"/>
      <c r="H350" s="297"/>
      <c r="I350" s="297"/>
      <c r="J350" s="297"/>
      <c r="K350" s="297"/>
      <c r="L350" s="297"/>
    </row>
    <row r="351" spans="2:12" ht="24.95" customHeight="1">
      <c r="B351" s="183" t="s">
        <v>40</v>
      </c>
      <c r="C351" s="111" t="s">
        <v>142</v>
      </c>
      <c r="D351" s="111" t="s">
        <v>5</v>
      </c>
      <c r="E351" s="111" t="s">
        <v>6</v>
      </c>
      <c r="F351" s="111" t="s">
        <v>7</v>
      </c>
      <c r="G351" s="111" t="s">
        <v>8</v>
      </c>
      <c r="H351" s="111" t="s">
        <v>9</v>
      </c>
      <c r="I351" s="111" t="s">
        <v>10</v>
      </c>
      <c r="J351" s="111" t="s">
        <v>11</v>
      </c>
      <c r="K351" s="111" t="s">
        <v>12</v>
      </c>
      <c r="L351" s="111" t="s">
        <v>14</v>
      </c>
    </row>
    <row r="352" spans="2:12" ht="24.95" customHeight="1">
      <c r="B352" s="43" t="s">
        <v>159</v>
      </c>
      <c r="C352" s="199">
        <v>39570</v>
      </c>
      <c r="D352" s="199">
        <v>54826</v>
      </c>
      <c r="E352" s="199">
        <v>56329</v>
      </c>
      <c r="F352" s="199">
        <v>19621</v>
      </c>
      <c r="G352" s="199">
        <v>68666</v>
      </c>
      <c r="H352" s="199">
        <v>35316</v>
      </c>
      <c r="I352" s="199">
        <v>18502</v>
      </c>
      <c r="J352" s="199">
        <v>61553</v>
      </c>
      <c r="K352" s="199">
        <v>20765</v>
      </c>
      <c r="L352" s="173">
        <f>SUM(C352:K352)</f>
        <v>375148</v>
      </c>
    </row>
    <row r="353" spans="2:15" ht="24.95" customHeight="1">
      <c r="B353" s="43" t="s">
        <v>156</v>
      </c>
      <c r="C353" s="199">
        <v>36957</v>
      </c>
      <c r="D353" s="199">
        <v>53174</v>
      </c>
      <c r="E353" s="199">
        <v>53661</v>
      </c>
      <c r="F353" s="199">
        <v>22220</v>
      </c>
      <c r="G353" s="199">
        <v>77893</v>
      </c>
      <c r="H353" s="199">
        <v>39743</v>
      </c>
      <c r="I353" s="199">
        <v>19092</v>
      </c>
      <c r="J353" s="199">
        <v>65231</v>
      </c>
      <c r="K353" s="199">
        <v>21143</v>
      </c>
      <c r="L353" s="173">
        <f>SUM(C353:K353)</f>
        <v>389114</v>
      </c>
    </row>
    <row r="354" spans="2:15" ht="24.95" customHeight="1">
      <c r="B354" s="115" t="s">
        <v>50</v>
      </c>
      <c r="C354" s="174">
        <f t="shared" ref="C354:L354" si="6">(C353-C352)/C352</f>
        <v>-6.6034874905231231E-2</v>
      </c>
      <c r="D354" s="174">
        <f t="shared" si="6"/>
        <v>-3.01316893444716E-2</v>
      </c>
      <c r="E354" s="174">
        <f t="shared" si="6"/>
        <v>-4.7364590175575635E-2</v>
      </c>
      <c r="F354" s="174">
        <f t="shared" si="6"/>
        <v>0.13246011925997656</v>
      </c>
      <c r="G354" s="174">
        <f t="shared" si="6"/>
        <v>0.13437509102030118</v>
      </c>
      <c r="H354" s="174">
        <f t="shared" si="6"/>
        <v>0.12535394721939064</v>
      </c>
      <c r="I354" s="174">
        <f t="shared" si="6"/>
        <v>3.1888444492487296E-2</v>
      </c>
      <c r="J354" s="174">
        <f t="shared" si="6"/>
        <v>5.975338326320407E-2</v>
      </c>
      <c r="K354" s="174">
        <f t="shared" si="6"/>
        <v>1.8203708162773898E-2</v>
      </c>
      <c r="L354" s="174">
        <f t="shared" si="6"/>
        <v>3.7227974026250971E-2</v>
      </c>
    </row>
    <row r="355" spans="2:15" ht="24.95" customHeight="1">
      <c r="B355" s="22"/>
      <c r="C355" s="27"/>
      <c r="D355" s="27"/>
      <c r="E355" s="27"/>
      <c r="F355" s="27"/>
      <c r="G355" s="27"/>
      <c r="H355" s="27"/>
      <c r="I355" s="27"/>
      <c r="J355" s="27"/>
      <c r="K355" s="27"/>
      <c r="L355" s="27"/>
    </row>
    <row r="356" spans="2:15" ht="24.95" customHeight="1">
      <c r="B356" s="22"/>
      <c r="C356" s="27"/>
      <c r="D356" s="27"/>
      <c r="E356" s="27"/>
      <c r="F356" s="27"/>
      <c r="G356" s="27"/>
      <c r="H356" s="27"/>
      <c r="I356" s="27"/>
      <c r="J356" s="27"/>
      <c r="K356" s="27"/>
      <c r="L356" s="27"/>
    </row>
    <row r="357" spans="2:15" ht="24.95" customHeight="1">
      <c r="B357" s="22"/>
      <c r="C357" s="27"/>
      <c r="D357" s="27"/>
      <c r="E357" s="27"/>
      <c r="F357" s="27"/>
      <c r="G357" s="27"/>
      <c r="H357" s="27"/>
      <c r="I357" s="27"/>
      <c r="J357" s="27"/>
      <c r="K357" s="27"/>
      <c r="L357" s="27"/>
    </row>
    <row r="358" spans="2:15" ht="24.95" customHeight="1">
      <c r="B358" s="299"/>
      <c r="C358" s="299"/>
      <c r="D358" s="299"/>
      <c r="E358" s="299"/>
      <c r="F358" s="299"/>
      <c r="G358" s="299"/>
      <c r="H358" s="299"/>
      <c r="I358" s="299"/>
      <c r="J358" s="299"/>
      <c r="K358" s="299"/>
      <c r="L358" s="299"/>
    </row>
    <row r="359" spans="2:15" ht="24.95" customHeight="1">
      <c r="B359" s="22"/>
      <c r="C359" s="27"/>
      <c r="D359" s="27"/>
      <c r="E359" s="27"/>
      <c r="F359" s="27"/>
      <c r="G359" s="27"/>
      <c r="H359" s="27"/>
      <c r="I359" s="27"/>
      <c r="J359" s="27"/>
      <c r="K359" s="27"/>
      <c r="L359" s="27"/>
    </row>
    <row r="360" spans="2:15" ht="24.95" customHeight="1">
      <c r="B360" s="22"/>
      <c r="C360" s="27"/>
      <c r="D360" s="27"/>
      <c r="E360" s="27"/>
      <c r="F360" s="27"/>
      <c r="G360" s="27"/>
      <c r="H360" s="27"/>
      <c r="I360" s="27"/>
      <c r="J360" s="27"/>
      <c r="K360" s="27"/>
      <c r="L360" s="27"/>
    </row>
    <row r="361" spans="2:15" ht="24.95" customHeight="1">
      <c r="B361" s="22"/>
      <c r="C361" s="27"/>
      <c r="D361" s="27"/>
      <c r="E361" s="27"/>
      <c r="F361" s="27"/>
      <c r="G361" s="27"/>
      <c r="H361" s="27"/>
      <c r="I361" s="27"/>
      <c r="J361" s="27"/>
      <c r="K361" s="27"/>
      <c r="L361" s="27"/>
    </row>
    <row r="362" spans="2:15" ht="24.95" customHeight="1">
      <c r="B362" s="22"/>
      <c r="C362" s="27"/>
      <c r="D362" s="27"/>
      <c r="E362" s="27"/>
      <c r="F362" s="27"/>
      <c r="G362" s="27"/>
      <c r="H362" s="27"/>
      <c r="I362" s="27"/>
      <c r="J362" s="27"/>
      <c r="K362" s="27"/>
      <c r="L362" s="27"/>
    </row>
    <row r="363" spans="2:15" ht="24.95" customHeight="1">
      <c r="B363" s="22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O363" s="49">
        <v>2</v>
      </c>
    </row>
    <row r="364" spans="2:15" ht="24.95" customHeight="1">
      <c r="B364" s="257" t="s">
        <v>15</v>
      </c>
      <c r="C364" s="257"/>
      <c r="D364" s="257"/>
      <c r="E364" s="257"/>
      <c r="F364" s="257"/>
      <c r="G364" s="257"/>
      <c r="H364" s="257"/>
      <c r="I364" s="257"/>
      <c r="J364" s="257"/>
    </row>
    <row r="365" spans="2:15" ht="24.95" customHeight="1">
      <c r="B365" s="184" t="s">
        <v>40</v>
      </c>
      <c r="C365" s="266" t="s">
        <v>47</v>
      </c>
      <c r="D365" s="266"/>
      <c r="E365" s="266" t="s">
        <v>48</v>
      </c>
      <c r="F365" s="266"/>
      <c r="G365" s="267" t="s">
        <v>49</v>
      </c>
      <c r="H365" s="267"/>
      <c r="I365" s="298" t="s">
        <v>116</v>
      </c>
      <c r="J365" s="298"/>
      <c r="L365" s="66"/>
    </row>
    <row r="366" spans="2:15" ht="24.95" customHeight="1">
      <c r="B366" s="43" t="s">
        <v>159</v>
      </c>
      <c r="C366" s="283">
        <v>514922</v>
      </c>
      <c r="D366" s="283"/>
      <c r="E366" s="283">
        <v>110428</v>
      </c>
      <c r="F366" s="283"/>
      <c r="G366" s="294">
        <f>C366+E366</f>
        <v>625350</v>
      </c>
      <c r="H366" s="294"/>
      <c r="I366" s="295">
        <v>0.16739999999999999</v>
      </c>
      <c r="J366" s="296"/>
    </row>
    <row r="367" spans="2:15" ht="24.95" customHeight="1">
      <c r="B367" s="43" t="s">
        <v>156</v>
      </c>
      <c r="C367" s="283">
        <v>555514</v>
      </c>
      <c r="D367" s="283"/>
      <c r="E367" s="283">
        <v>100226</v>
      </c>
      <c r="F367" s="283"/>
      <c r="G367" s="294">
        <f>C367+E367</f>
        <v>655740</v>
      </c>
      <c r="H367" s="294"/>
      <c r="I367" s="295">
        <v>0.15379999999999999</v>
      </c>
      <c r="J367" s="296"/>
    </row>
    <row r="368" spans="2:15" ht="24.95" customHeight="1">
      <c r="B368" s="115" t="s">
        <v>50</v>
      </c>
      <c r="C368" s="271">
        <f>(C367-C366)/C366</f>
        <v>7.8831356982222545E-2</v>
      </c>
      <c r="D368" s="271"/>
      <c r="E368" s="271">
        <f>(E367-E366)/E366</f>
        <v>-9.2385989060745466E-2</v>
      </c>
      <c r="F368" s="271"/>
      <c r="G368" s="300">
        <f>(G367-G366)/G366</f>
        <v>4.8596785799952025E-2</v>
      </c>
      <c r="H368" s="300"/>
      <c r="I368" s="300">
        <f>(I367-I366)/I366</f>
        <v>-8.1242532855436089E-2</v>
      </c>
      <c r="J368" s="300"/>
    </row>
    <row r="369" spans="2:12" ht="24.95" customHeight="1">
      <c r="B369" s="22"/>
      <c r="C369" s="27"/>
      <c r="D369" s="27"/>
      <c r="E369" s="27"/>
      <c r="F369" s="27"/>
      <c r="G369" s="28"/>
      <c r="H369" s="28"/>
      <c r="I369" s="28"/>
      <c r="J369" s="28"/>
      <c r="K369" s="5"/>
    </row>
    <row r="370" spans="2:12" ht="24.95" customHeight="1"/>
    <row r="371" spans="2:12" ht="24.95" customHeight="1"/>
    <row r="372" spans="2:12" ht="24.95" customHeight="1"/>
    <row r="373" spans="2:12" ht="24.95" customHeight="1">
      <c r="L373" s="61"/>
    </row>
    <row r="374" spans="2:12" ht="24.95" customHeight="1"/>
    <row r="375" spans="2:12" ht="24.95" customHeight="1"/>
    <row r="376" spans="2:12" ht="24.95" customHeight="1">
      <c r="L376" s="149"/>
    </row>
    <row r="377" spans="2:12" ht="24.95" customHeight="1"/>
    <row r="378" spans="2:12" ht="24.95" customHeight="1"/>
    <row r="379" spans="2:12" ht="24.95" customHeight="1"/>
    <row r="380" spans="2:12" ht="24.95" customHeight="1"/>
    <row r="381" spans="2:12" ht="24.95" customHeight="1"/>
    <row r="382" spans="2:12" ht="24.95" customHeight="1"/>
    <row r="383" spans="2:12" ht="24.95" customHeight="1"/>
    <row r="384" spans="2:12" ht="24.95" customHeight="1"/>
    <row r="385" spans="2:13" ht="24.95" customHeight="1"/>
    <row r="386" spans="2:13" ht="24.95" customHeight="1"/>
    <row r="387" spans="2:13" ht="24.95" customHeight="1"/>
    <row r="388" spans="2:13" ht="24.95" customHeight="1">
      <c r="B388" s="257" t="s">
        <v>43</v>
      </c>
      <c r="C388" s="257"/>
      <c r="D388" s="257"/>
      <c r="E388" s="257"/>
      <c r="F388" s="257"/>
      <c r="G388" s="257"/>
      <c r="H388" s="257"/>
      <c r="I388" s="257"/>
      <c r="J388" s="257"/>
      <c r="K388" s="257"/>
      <c r="L388" s="257"/>
    </row>
    <row r="389" spans="2:13" ht="24.95" customHeight="1">
      <c r="B389" s="183" t="s">
        <v>40</v>
      </c>
      <c r="C389" s="111" t="s">
        <v>142</v>
      </c>
      <c r="D389" s="111" t="s">
        <v>5</v>
      </c>
      <c r="E389" s="111" t="s">
        <v>6</v>
      </c>
      <c r="F389" s="111" t="s">
        <v>7</v>
      </c>
      <c r="G389" s="111" t="s">
        <v>8</v>
      </c>
      <c r="H389" s="111" t="s">
        <v>9</v>
      </c>
      <c r="I389" s="111" t="s">
        <v>10</v>
      </c>
      <c r="J389" s="111" t="s">
        <v>11</v>
      </c>
      <c r="K389" s="111" t="s">
        <v>12</v>
      </c>
      <c r="L389" s="111" t="s">
        <v>14</v>
      </c>
    </row>
    <row r="390" spans="2:13" ht="24.95" customHeight="1">
      <c r="B390" s="43" t="s">
        <v>159</v>
      </c>
      <c r="C390" s="199">
        <v>60535</v>
      </c>
      <c r="D390" s="199">
        <v>84661</v>
      </c>
      <c r="E390" s="199">
        <v>104418</v>
      </c>
      <c r="F390" s="199">
        <v>34557</v>
      </c>
      <c r="G390" s="199">
        <v>112092</v>
      </c>
      <c r="H390" s="199">
        <v>52672</v>
      </c>
      <c r="I390" s="199">
        <v>34301</v>
      </c>
      <c r="J390" s="199">
        <v>112054</v>
      </c>
      <c r="K390" s="199">
        <v>30060</v>
      </c>
      <c r="L390" s="173">
        <f>SUM(C390:K390)</f>
        <v>625350</v>
      </c>
    </row>
    <row r="391" spans="2:13" ht="24.95" customHeight="1">
      <c r="B391" s="43" t="s">
        <v>156</v>
      </c>
      <c r="C391" s="199">
        <v>59143</v>
      </c>
      <c r="D391" s="199">
        <v>81926</v>
      </c>
      <c r="E391" s="199">
        <v>95372</v>
      </c>
      <c r="F391" s="199">
        <v>36702</v>
      </c>
      <c r="G391" s="199">
        <v>126291</v>
      </c>
      <c r="H391" s="199">
        <v>61215</v>
      </c>
      <c r="I391" s="199">
        <v>33624</v>
      </c>
      <c r="J391" s="199">
        <v>126206</v>
      </c>
      <c r="K391" s="199">
        <v>35261</v>
      </c>
      <c r="L391" s="173">
        <f>SUM(C391:K391)</f>
        <v>655740</v>
      </c>
    </row>
    <row r="392" spans="2:13" ht="24.95" customHeight="1">
      <c r="B392" s="115" t="s">
        <v>50</v>
      </c>
      <c r="C392" s="174">
        <f t="shared" ref="C392:L392" si="7">(C391-C390)/C390</f>
        <v>-2.2994961592467167E-2</v>
      </c>
      <c r="D392" s="174">
        <f t="shared" si="7"/>
        <v>-3.2305311772835188E-2</v>
      </c>
      <c r="E392" s="174">
        <f t="shared" si="7"/>
        <v>-8.6632572928039234E-2</v>
      </c>
      <c r="F392" s="174">
        <f t="shared" si="7"/>
        <v>6.2071360361142462E-2</v>
      </c>
      <c r="G392" s="174">
        <f t="shared" si="7"/>
        <v>0.12667273311208649</v>
      </c>
      <c r="H392" s="174">
        <f t="shared" si="7"/>
        <v>0.16219243620899149</v>
      </c>
      <c r="I392" s="174">
        <f t="shared" si="7"/>
        <v>-1.9737033905717034E-2</v>
      </c>
      <c r="J392" s="174">
        <f t="shared" si="7"/>
        <v>0.12629625002231068</v>
      </c>
      <c r="K392" s="174">
        <f t="shared" si="7"/>
        <v>0.17302062541583499</v>
      </c>
      <c r="L392" s="174">
        <f t="shared" si="7"/>
        <v>4.8596785799952025E-2</v>
      </c>
    </row>
    <row r="393" spans="2:13" ht="24.95" customHeight="1">
      <c r="B393" s="22"/>
      <c r="C393" s="27"/>
      <c r="D393" s="27"/>
      <c r="E393" s="27"/>
      <c r="F393" s="27"/>
      <c r="G393" s="27"/>
      <c r="H393" s="27"/>
      <c r="I393" s="27"/>
      <c r="J393" s="27"/>
      <c r="K393" s="27"/>
      <c r="L393" s="27"/>
    </row>
    <row r="394" spans="2:13" ht="24.95" customHeight="1">
      <c r="B394" s="22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5"/>
    </row>
    <row r="395" spans="2:13" ht="24.95" customHeight="1">
      <c r="B395" s="299"/>
      <c r="C395" s="299"/>
      <c r="D395" s="299"/>
      <c r="E395" s="299"/>
      <c r="F395" s="299"/>
      <c r="G395" s="299"/>
      <c r="H395" s="299"/>
      <c r="I395" s="299"/>
      <c r="J395" s="299"/>
      <c r="K395" s="299"/>
      <c r="L395" s="299"/>
      <c r="M395" s="5"/>
    </row>
    <row r="396" spans="2:13" ht="24.95" customHeight="1">
      <c r="B396" s="164"/>
      <c r="C396" s="164"/>
      <c r="D396" s="164"/>
      <c r="E396" s="164"/>
      <c r="F396" s="164"/>
      <c r="G396" s="164"/>
      <c r="H396" s="164"/>
      <c r="I396" s="164"/>
      <c r="J396" s="164"/>
      <c r="K396" s="164"/>
      <c r="L396" s="164"/>
      <c r="M396" s="5"/>
    </row>
    <row r="397" spans="2:13" ht="24.95" customHeight="1">
      <c r="B397" s="22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5"/>
    </row>
    <row r="398" spans="2:13" ht="24.95" customHeight="1">
      <c r="B398" s="22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5"/>
    </row>
    <row r="399" spans="2:13" ht="24.95" customHeight="1">
      <c r="B399" s="22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5"/>
    </row>
    <row r="400" spans="2:13" ht="24.95" customHeight="1">
      <c r="B400" s="22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5"/>
    </row>
    <row r="401" spans="2:13" ht="24.95" customHeight="1">
      <c r="B401" s="22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5"/>
    </row>
    <row r="402" spans="2:13" ht="24.95" customHeight="1">
      <c r="B402" s="22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5"/>
    </row>
    <row r="403" spans="2:13" ht="24.95" customHeight="1">
      <c r="B403" s="22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5"/>
    </row>
    <row r="404" spans="2:13" ht="24.95" customHeight="1">
      <c r="B404" s="22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5"/>
    </row>
    <row r="405" spans="2:13" ht="24.95" customHeight="1">
      <c r="B405" s="22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5"/>
    </row>
    <row r="406" spans="2:13" ht="24.95" customHeight="1">
      <c r="B406" s="22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5"/>
    </row>
    <row r="407" spans="2:13" ht="24.95" customHeight="1">
      <c r="B407" s="22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5"/>
    </row>
    <row r="408" spans="2:13" ht="24.95" customHeight="1">
      <c r="B408" s="22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5"/>
    </row>
    <row r="409" spans="2:13" ht="24.95" customHeight="1">
      <c r="B409" s="22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5"/>
    </row>
    <row r="410" spans="2:13" ht="24.95" customHeight="1">
      <c r="B410" s="22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5"/>
    </row>
    <row r="411" spans="2:13" ht="24.95" customHeight="1">
      <c r="B411" s="22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5"/>
    </row>
    <row r="412" spans="2:13" ht="24.95" customHeight="1">
      <c r="B412" s="22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5"/>
    </row>
    <row r="413" spans="2:13" ht="24.95" customHeight="1">
      <c r="B413" s="22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5"/>
    </row>
    <row r="414" spans="2:13" ht="24.95" customHeight="1">
      <c r="B414" s="22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5"/>
    </row>
    <row r="415" spans="2:13" ht="24.95" customHeight="1">
      <c r="B415" s="22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5"/>
    </row>
    <row r="416" spans="2:13" ht="24.95" customHeight="1">
      <c r="B416" s="22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5"/>
    </row>
    <row r="417" spans="2:15" ht="24.95" customHeight="1">
      <c r="B417" s="22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5"/>
    </row>
    <row r="418" spans="2:15" ht="24.95" customHeight="1">
      <c r="B418" s="22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5"/>
    </row>
    <row r="419" spans="2:15" ht="24.95" customHeight="1">
      <c r="B419" s="22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5"/>
    </row>
    <row r="420" spans="2:15" ht="24.95" customHeight="1">
      <c r="B420" s="22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5"/>
    </row>
    <row r="421" spans="2:15" ht="24.95" customHeight="1">
      <c r="B421" s="22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5"/>
    </row>
    <row r="422" spans="2:15" ht="24.95" customHeight="1">
      <c r="B422" s="22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5"/>
    </row>
    <row r="423" spans="2:15" ht="24.95" customHeight="1">
      <c r="B423" s="22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5"/>
    </row>
    <row r="424" spans="2:15" ht="24.95" customHeight="1">
      <c r="B424" s="22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5"/>
    </row>
    <row r="425" spans="2:15" ht="24.95" customHeight="1">
      <c r="B425" s="22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5"/>
    </row>
    <row r="426" spans="2:15" ht="24.95" customHeight="1">
      <c r="B426" s="22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5"/>
    </row>
    <row r="427" spans="2:15" ht="24.95" customHeight="1">
      <c r="B427" s="22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5"/>
    </row>
    <row r="428" spans="2:15" ht="24.95" customHeight="1">
      <c r="B428" s="22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5"/>
      <c r="O428" s="49">
        <v>3</v>
      </c>
    </row>
    <row r="429" spans="2:15" ht="39.950000000000003" customHeight="1">
      <c r="B429" s="262" t="s">
        <v>109</v>
      </c>
      <c r="C429" s="262"/>
      <c r="D429" s="262"/>
      <c r="E429" s="262"/>
      <c r="F429" s="262"/>
      <c r="G429" s="262"/>
      <c r="H429" s="262"/>
      <c r="I429" s="262"/>
      <c r="J429" s="262"/>
      <c r="K429" s="262"/>
      <c r="L429" s="262"/>
      <c r="M429" s="262"/>
      <c r="N429" s="262"/>
      <c r="O429" s="262"/>
    </row>
    <row r="430" spans="2:15" ht="15" customHeight="1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7"/>
    </row>
    <row r="431" spans="2:15" ht="30" customHeight="1">
      <c r="B431" s="303" t="s">
        <v>110</v>
      </c>
      <c r="C431" s="303"/>
      <c r="D431" s="303"/>
      <c r="E431" s="303"/>
      <c r="F431" s="303"/>
      <c r="G431" s="303"/>
      <c r="H431" s="303"/>
      <c r="I431" s="303"/>
      <c r="J431" s="303"/>
      <c r="K431" s="303"/>
      <c r="L431" s="303"/>
      <c r="M431" s="303"/>
      <c r="N431" s="303"/>
      <c r="O431" s="303"/>
    </row>
    <row r="432" spans="2:15" ht="15" customHeight="1">
      <c r="B432" s="304"/>
      <c r="C432" s="304"/>
      <c r="D432" s="304"/>
      <c r="E432" s="304"/>
      <c r="F432" s="304"/>
      <c r="G432" s="304"/>
    </row>
    <row r="433" spans="2:15" ht="24.95" customHeight="1">
      <c r="B433" s="301" t="s">
        <v>16</v>
      </c>
      <c r="C433" s="301"/>
      <c r="D433" s="301"/>
      <c r="E433" s="301"/>
      <c r="F433" s="301"/>
      <c r="G433" s="301"/>
      <c r="H433" s="301"/>
      <c r="I433" s="301"/>
      <c r="J433" s="301"/>
    </row>
    <row r="434" spans="2:15" ht="24.95" customHeight="1">
      <c r="B434" s="269" t="s">
        <v>41</v>
      </c>
      <c r="C434" s="270" t="s">
        <v>61</v>
      </c>
      <c r="D434" s="270"/>
      <c r="E434" s="270"/>
      <c r="F434" s="270" t="s">
        <v>62</v>
      </c>
      <c r="G434" s="270"/>
      <c r="H434" s="270"/>
      <c r="I434" s="180" t="s">
        <v>66</v>
      </c>
      <c r="J434" s="179" t="s">
        <v>67</v>
      </c>
      <c r="M434" s="90"/>
    </row>
    <row r="435" spans="2:15" ht="24.95" customHeight="1">
      <c r="B435" s="269"/>
      <c r="C435" s="151" t="s">
        <v>84</v>
      </c>
      <c r="D435" s="151" t="s">
        <v>85</v>
      </c>
      <c r="E435" s="114" t="s">
        <v>91</v>
      </c>
      <c r="F435" s="151" t="s">
        <v>87</v>
      </c>
      <c r="G435" s="151" t="s">
        <v>88</v>
      </c>
      <c r="H435" s="114" t="s">
        <v>89</v>
      </c>
      <c r="I435" s="158" t="s">
        <v>112</v>
      </c>
      <c r="J435" s="158" t="s">
        <v>113</v>
      </c>
      <c r="K435" s="12"/>
      <c r="M435" s="90"/>
    </row>
    <row r="436" spans="2:15" ht="24.95" customHeight="1">
      <c r="B436" s="34" t="s">
        <v>142</v>
      </c>
      <c r="C436" s="199">
        <v>22424</v>
      </c>
      <c r="D436" s="199">
        <v>2749</v>
      </c>
      <c r="E436" s="173">
        <f t="shared" ref="E436:E444" si="8">C436+D436</f>
        <v>25173</v>
      </c>
      <c r="F436" s="199">
        <v>32156</v>
      </c>
      <c r="G436" s="199">
        <v>5040</v>
      </c>
      <c r="H436" s="173">
        <f t="shared" ref="H436:H444" si="9">F436+G436</f>
        <v>37196</v>
      </c>
      <c r="I436" s="129">
        <v>0.21150554693141821</v>
      </c>
      <c r="J436" s="132">
        <f>H436/E436</f>
        <v>1.47761490485838</v>
      </c>
      <c r="K436" s="224"/>
      <c r="M436" s="90"/>
    </row>
    <row r="437" spans="2:15" ht="24.95" customHeight="1">
      <c r="B437" s="34" t="s">
        <v>5</v>
      </c>
      <c r="C437" s="199">
        <v>32282</v>
      </c>
      <c r="D437" s="199">
        <v>12940</v>
      </c>
      <c r="E437" s="173">
        <f t="shared" si="8"/>
        <v>45222</v>
      </c>
      <c r="F437" s="199">
        <v>49267</v>
      </c>
      <c r="G437" s="199">
        <v>17561</v>
      </c>
      <c r="H437" s="173">
        <f t="shared" si="9"/>
        <v>66828</v>
      </c>
      <c r="I437" s="129">
        <v>0.20350627164012752</v>
      </c>
      <c r="J437" s="132">
        <f t="shared" ref="J437:J445" si="10">H437/E437</f>
        <v>1.4777763035690592</v>
      </c>
      <c r="K437" s="224"/>
      <c r="M437" s="90"/>
    </row>
    <row r="438" spans="2:15" ht="24.95" customHeight="1">
      <c r="B438" s="34" t="s">
        <v>24</v>
      </c>
      <c r="C438" s="199">
        <v>39649</v>
      </c>
      <c r="D438" s="199">
        <v>3720</v>
      </c>
      <c r="E438" s="173">
        <f t="shared" si="8"/>
        <v>43369</v>
      </c>
      <c r="F438" s="199">
        <v>67561</v>
      </c>
      <c r="G438" s="199">
        <v>6058</v>
      </c>
      <c r="H438" s="173">
        <f t="shared" si="9"/>
        <v>73619</v>
      </c>
      <c r="I438" s="129">
        <v>0.19395675037674806</v>
      </c>
      <c r="J438" s="132">
        <f t="shared" si="10"/>
        <v>1.6975028245982153</v>
      </c>
      <c r="K438" s="224"/>
      <c r="M438" s="90"/>
    </row>
    <row r="439" spans="2:15" ht="24.95" customHeight="1">
      <c r="B439" s="34" t="s">
        <v>7</v>
      </c>
      <c r="C439" s="199">
        <v>17081</v>
      </c>
      <c r="D439" s="199">
        <v>2211</v>
      </c>
      <c r="E439" s="173">
        <f t="shared" si="8"/>
        <v>19292</v>
      </c>
      <c r="F439" s="199">
        <v>26802</v>
      </c>
      <c r="G439" s="199">
        <v>3638</v>
      </c>
      <c r="H439" s="173">
        <f t="shared" si="9"/>
        <v>30440</v>
      </c>
      <c r="I439" s="129">
        <v>0.27785384376654437</v>
      </c>
      <c r="J439" s="132">
        <f t="shared" si="10"/>
        <v>1.577856106157993</v>
      </c>
      <c r="K439" s="224"/>
      <c r="M439" s="90"/>
    </row>
    <row r="440" spans="2:15" ht="24.95" customHeight="1">
      <c r="B440" s="34" t="s">
        <v>8</v>
      </c>
      <c r="C440" s="199">
        <v>44932</v>
      </c>
      <c r="D440" s="199">
        <v>18510</v>
      </c>
      <c r="E440" s="173">
        <f t="shared" si="8"/>
        <v>63442</v>
      </c>
      <c r="F440" s="223">
        <v>71716</v>
      </c>
      <c r="G440" s="199">
        <v>26938</v>
      </c>
      <c r="H440" s="173">
        <f t="shared" si="9"/>
        <v>98654</v>
      </c>
      <c r="I440" s="129">
        <v>0.27358898699915696</v>
      </c>
      <c r="J440" s="132">
        <f t="shared" si="10"/>
        <v>1.5550266385044607</v>
      </c>
      <c r="K440" s="224"/>
      <c r="M440" s="90"/>
    </row>
    <row r="441" spans="2:15" ht="24.95" customHeight="1">
      <c r="B441" s="34" t="s">
        <v>9</v>
      </c>
      <c r="C441" s="199">
        <v>23387</v>
      </c>
      <c r="D441" s="199">
        <v>3975</v>
      </c>
      <c r="E441" s="173">
        <f t="shared" si="8"/>
        <v>27362</v>
      </c>
      <c r="F441" s="199">
        <v>34065</v>
      </c>
      <c r="G441" s="199">
        <v>5624</v>
      </c>
      <c r="H441" s="173">
        <f t="shared" si="9"/>
        <v>39689</v>
      </c>
      <c r="I441" s="129">
        <v>0.2053392658509455</v>
      </c>
      <c r="J441" s="132">
        <f t="shared" si="10"/>
        <v>1.4505153132080988</v>
      </c>
      <c r="K441" s="224"/>
      <c r="M441" s="90"/>
    </row>
    <row r="442" spans="2:15" ht="24.95" customHeight="1">
      <c r="B442" s="34" t="s">
        <v>10</v>
      </c>
      <c r="C442" s="199">
        <v>14815</v>
      </c>
      <c r="D442" s="199">
        <v>978</v>
      </c>
      <c r="E442" s="173">
        <f t="shared" si="8"/>
        <v>15793</v>
      </c>
      <c r="F442" s="199">
        <v>24464</v>
      </c>
      <c r="G442" s="199">
        <v>1645</v>
      </c>
      <c r="H442" s="173">
        <f t="shared" si="9"/>
        <v>26109</v>
      </c>
      <c r="I442" s="129">
        <v>0.21166770707504723</v>
      </c>
      <c r="J442" s="132">
        <f t="shared" si="10"/>
        <v>1.6532007851579813</v>
      </c>
      <c r="K442" s="224"/>
      <c r="M442" s="90"/>
    </row>
    <row r="443" spans="2:15" ht="24.95" customHeight="1">
      <c r="B443" s="34" t="s">
        <v>11</v>
      </c>
      <c r="C443" s="199">
        <v>52235</v>
      </c>
      <c r="D443" s="199">
        <v>7388</v>
      </c>
      <c r="E443" s="173">
        <f t="shared" si="8"/>
        <v>59623</v>
      </c>
      <c r="F443" s="199">
        <v>98160</v>
      </c>
      <c r="G443" s="199">
        <v>13891</v>
      </c>
      <c r="H443" s="173">
        <f t="shared" si="9"/>
        <v>112051</v>
      </c>
      <c r="I443" s="129">
        <v>0.40291476837551826</v>
      </c>
      <c r="J443" s="132">
        <f t="shared" si="10"/>
        <v>1.879325092665582</v>
      </c>
      <c r="K443" s="224"/>
      <c r="M443" s="67"/>
    </row>
    <row r="444" spans="2:15" ht="24.95" customHeight="1">
      <c r="B444" s="34" t="s">
        <v>12</v>
      </c>
      <c r="C444" s="199">
        <v>12068</v>
      </c>
      <c r="D444" s="199">
        <v>1238</v>
      </c>
      <c r="E444" s="173">
        <f t="shared" si="8"/>
        <v>13306</v>
      </c>
      <c r="F444" s="199">
        <v>18907</v>
      </c>
      <c r="G444" s="199">
        <v>2011</v>
      </c>
      <c r="H444" s="173">
        <f t="shared" si="9"/>
        <v>20918</v>
      </c>
      <c r="I444" s="129">
        <v>0.17950896343399497</v>
      </c>
      <c r="J444" s="132">
        <f t="shared" si="10"/>
        <v>1.5720727491357283</v>
      </c>
      <c r="K444" s="224"/>
      <c r="M444" s="67"/>
    </row>
    <row r="445" spans="2:15" ht="24.95" customHeight="1">
      <c r="B445" s="191" t="s">
        <v>14</v>
      </c>
      <c r="C445" s="171">
        <f t="shared" ref="C445:H445" si="11">SUM(C436:C444)</f>
        <v>258873</v>
      </c>
      <c r="D445" s="171">
        <f t="shared" si="11"/>
        <v>53709</v>
      </c>
      <c r="E445" s="169">
        <f t="shared" si="11"/>
        <v>312582</v>
      </c>
      <c r="F445" s="171">
        <f t="shared" si="11"/>
        <v>423098</v>
      </c>
      <c r="G445" s="171">
        <f t="shared" si="11"/>
        <v>82406</v>
      </c>
      <c r="H445" s="169">
        <f t="shared" si="11"/>
        <v>505504</v>
      </c>
      <c r="I445" s="156">
        <v>0.24477004871151742</v>
      </c>
      <c r="J445" s="155">
        <f t="shared" si="10"/>
        <v>1.6171884497507854</v>
      </c>
      <c r="M445" s="67"/>
    </row>
    <row r="446" spans="2:15" ht="24.95" customHeight="1">
      <c r="B446" s="24"/>
      <c r="C446" s="81"/>
      <c r="D446" s="81"/>
      <c r="E446" s="83"/>
      <c r="F446" s="81"/>
      <c r="G446" s="81"/>
      <c r="H446" s="83"/>
      <c r="I446" s="62"/>
      <c r="J446" s="63"/>
      <c r="K446" s="5"/>
      <c r="L446" s="5"/>
      <c r="M446" s="84"/>
      <c r="N446" s="5"/>
      <c r="O446" s="5"/>
    </row>
    <row r="447" spans="2:15" ht="24.95" customHeight="1">
      <c r="B447" s="24"/>
      <c r="C447" s="37"/>
      <c r="D447" s="37"/>
      <c r="E447" s="41"/>
      <c r="F447" s="37"/>
      <c r="G447" s="37"/>
      <c r="H447" s="41"/>
      <c r="I447" s="42"/>
      <c r="J447" s="51"/>
    </row>
    <row r="448" spans="2:15" ht="24.95" customHeight="1">
      <c r="B448" s="5"/>
      <c r="C448" s="5"/>
      <c r="D448" s="5"/>
      <c r="E448" s="5"/>
      <c r="F448" s="5"/>
      <c r="G448" s="5"/>
      <c r="H448" s="5"/>
      <c r="I448" s="5"/>
      <c r="J448" s="5"/>
    </row>
    <row r="449" spans="2:12" ht="24.95" customHeight="1"/>
    <row r="450" spans="2:12" ht="24.95" customHeight="1"/>
    <row r="451" spans="2:12" ht="24.95" customHeight="1"/>
    <row r="452" spans="2:12" ht="24.95" customHeight="1"/>
    <row r="453" spans="2:12" ht="24.95" customHeight="1"/>
    <row r="454" spans="2:12" ht="24.95" customHeight="1"/>
    <row r="455" spans="2:12" ht="24.95" customHeight="1"/>
    <row r="456" spans="2:12" ht="24.95" customHeight="1">
      <c r="L456" s="157"/>
    </row>
    <row r="457" spans="2:12" ht="24.95" customHeight="1">
      <c r="L457" s="157"/>
    </row>
    <row r="458" spans="2:12" ht="24.95" customHeight="1">
      <c r="L458" s="157"/>
    </row>
    <row r="459" spans="2:12" ht="24.95" customHeight="1"/>
    <row r="460" spans="2:12" ht="24.95" customHeight="1">
      <c r="B460" s="301" t="s">
        <v>17</v>
      </c>
      <c r="C460" s="301"/>
      <c r="D460" s="301"/>
      <c r="E460" s="301"/>
      <c r="F460" s="301"/>
      <c r="G460" s="301"/>
      <c r="H460" s="301"/>
      <c r="I460" s="301"/>
      <c r="J460" s="301"/>
      <c r="L460" s="204"/>
    </row>
    <row r="461" spans="2:12" ht="24.95" customHeight="1">
      <c r="B461" s="269" t="s">
        <v>41</v>
      </c>
      <c r="C461" s="270" t="s">
        <v>61</v>
      </c>
      <c r="D461" s="270"/>
      <c r="E461" s="270"/>
      <c r="F461" s="270" t="s">
        <v>62</v>
      </c>
      <c r="G461" s="270"/>
      <c r="H461" s="270"/>
      <c r="I461" s="180" t="s">
        <v>66</v>
      </c>
      <c r="J461" s="179" t="s">
        <v>67</v>
      </c>
      <c r="L461" s="207"/>
    </row>
    <row r="462" spans="2:12" ht="24.95" customHeight="1">
      <c r="B462" s="269"/>
      <c r="C462" s="151" t="s">
        <v>84</v>
      </c>
      <c r="D462" s="151" t="s">
        <v>85</v>
      </c>
      <c r="E462" s="114" t="s">
        <v>91</v>
      </c>
      <c r="F462" s="151" t="s">
        <v>87</v>
      </c>
      <c r="G462" s="151" t="s">
        <v>88</v>
      </c>
      <c r="H462" s="114" t="s">
        <v>89</v>
      </c>
      <c r="I462" s="158" t="s">
        <v>112</v>
      </c>
      <c r="J462" s="158" t="s">
        <v>113</v>
      </c>
      <c r="L462" s="207"/>
    </row>
    <row r="463" spans="2:12" ht="24.95" customHeight="1">
      <c r="B463" s="34" t="s">
        <v>142</v>
      </c>
      <c r="C463" s="199">
        <v>16</v>
      </c>
      <c r="D463" s="199">
        <v>0</v>
      </c>
      <c r="E463" s="173">
        <f t="shared" ref="E463:E471" si="12">C463+D463</f>
        <v>16</v>
      </c>
      <c r="F463" s="199">
        <v>33</v>
      </c>
      <c r="G463" s="199">
        <v>0</v>
      </c>
      <c r="H463" s="173">
        <f t="shared" ref="H463:H471" si="13">F463+G463</f>
        <v>33</v>
      </c>
      <c r="I463" s="129">
        <v>6.0483870967741934E-3</v>
      </c>
      <c r="J463" s="132">
        <f>H463/E463</f>
        <v>2.0625</v>
      </c>
      <c r="L463" s="207"/>
    </row>
    <row r="464" spans="2:12" ht="24.95" customHeight="1">
      <c r="B464" s="34" t="s">
        <v>5</v>
      </c>
      <c r="C464" s="199">
        <v>1297</v>
      </c>
      <c r="D464" s="199">
        <v>185</v>
      </c>
      <c r="E464" s="173">
        <f t="shared" si="12"/>
        <v>1482</v>
      </c>
      <c r="F464" s="199">
        <v>4231</v>
      </c>
      <c r="G464" s="199">
        <v>316</v>
      </c>
      <c r="H464" s="173">
        <f t="shared" si="13"/>
        <v>4547</v>
      </c>
      <c r="I464" s="129">
        <v>0.13273974602247848</v>
      </c>
      <c r="J464" s="132">
        <f t="shared" ref="J464:J472" si="14">H464/E464</f>
        <v>3.0681511470985154</v>
      </c>
      <c r="L464" s="207"/>
    </row>
    <row r="465" spans="2:15" ht="24.95" customHeight="1">
      <c r="B465" s="34" t="s">
        <v>24</v>
      </c>
      <c r="C465" s="199">
        <v>2757</v>
      </c>
      <c r="D465" s="199">
        <v>366</v>
      </c>
      <c r="E465" s="173">
        <f t="shared" si="12"/>
        <v>3123</v>
      </c>
      <c r="F465" s="199">
        <v>8065</v>
      </c>
      <c r="G465" s="199">
        <v>477</v>
      </c>
      <c r="H465" s="173">
        <f t="shared" si="13"/>
        <v>8542</v>
      </c>
      <c r="I465" s="129">
        <v>0.19556308523546784</v>
      </c>
      <c r="J465" s="132">
        <f t="shared" si="14"/>
        <v>2.735190521934038</v>
      </c>
      <c r="L465" s="207"/>
    </row>
    <row r="466" spans="2:15" ht="24.95" customHeight="1">
      <c r="B466" s="34" t="s">
        <v>7</v>
      </c>
      <c r="C466" s="199">
        <v>191</v>
      </c>
      <c r="D466" s="199">
        <v>11</v>
      </c>
      <c r="E466" s="173">
        <f t="shared" si="12"/>
        <v>202</v>
      </c>
      <c r="F466" s="199">
        <v>649</v>
      </c>
      <c r="G466" s="199">
        <v>11</v>
      </c>
      <c r="H466" s="173">
        <f t="shared" si="13"/>
        <v>660</v>
      </c>
      <c r="I466" s="129">
        <v>0.12981904012588513</v>
      </c>
      <c r="J466" s="132">
        <f t="shared" si="14"/>
        <v>3.2673267326732671</v>
      </c>
      <c r="L466" s="207"/>
    </row>
    <row r="467" spans="2:15" ht="24.95" customHeight="1">
      <c r="B467" s="34" t="s">
        <v>8</v>
      </c>
      <c r="C467" s="199">
        <v>855</v>
      </c>
      <c r="D467" s="199">
        <v>327</v>
      </c>
      <c r="E467" s="173">
        <f t="shared" si="12"/>
        <v>1182</v>
      </c>
      <c r="F467" s="199">
        <v>3694</v>
      </c>
      <c r="G467" s="199">
        <v>916</v>
      </c>
      <c r="H467" s="173">
        <f t="shared" si="13"/>
        <v>4610</v>
      </c>
      <c r="I467" s="129">
        <v>0.23831679073614556</v>
      </c>
      <c r="J467" s="132">
        <f t="shared" si="14"/>
        <v>3.9001692047377325</v>
      </c>
      <c r="L467" s="207"/>
    </row>
    <row r="468" spans="2:15" ht="24.95" customHeight="1">
      <c r="B468" s="34" t="s">
        <v>9</v>
      </c>
      <c r="C468" s="199">
        <v>1506</v>
      </c>
      <c r="D468" s="199">
        <v>81</v>
      </c>
      <c r="E468" s="173">
        <f t="shared" si="12"/>
        <v>1587</v>
      </c>
      <c r="F468" s="199">
        <v>2187</v>
      </c>
      <c r="G468" s="199">
        <v>132</v>
      </c>
      <c r="H468" s="173">
        <f t="shared" si="13"/>
        <v>2319</v>
      </c>
      <c r="I468" s="129">
        <v>0.23159892140217717</v>
      </c>
      <c r="J468" s="132">
        <f t="shared" si="14"/>
        <v>1.4612476370510397</v>
      </c>
      <c r="L468" s="207"/>
    </row>
    <row r="469" spans="2:15" ht="24.95" customHeight="1">
      <c r="B469" s="34" t="s">
        <v>10</v>
      </c>
      <c r="C469" s="199">
        <v>93</v>
      </c>
      <c r="D469" s="199">
        <v>9</v>
      </c>
      <c r="E469" s="173">
        <f t="shared" si="12"/>
        <v>102</v>
      </c>
      <c r="F469" s="199">
        <v>283</v>
      </c>
      <c r="G469" s="199">
        <v>49</v>
      </c>
      <c r="H469" s="173">
        <f t="shared" si="13"/>
        <v>332</v>
      </c>
      <c r="I469" s="129">
        <v>4.6362239910627011E-2</v>
      </c>
      <c r="J469" s="132">
        <f t="shared" si="14"/>
        <v>3.2549019607843137</v>
      </c>
      <c r="L469" s="207"/>
    </row>
    <row r="470" spans="2:15" ht="24.95" customHeight="1">
      <c r="B470" s="34" t="s">
        <v>11</v>
      </c>
      <c r="C470" s="199">
        <v>594</v>
      </c>
      <c r="D470" s="199">
        <v>67</v>
      </c>
      <c r="E470" s="173">
        <f t="shared" si="12"/>
        <v>661</v>
      </c>
      <c r="F470" s="199">
        <v>3273</v>
      </c>
      <c r="G470" s="199">
        <v>253</v>
      </c>
      <c r="H470" s="173">
        <f t="shared" si="13"/>
        <v>3526</v>
      </c>
      <c r="I470" s="129">
        <v>0.1779998990357918</v>
      </c>
      <c r="J470" s="132">
        <f t="shared" si="14"/>
        <v>5.3343419062027229</v>
      </c>
      <c r="L470" s="207"/>
    </row>
    <row r="471" spans="2:15" ht="24.95" customHeight="1">
      <c r="B471" s="34" t="s">
        <v>12</v>
      </c>
      <c r="C471" s="199">
        <v>821</v>
      </c>
      <c r="D471" s="199">
        <v>43</v>
      </c>
      <c r="E471" s="173">
        <f t="shared" si="12"/>
        <v>864</v>
      </c>
      <c r="F471" s="199">
        <v>1986</v>
      </c>
      <c r="G471" s="199">
        <v>148</v>
      </c>
      <c r="H471" s="173">
        <f t="shared" si="13"/>
        <v>2134</v>
      </c>
      <c r="I471" s="129">
        <v>0.36812144212523717</v>
      </c>
      <c r="J471" s="132">
        <f t="shared" si="14"/>
        <v>2.4699074074074074</v>
      </c>
      <c r="L471" s="207"/>
    </row>
    <row r="472" spans="2:15" ht="24.95" customHeight="1">
      <c r="B472" s="191" t="s">
        <v>14</v>
      </c>
      <c r="C472" s="175">
        <f t="shared" ref="C472:H472" si="15">SUM(C463:C471)</f>
        <v>8130</v>
      </c>
      <c r="D472" s="175">
        <f t="shared" si="15"/>
        <v>1089</v>
      </c>
      <c r="E472" s="176">
        <f t="shared" si="15"/>
        <v>9219</v>
      </c>
      <c r="F472" s="171">
        <f t="shared" si="15"/>
        <v>24401</v>
      </c>
      <c r="G472" s="171">
        <f t="shared" si="15"/>
        <v>2302</v>
      </c>
      <c r="H472" s="169">
        <f t="shared" si="15"/>
        <v>26703</v>
      </c>
      <c r="I472" s="156">
        <v>0.17731311172791139</v>
      </c>
      <c r="J472" s="155">
        <f t="shared" si="14"/>
        <v>2.8965180605271721</v>
      </c>
      <c r="L472" s="207"/>
    </row>
    <row r="473" spans="2:15" ht="24.95" customHeight="1">
      <c r="B473" s="24"/>
      <c r="C473" s="37"/>
      <c r="D473" s="37"/>
      <c r="E473" s="41"/>
      <c r="F473" s="37"/>
      <c r="G473" s="37"/>
      <c r="H473" s="41"/>
      <c r="I473" s="42"/>
      <c r="J473" s="59"/>
      <c r="K473" s="5"/>
    </row>
    <row r="474" spans="2:15" ht="24.95" customHeight="1">
      <c r="B474" s="24"/>
      <c r="C474" s="37"/>
      <c r="D474" s="37"/>
      <c r="E474" s="41"/>
      <c r="F474" s="37"/>
      <c r="G474" s="37"/>
      <c r="H474" s="41"/>
      <c r="I474" s="42"/>
      <c r="J474" s="59"/>
      <c r="K474" s="5"/>
    </row>
    <row r="475" spans="2:15" ht="24.95" customHeight="1">
      <c r="B475" s="299"/>
      <c r="C475" s="299"/>
      <c r="D475" s="299"/>
      <c r="E475" s="299"/>
      <c r="F475" s="299"/>
      <c r="G475" s="299"/>
      <c r="H475" s="299"/>
      <c r="I475" s="299"/>
      <c r="J475" s="299"/>
      <c r="K475" s="299"/>
      <c r="L475" s="299"/>
      <c r="M475" s="299"/>
      <c r="N475" s="299"/>
      <c r="O475" s="299"/>
    </row>
    <row r="476" spans="2:15" ht="24.95" customHeight="1">
      <c r="B476" s="24"/>
      <c r="C476" s="37"/>
      <c r="D476" s="37"/>
      <c r="E476" s="41"/>
      <c r="F476" s="37"/>
      <c r="G476" s="37"/>
      <c r="H476" s="41"/>
      <c r="I476" s="42"/>
      <c r="J476" s="59"/>
      <c r="K476" s="5"/>
    </row>
    <row r="477" spans="2:15" ht="24.95" customHeight="1">
      <c r="B477" s="24"/>
      <c r="C477" s="37"/>
      <c r="D477" s="37"/>
      <c r="E477" s="41"/>
      <c r="F477" s="37"/>
      <c r="G477" s="37"/>
      <c r="H477" s="41"/>
      <c r="I477" s="42"/>
      <c r="J477" s="59"/>
      <c r="K477" s="5"/>
    </row>
    <row r="478" spans="2:15" ht="24.95" customHeight="1">
      <c r="B478" s="24"/>
      <c r="C478" s="37"/>
      <c r="D478" s="37"/>
      <c r="E478" s="41"/>
      <c r="F478" s="37"/>
      <c r="G478" s="37"/>
      <c r="H478" s="41"/>
      <c r="I478" s="42"/>
      <c r="J478" s="59"/>
      <c r="K478" s="5"/>
    </row>
    <row r="479" spans="2:15" ht="24.95" customHeight="1">
      <c r="B479" s="24"/>
      <c r="C479" s="37"/>
      <c r="D479" s="37"/>
      <c r="E479" s="41"/>
      <c r="F479" s="37"/>
      <c r="G479" s="37"/>
      <c r="H479" s="41"/>
      <c r="I479" s="42"/>
      <c r="J479" s="59"/>
      <c r="K479" s="5"/>
    </row>
    <row r="480" spans="2:15" ht="24.95" customHeight="1">
      <c r="B480" s="24"/>
      <c r="C480" s="37"/>
      <c r="D480" s="37"/>
      <c r="E480" s="41"/>
      <c r="F480" s="37"/>
      <c r="G480" s="37"/>
      <c r="H480" s="41"/>
      <c r="I480" s="42"/>
      <c r="J480" s="59"/>
      <c r="K480" s="5"/>
    </row>
    <row r="481" spans="2:15" ht="24.95" customHeight="1">
      <c r="B481" s="24"/>
      <c r="C481" s="37"/>
      <c r="D481" s="37"/>
      <c r="E481" s="41"/>
      <c r="F481" s="37"/>
      <c r="G481" s="37"/>
      <c r="H481" s="41"/>
      <c r="I481" s="42"/>
      <c r="J481" s="59"/>
      <c r="K481" s="5"/>
    </row>
    <row r="482" spans="2:15" ht="24.95" customHeight="1">
      <c r="B482" s="24"/>
      <c r="C482" s="37"/>
      <c r="D482" s="37"/>
      <c r="E482" s="41"/>
      <c r="F482" s="37"/>
      <c r="G482" s="37"/>
      <c r="H482" s="41"/>
      <c r="I482" s="42"/>
      <c r="J482" s="59"/>
      <c r="K482" s="5"/>
    </row>
    <row r="483" spans="2:15" ht="24.95" customHeight="1">
      <c r="B483" s="24"/>
      <c r="C483" s="37"/>
      <c r="D483" s="37"/>
      <c r="E483" s="41"/>
      <c r="F483" s="37"/>
      <c r="G483" s="37"/>
      <c r="H483" s="41"/>
      <c r="I483" s="42"/>
      <c r="J483" s="59"/>
      <c r="K483" s="5"/>
    </row>
    <row r="484" spans="2:15" ht="24.95" customHeight="1">
      <c r="B484" s="24"/>
      <c r="C484" s="37"/>
      <c r="D484" s="37"/>
      <c r="E484" s="41"/>
      <c r="F484" s="37"/>
      <c r="G484" s="37"/>
      <c r="H484" s="41"/>
      <c r="I484" s="41"/>
      <c r="J484" s="105"/>
      <c r="K484" s="5"/>
      <c r="M484" s="104"/>
    </row>
    <row r="485" spans="2:15" ht="24.95" customHeight="1">
      <c r="B485" s="24"/>
      <c r="C485" s="37"/>
      <c r="D485" s="37"/>
      <c r="E485" s="41"/>
      <c r="F485" s="37"/>
      <c r="G485" s="37"/>
      <c r="H485" s="201"/>
      <c r="I485" s="42"/>
      <c r="J485" s="59"/>
      <c r="K485" s="5"/>
    </row>
    <row r="486" spans="2:15" ht="24.95" customHeight="1">
      <c r="B486" s="24"/>
      <c r="C486" s="37"/>
      <c r="D486" s="37"/>
      <c r="E486" s="41"/>
      <c r="F486" s="37"/>
      <c r="G486" s="37"/>
      <c r="H486" s="201"/>
      <c r="I486" s="42"/>
      <c r="J486" s="59"/>
      <c r="K486" s="5"/>
    </row>
    <row r="487" spans="2:15" ht="24.95" customHeight="1">
      <c r="B487" s="24"/>
      <c r="C487" s="37"/>
      <c r="D487" s="37"/>
      <c r="E487" s="41"/>
      <c r="F487" s="37"/>
      <c r="G487" s="37"/>
      <c r="H487" s="201"/>
      <c r="I487" s="42"/>
      <c r="J487" s="59"/>
      <c r="K487" s="5"/>
    </row>
    <row r="488" spans="2:15" ht="24.95" customHeight="1">
      <c r="B488" s="24"/>
      <c r="C488" s="37"/>
      <c r="D488" s="37"/>
      <c r="E488" s="41"/>
      <c r="F488" s="37"/>
      <c r="G488" s="37"/>
      <c r="H488" s="201"/>
      <c r="I488" s="42"/>
      <c r="J488" s="59"/>
      <c r="K488" s="5"/>
    </row>
    <row r="489" spans="2:15" ht="24.95" customHeight="1">
      <c r="B489" s="24"/>
      <c r="C489" s="37"/>
      <c r="D489" s="37"/>
      <c r="E489" s="41"/>
      <c r="F489" s="37"/>
      <c r="G489" s="37"/>
      <c r="H489" s="201"/>
      <c r="I489" s="42"/>
      <c r="J489" s="59"/>
      <c r="K489" s="5"/>
    </row>
    <row r="490" spans="2:15" ht="24.95" customHeight="1">
      <c r="B490" s="24"/>
      <c r="C490" s="37"/>
      <c r="D490" s="37"/>
      <c r="E490" s="41"/>
      <c r="F490" s="37"/>
      <c r="G490" s="37"/>
      <c r="H490" s="201"/>
      <c r="I490" s="42"/>
      <c r="J490" s="59"/>
      <c r="K490" s="5"/>
    </row>
    <row r="491" spans="2:15" ht="24.95" customHeight="1">
      <c r="B491" s="24"/>
      <c r="C491" s="37"/>
      <c r="D491" s="37"/>
      <c r="E491" s="41"/>
      <c r="F491" s="37"/>
      <c r="G491" s="37"/>
      <c r="H491" s="201"/>
      <c r="I491" s="42"/>
      <c r="J491" s="59"/>
      <c r="K491" s="5"/>
    </row>
    <row r="492" spans="2:15" ht="24.95" customHeight="1">
      <c r="B492" s="24"/>
      <c r="C492" s="37"/>
      <c r="D492" s="37"/>
      <c r="E492" s="41"/>
      <c r="F492" s="37"/>
      <c r="G492" s="37"/>
      <c r="H492" s="201"/>
      <c r="I492" s="42"/>
      <c r="J492" s="59"/>
      <c r="K492" s="5"/>
    </row>
    <row r="493" spans="2:15" ht="24.95" customHeight="1">
      <c r="B493" s="24"/>
      <c r="C493" s="37"/>
      <c r="D493" s="37"/>
      <c r="E493" s="41"/>
      <c r="F493" s="37"/>
      <c r="G493" s="37"/>
      <c r="H493" s="41"/>
      <c r="I493" s="42"/>
      <c r="J493" s="59"/>
      <c r="K493" s="5"/>
      <c r="O493" s="49">
        <v>4</v>
      </c>
    </row>
    <row r="494" spans="2:15" ht="30" customHeight="1">
      <c r="B494" s="302" t="s">
        <v>160</v>
      </c>
      <c r="C494" s="302"/>
      <c r="D494" s="302"/>
      <c r="E494" s="302"/>
      <c r="F494" s="302"/>
      <c r="G494" s="302"/>
      <c r="H494" s="302"/>
      <c r="I494" s="302"/>
      <c r="J494" s="302"/>
      <c r="K494" s="302"/>
      <c r="L494" s="302"/>
      <c r="M494" s="302"/>
      <c r="N494" s="302"/>
      <c r="O494" s="302"/>
    </row>
    <row r="495" spans="2:15" ht="15" customHeight="1"/>
    <row r="496" spans="2:15" ht="24.95" customHeight="1">
      <c r="B496" s="265" t="s">
        <v>13</v>
      </c>
      <c r="C496" s="265"/>
      <c r="D496" s="265"/>
      <c r="E496" s="265"/>
      <c r="F496" s="265"/>
      <c r="G496" s="265"/>
      <c r="H496" s="265"/>
      <c r="I496" s="265"/>
      <c r="J496" s="265"/>
      <c r="K496" s="265"/>
      <c r="L496" s="17"/>
    </row>
    <row r="497" spans="2:12" ht="24.95" customHeight="1">
      <c r="B497" s="305" t="s">
        <v>40</v>
      </c>
      <c r="C497" s="306" t="s">
        <v>16</v>
      </c>
      <c r="D497" s="306"/>
      <c r="E497" s="306"/>
      <c r="F497" s="306" t="s">
        <v>17</v>
      </c>
      <c r="G497" s="306"/>
      <c r="H497" s="306"/>
      <c r="I497" s="306" t="s">
        <v>44</v>
      </c>
      <c r="J497" s="306"/>
      <c r="K497" s="306"/>
      <c r="L497" s="7"/>
    </row>
    <row r="498" spans="2:12" ht="24.95" customHeight="1">
      <c r="B498" s="305"/>
      <c r="C498" s="125" t="s">
        <v>90</v>
      </c>
      <c r="D498" s="125" t="s">
        <v>85</v>
      </c>
      <c r="E498" s="111" t="s">
        <v>91</v>
      </c>
      <c r="F498" s="125" t="s">
        <v>90</v>
      </c>
      <c r="G498" s="125" t="s">
        <v>85</v>
      </c>
      <c r="H498" s="111" t="s">
        <v>91</v>
      </c>
      <c r="I498" s="125" t="s">
        <v>90</v>
      </c>
      <c r="J498" s="125" t="s">
        <v>85</v>
      </c>
      <c r="K498" s="111" t="s">
        <v>91</v>
      </c>
    </row>
    <row r="499" spans="2:12" ht="24.95" customHeight="1">
      <c r="B499" s="43" t="s">
        <v>159</v>
      </c>
      <c r="C499" s="107">
        <v>256234</v>
      </c>
      <c r="D499" s="107">
        <v>61045</v>
      </c>
      <c r="E499" s="81">
        <f>SUM(C499:D499)</f>
        <v>317279</v>
      </c>
      <c r="F499" s="107">
        <v>7988</v>
      </c>
      <c r="G499" s="107">
        <v>1287</v>
      </c>
      <c r="H499" s="81">
        <f>F499+G499</f>
        <v>9275</v>
      </c>
      <c r="I499" s="107">
        <f>SUM(C499,F499)</f>
        <v>264222</v>
      </c>
      <c r="J499" s="107">
        <f>SUM(D499,G499)</f>
        <v>62332</v>
      </c>
      <c r="K499" s="116">
        <f>E499+H499</f>
        <v>326554</v>
      </c>
      <c r="L499" s="8"/>
    </row>
    <row r="500" spans="2:12" ht="24.95" customHeight="1">
      <c r="B500" s="43" t="s">
        <v>156</v>
      </c>
      <c r="C500" s="107">
        <v>258873</v>
      </c>
      <c r="D500" s="107">
        <v>53709</v>
      </c>
      <c r="E500" s="81">
        <f>SUM(C500:D500)</f>
        <v>312582</v>
      </c>
      <c r="F500" s="107">
        <v>8130</v>
      </c>
      <c r="G500" s="107">
        <v>1089</v>
      </c>
      <c r="H500" s="81">
        <f>SUM(F500:G500)</f>
        <v>9219</v>
      </c>
      <c r="I500" s="107">
        <f>SUM(C500,F500)</f>
        <v>267003</v>
      </c>
      <c r="J500" s="107">
        <f>SUM(D500,G500)</f>
        <v>54798</v>
      </c>
      <c r="K500" s="116">
        <f>E500+H500</f>
        <v>321801</v>
      </c>
      <c r="L500" s="8"/>
    </row>
    <row r="501" spans="2:12" ht="24.95" customHeight="1">
      <c r="B501" s="95" t="s">
        <v>50</v>
      </c>
      <c r="C501" s="82">
        <f t="shared" ref="C501:K501" si="16">(C500-C499)/C499</f>
        <v>1.02991796560956E-2</v>
      </c>
      <c r="D501" s="82">
        <f t="shared" si="16"/>
        <v>-0.12017364239495454</v>
      </c>
      <c r="E501" s="82">
        <f t="shared" si="16"/>
        <v>-1.4804005307631454E-2</v>
      </c>
      <c r="F501" s="82">
        <f t="shared" si="16"/>
        <v>1.7776664997496243E-2</v>
      </c>
      <c r="G501" s="82">
        <f t="shared" si="16"/>
        <v>-0.15384615384615385</v>
      </c>
      <c r="H501" s="82">
        <f t="shared" si="16"/>
        <v>-6.0377358490566035E-3</v>
      </c>
      <c r="I501" s="82">
        <f t="shared" si="16"/>
        <v>1.0525240138974044E-2</v>
      </c>
      <c r="J501" s="82">
        <f t="shared" si="16"/>
        <v>-0.12086889559134954</v>
      </c>
      <c r="K501" s="94">
        <f t="shared" si="16"/>
        <v>-1.4555019996692738E-2</v>
      </c>
      <c r="L501" s="9"/>
    </row>
    <row r="502" spans="2:12" ht="24.95" customHeight="1">
      <c r="B502" s="99"/>
      <c r="C502" s="100"/>
      <c r="D502" s="100"/>
      <c r="E502" s="100"/>
      <c r="F502" s="100"/>
      <c r="G502" s="100"/>
      <c r="H502" s="100"/>
      <c r="I502" s="100"/>
      <c r="J502" s="100"/>
      <c r="K502" s="100"/>
      <c r="L502" s="106"/>
    </row>
    <row r="503" spans="2:12" s="5" customFormat="1" ht="24.95" customHeight="1">
      <c r="B503" s="22"/>
      <c r="C503" s="27"/>
      <c r="D503" s="27"/>
      <c r="E503" s="27"/>
      <c r="F503" s="27"/>
      <c r="G503" s="27"/>
      <c r="H503" s="27"/>
      <c r="I503" s="27"/>
      <c r="J503" s="27"/>
      <c r="K503" s="27"/>
      <c r="L503" s="9"/>
    </row>
    <row r="504" spans="2:12" s="5" customFormat="1" ht="24.95" customHeight="1">
      <c r="B504" s="22"/>
      <c r="C504" s="27"/>
      <c r="D504" s="27"/>
      <c r="E504" s="27"/>
      <c r="F504" s="27"/>
      <c r="G504" s="27"/>
      <c r="H504" s="27"/>
      <c r="I504" s="27"/>
      <c r="J504" s="27"/>
      <c r="K504" s="27"/>
      <c r="L504" s="9"/>
    </row>
    <row r="505" spans="2:12" s="5" customFormat="1" ht="24.95" customHeight="1">
      <c r="B505" s="22"/>
      <c r="C505" s="27"/>
      <c r="D505" s="27"/>
      <c r="E505" s="27"/>
      <c r="F505" s="27"/>
      <c r="G505" s="27"/>
      <c r="H505" s="27"/>
      <c r="I505" s="27"/>
      <c r="J505" s="27"/>
      <c r="K505" s="27"/>
      <c r="L505" s="9"/>
    </row>
    <row r="506" spans="2:12" s="5" customFormat="1" ht="24.95" customHeight="1">
      <c r="B506" s="22"/>
      <c r="C506" s="27"/>
      <c r="D506" s="27"/>
      <c r="E506" s="27"/>
      <c r="F506" s="27"/>
      <c r="G506" s="27"/>
      <c r="H506" s="27"/>
      <c r="I506" s="27"/>
      <c r="J506" s="27"/>
      <c r="K506" s="27"/>
      <c r="L506" s="9"/>
    </row>
    <row r="507" spans="2:12" s="5" customFormat="1" ht="24.95" customHeight="1">
      <c r="B507" s="22"/>
      <c r="C507" s="27"/>
      <c r="D507" s="27"/>
      <c r="E507" s="27"/>
      <c r="F507" s="27"/>
      <c r="G507" s="27"/>
      <c r="H507" s="27"/>
      <c r="I507" s="27"/>
      <c r="J507" s="27"/>
      <c r="K507" s="27"/>
      <c r="L507" s="9"/>
    </row>
    <row r="508" spans="2:12" s="5" customFormat="1" ht="24.95" customHeight="1">
      <c r="B508" s="22"/>
      <c r="C508" s="27"/>
      <c r="D508" s="27"/>
      <c r="E508" s="27"/>
      <c r="F508" s="27"/>
      <c r="G508" s="27"/>
      <c r="H508" s="27"/>
      <c r="I508" s="27"/>
      <c r="J508" s="27"/>
      <c r="K508" s="27"/>
      <c r="L508" s="9"/>
    </row>
    <row r="509" spans="2:12" s="5" customFormat="1" ht="24.95" customHeight="1">
      <c r="B509" s="22"/>
      <c r="C509" s="27"/>
      <c r="D509" s="27"/>
      <c r="E509" s="27"/>
      <c r="F509" s="27"/>
      <c r="G509" s="27"/>
      <c r="H509" s="27"/>
      <c r="I509" s="27"/>
      <c r="J509" s="27"/>
      <c r="K509" s="27"/>
      <c r="L509" s="9"/>
    </row>
    <row r="510" spans="2:12" ht="24.95" customHeight="1">
      <c r="B510" s="299"/>
      <c r="C510" s="299"/>
      <c r="D510" s="299"/>
      <c r="E510" s="299"/>
      <c r="F510" s="299"/>
      <c r="G510" s="299"/>
      <c r="H510" s="299"/>
      <c r="I510" s="299"/>
      <c r="J510" s="299"/>
      <c r="K510" s="299"/>
      <c r="L510" s="299"/>
    </row>
    <row r="511" spans="2:12" ht="24.95" customHeight="1"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</row>
    <row r="512" spans="2:12" ht="24.95" customHeight="1">
      <c r="B512" s="251"/>
      <c r="C512" s="251"/>
      <c r="D512" s="251"/>
      <c r="E512" s="251"/>
      <c r="F512" s="251"/>
      <c r="G512" s="251"/>
      <c r="H512" s="251"/>
      <c r="I512" s="251"/>
      <c r="J512" s="251"/>
      <c r="K512" s="251"/>
      <c r="L512" s="251"/>
    </row>
    <row r="513" spans="2:14" ht="24.95" customHeight="1">
      <c r="B513" s="251"/>
      <c r="C513" s="251"/>
      <c r="D513" s="251"/>
      <c r="E513" s="251"/>
      <c r="F513" s="251"/>
      <c r="G513" s="251"/>
      <c r="H513" s="251"/>
      <c r="I513" s="251"/>
      <c r="J513" s="251"/>
      <c r="K513" s="251"/>
      <c r="L513" s="251"/>
    </row>
    <row r="514" spans="2:14" ht="24.95" customHeight="1">
      <c r="B514" s="251"/>
      <c r="C514" s="251"/>
      <c r="D514" s="251"/>
      <c r="E514" s="251"/>
      <c r="F514" s="251"/>
      <c r="G514" s="251"/>
      <c r="H514" s="251"/>
      <c r="I514" s="251"/>
      <c r="J514" s="251"/>
      <c r="K514" s="251"/>
      <c r="L514" s="251"/>
    </row>
    <row r="515" spans="2:14" ht="24.95" customHeight="1">
      <c r="B515" s="251"/>
      <c r="C515" s="251"/>
      <c r="D515" s="251"/>
      <c r="E515" s="251"/>
      <c r="F515" s="251"/>
      <c r="G515" s="251"/>
      <c r="H515" s="251"/>
      <c r="I515" s="251"/>
      <c r="J515" s="251"/>
      <c r="K515" s="251"/>
      <c r="L515" s="251"/>
    </row>
    <row r="516" spans="2:14" ht="24.95" customHeight="1">
      <c r="B516" s="251"/>
      <c r="C516" s="251"/>
      <c r="D516" s="251"/>
      <c r="E516" s="251"/>
      <c r="F516" s="251"/>
      <c r="G516" s="251"/>
      <c r="H516" s="251"/>
      <c r="I516" s="251"/>
      <c r="J516" s="251"/>
      <c r="K516" s="251"/>
      <c r="L516" s="251"/>
    </row>
    <row r="517" spans="2:14" ht="24.95" customHeight="1">
      <c r="B517" s="251"/>
      <c r="C517" s="251"/>
      <c r="D517" s="251"/>
      <c r="E517" s="251"/>
      <c r="F517" s="251"/>
      <c r="G517" s="251"/>
      <c r="H517" s="251"/>
      <c r="I517" s="251"/>
      <c r="J517" s="251"/>
      <c r="K517" s="251"/>
      <c r="L517" s="251"/>
    </row>
    <row r="518" spans="2:14" ht="24.95" customHeight="1">
      <c r="B518" s="251"/>
      <c r="C518" s="251"/>
      <c r="D518" s="251"/>
      <c r="E518" s="251"/>
      <c r="F518" s="251"/>
      <c r="G518" s="251"/>
      <c r="H518" s="251"/>
      <c r="I518" s="251"/>
      <c r="J518" s="251"/>
      <c r="K518" s="251"/>
      <c r="L518" s="251"/>
    </row>
    <row r="519" spans="2:14" ht="24.95" customHeight="1">
      <c r="B519" s="251"/>
      <c r="C519" s="251"/>
      <c r="D519" s="251"/>
      <c r="E519" s="251"/>
      <c r="F519" s="251"/>
      <c r="G519" s="251"/>
      <c r="H519" s="251"/>
      <c r="I519" s="251"/>
      <c r="J519" s="251"/>
      <c r="K519" s="251"/>
      <c r="L519" s="251"/>
    </row>
    <row r="520" spans="2:14" ht="24.95" customHeight="1">
      <c r="B520" s="251"/>
      <c r="C520" s="251"/>
      <c r="D520" s="251"/>
      <c r="E520" s="251"/>
      <c r="F520" s="251"/>
      <c r="G520" s="251"/>
      <c r="H520" s="251"/>
      <c r="I520" s="251"/>
      <c r="J520" s="251"/>
      <c r="K520" s="251"/>
      <c r="L520" s="251"/>
    </row>
    <row r="521" spans="2:14" ht="24.95" customHeight="1">
      <c r="B521" s="251"/>
      <c r="C521" s="251"/>
      <c r="D521" s="251"/>
      <c r="E521" s="251"/>
      <c r="F521" s="251"/>
      <c r="G521" s="251"/>
      <c r="H521" s="251"/>
      <c r="I521" s="251"/>
      <c r="J521" s="251"/>
      <c r="K521" s="251"/>
      <c r="L521" s="251"/>
    </row>
    <row r="522" spans="2:14" ht="24.95" customHeight="1">
      <c r="B522" s="251"/>
      <c r="C522" s="251"/>
      <c r="D522" s="251"/>
      <c r="E522" s="251"/>
      <c r="F522" s="251"/>
      <c r="G522" s="251"/>
      <c r="H522" s="251"/>
      <c r="I522" s="251"/>
      <c r="J522" s="251"/>
      <c r="K522" s="251"/>
      <c r="L522" s="251"/>
    </row>
    <row r="523" spans="2:14" ht="24.95" customHeight="1">
      <c r="B523" s="200"/>
      <c r="C523" s="200"/>
      <c r="D523" s="200"/>
      <c r="E523" s="200"/>
      <c r="F523" s="200"/>
      <c r="G523" s="200"/>
      <c r="H523" s="200"/>
      <c r="I523" s="200"/>
      <c r="J523" s="200"/>
      <c r="K523" s="200"/>
      <c r="L523" s="200"/>
    </row>
    <row r="524" spans="2:14" ht="24.95" customHeight="1">
      <c r="B524" s="22"/>
      <c r="C524" s="27"/>
      <c r="D524" s="27"/>
      <c r="E524" s="27"/>
      <c r="F524" s="27"/>
      <c r="G524" s="27"/>
      <c r="H524" s="27"/>
      <c r="I524" s="27"/>
      <c r="J524" s="27"/>
      <c r="K524" s="27"/>
      <c r="L524" s="9"/>
    </row>
    <row r="525" spans="2:14" ht="24.95" customHeight="1">
      <c r="B525" s="265" t="s">
        <v>15</v>
      </c>
      <c r="C525" s="265"/>
      <c r="D525" s="265"/>
      <c r="E525" s="265"/>
      <c r="F525" s="265"/>
      <c r="G525" s="265"/>
      <c r="H525" s="265"/>
      <c r="I525" s="265"/>
      <c r="J525" s="265"/>
      <c r="K525" s="265"/>
      <c r="L525" s="265"/>
      <c r="M525" s="265"/>
      <c r="N525" s="265"/>
    </row>
    <row r="526" spans="2:14" ht="24.95" customHeight="1">
      <c r="B526" s="269" t="s">
        <v>40</v>
      </c>
      <c r="C526" s="270" t="s">
        <v>16</v>
      </c>
      <c r="D526" s="270"/>
      <c r="E526" s="270"/>
      <c r="F526" s="270"/>
      <c r="G526" s="270" t="s">
        <v>17</v>
      </c>
      <c r="H526" s="270"/>
      <c r="I526" s="270"/>
      <c r="J526" s="270"/>
      <c r="K526" s="270" t="s">
        <v>108</v>
      </c>
      <c r="L526" s="270"/>
      <c r="M526" s="270"/>
      <c r="N526" s="270"/>
    </row>
    <row r="527" spans="2:14" ht="24.95" customHeight="1">
      <c r="B527" s="269"/>
      <c r="C527" s="151" t="s">
        <v>92</v>
      </c>
      <c r="D527" s="151" t="s">
        <v>93</v>
      </c>
      <c r="E527" s="114" t="s">
        <v>94</v>
      </c>
      <c r="F527" s="181" t="s">
        <v>66</v>
      </c>
      <c r="G527" s="151" t="s">
        <v>92</v>
      </c>
      <c r="H527" s="151" t="s">
        <v>93</v>
      </c>
      <c r="I527" s="135" t="s">
        <v>94</v>
      </c>
      <c r="J527" s="182" t="s">
        <v>66</v>
      </c>
      <c r="K527" s="151" t="s">
        <v>92</v>
      </c>
      <c r="L527" s="151" t="s">
        <v>93</v>
      </c>
      <c r="M527" s="135" t="s">
        <v>94</v>
      </c>
      <c r="N527" s="182" t="s">
        <v>66</v>
      </c>
    </row>
    <row r="528" spans="2:14" ht="24.95" customHeight="1">
      <c r="B528" s="43" t="s">
        <v>159</v>
      </c>
      <c r="C528" s="107">
        <v>417186</v>
      </c>
      <c r="D528" s="107">
        <v>97161</v>
      </c>
      <c r="E528" s="81">
        <f>SUM(C528:D528)</f>
        <v>514347</v>
      </c>
      <c r="F528" s="130">
        <v>0.24959999999999999</v>
      </c>
      <c r="G528" s="136">
        <v>21803</v>
      </c>
      <c r="H528" s="136">
        <v>3759</v>
      </c>
      <c r="I528" s="81">
        <f>SUM(G528:H528)</f>
        <v>25562</v>
      </c>
      <c r="J528" s="130">
        <v>0.1671</v>
      </c>
      <c r="K528" s="136">
        <f>C528+G528</f>
        <v>438989</v>
      </c>
      <c r="L528" s="139">
        <f>D528+H528</f>
        <v>100920</v>
      </c>
      <c r="M528" s="137">
        <f>K528+L528</f>
        <v>539909</v>
      </c>
      <c r="N528" s="129">
        <v>0.24390000000000001</v>
      </c>
    </row>
    <row r="529" spans="2:15" ht="24.95" customHeight="1">
      <c r="B529" s="43" t="s">
        <v>156</v>
      </c>
      <c r="C529" s="107">
        <v>423098</v>
      </c>
      <c r="D529" s="107">
        <v>82406</v>
      </c>
      <c r="E529" s="81">
        <f>SUM(C529:D529)</f>
        <v>505504</v>
      </c>
      <c r="F529" s="130">
        <v>0.24479999999999999</v>
      </c>
      <c r="G529" s="136">
        <v>24401</v>
      </c>
      <c r="H529" s="136">
        <v>2302</v>
      </c>
      <c r="I529" s="81">
        <f>SUM(G529:H529)</f>
        <v>26703</v>
      </c>
      <c r="J529" s="130">
        <v>0.17730000000000001</v>
      </c>
      <c r="K529" s="178">
        <f>C529+G529</f>
        <v>447499</v>
      </c>
      <c r="L529" s="139">
        <f>D529+H529</f>
        <v>84708</v>
      </c>
      <c r="M529" s="138">
        <f>K529+L529</f>
        <v>532207</v>
      </c>
      <c r="N529" s="129">
        <v>0.2402</v>
      </c>
    </row>
    <row r="530" spans="2:15" ht="24.95" customHeight="1">
      <c r="B530" s="95" t="s">
        <v>50</v>
      </c>
      <c r="C530" s="82">
        <f t="shared" ref="C530:N530" si="17">(C529-C528)/C528</f>
        <v>1.4171137094725134E-2</v>
      </c>
      <c r="D530" s="82">
        <f t="shared" si="17"/>
        <v>-0.1518613435431912</v>
      </c>
      <c r="E530" s="82">
        <f t="shared" si="17"/>
        <v>-1.7192673428638644E-2</v>
      </c>
      <c r="F530" s="82">
        <f t="shared" si="17"/>
        <v>-1.9230769230769225E-2</v>
      </c>
      <c r="G530" s="82">
        <f t="shared" si="17"/>
        <v>0.11915791404852544</v>
      </c>
      <c r="H530" s="82">
        <f t="shared" si="17"/>
        <v>-0.38760308592710829</v>
      </c>
      <c r="I530" s="82">
        <f t="shared" si="17"/>
        <v>4.4636569908457865E-2</v>
      </c>
      <c r="J530" s="82">
        <f t="shared" si="17"/>
        <v>6.104129263913833E-2</v>
      </c>
      <c r="K530" s="82">
        <f t="shared" si="17"/>
        <v>1.9385451571679473E-2</v>
      </c>
      <c r="L530" s="82">
        <f t="shared" si="17"/>
        <v>-0.16064209274673008</v>
      </c>
      <c r="M530" s="82">
        <f t="shared" si="17"/>
        <v>-1.4265366941466061E-2</v>
      </c>
      <c r="N530" s="82">
        <f t="shared" si="17"/>
        <v>-1.5170151701517051E-2</v>
      </c>
    </row>
    <row r="531" spans="2:15" ht="24.95" customHeight="1">
      <c r="B531" s="99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1"/>
    </row>
    <row r="532" spans="2:15" s="5" customFormat="1" ht="24.95" customHeight="1">
      <c r="B532" s="22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</row>
    <row r="533" spans="2:15" s="5" customFormat="1" ht="24.95" customHeight="1">
      <c r="B533" s="22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</row>
    <row r="534" spans="2:15" s="5" customFormat="1" ht="24.95" customHeight="1">
      <c r="B534" s="22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</row>
    <row r="535" spans="2:15" ht="24.95" customHeight="1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</row>
    <row r="536" spans="2:15" ht="24.95" customHeight="1">
      <c r="B536" s="299"/>
      <c r="C536" s="299"/>
      <c r="D536" s="299"/>
      <c r="E536" s="299"/>
      <c r="F536" s="299"/>
      <c r="G536" s="299"/>
      <c r="H536" s="299"/>
      <c r="I536" s="299"/>
      <c r="J536" s="299"/>
      <c r="K536" s="299"/>
      <c r="L536" s="299"/>
    </row>
    <row r="537" spans="2:15" ht="24.95" customHeight="1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</row>
    <row r="538" spans="2:15" ht="24.95" customHeight="1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</row>
    <row r="539" spans="2:15" ht="24.95" customHeight="1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</row>
    <row r="540" spans="2:15" ht="24.95" customHeight="1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</row>
    <row r="541" spans="2:15" ht="24.95" customHeight="1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</row>
    <row r="542" spans="2:15" ht="24.95" customHeight="1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</row>
    <row r="543" spans="2:15" ht="24.95" customHeight="1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</row>
    <row r="544" spans="2:15" ht="24.95" customHeight="1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</row>
    <row r="545" spans="2:16" ht="24.95" customHeight="1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</row>
    <row r="546" spans="2:16" ht="24.95" customHeight="1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</row>
    <row r="547" spans="2:16" ht="24.95" customHeight="1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</row>
    <row r="548" spans="2:16" ht="24.95" customHeight="1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</row>
    <row r="549" spans="2:16" ht="24.95" customHeight="1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</row>
    <row r="550" spans="2:16" ht="24.95" customHeight="1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</row>
    <row r="551" spans="2:16" ht="24.95" customHeight="1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</row>
    <row r="552" spans="2:16" ht="24.95" customHeight="1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</row>
    <row r="553" spans="2:16" ht="24.95" customHeight="1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</row>
    <row r="554" spans="2:16" ht="24.95" customHeight="1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</row>
    <row r="555" spans="2:16" ht="24.95" customHeight="1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</row>
    <row r="556" spans="2:16" ht="24.95" customHeight="1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</row>
    <row r="557" spans="2:16" ht="24.95" customHeight="1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</row>
    <row r="558" spans="2:16" ht="24.95" customHeight="1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</row>
    <row r="559" spans="2:16" ht="24.95" customHeight="1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O559" s="49">
        <v>5</v>
      </c>
    </row>
    <row r="560" spans="2:16" ht="39.950000000000003" customHeight="1">
      <c r="B560" s="262" t="s">
        <v>102</v>
      </c>
      <c r="C560" s="262"/>
      <c r="D560" s="262"/>
      <c r="E560" s="262"/>
      <c r="F560" s="262"/>
      <c r="G560" s="262"/>
      <c r="H560" s="262"/>
      <c r="I560" s="262"/>
      <c r="J560" s="262"/>
      <c r="K560" s="262"/>
      <c r="L560" s="262"/>
      <c r="M560" s="262"/>
      <c r="N560" s="262"/>
      <c r="O560" s="262"/>
      <c r="P560" s="262"/>
    </row>
    <row r="561" spans="2:15" ht="15" customHeight="1"/>
    <row r="562" spans="2:15" ht="30" customHeight="1">
      <c r="B562" s="263" t="s">
        <v>103</v>
      </c>
      <c r="C562" s="263"/>
      <c r="D562" s="263"/>
      <c r="E562" s="263"/>
      <c r="F562" s="263"/>
      <c r="G562" s="263"/>
      <c r="H562" s="263"/>
      <c r="I562" s="263"/>
      <c r="J562" s="263"/>
      <c r="K562" s="263"/>
      <c r="L562" s="263"/>
      <c r="M562" s="263"/>
      <c r="N562" s="263"/>
      <c r="O562" s="263"/>
    </row>
    <row r="563" spans="2:15" ht="15" customHeight="1">
      <c r="B563" s="97"/>
      <c r="C563" s="97"/>
      <c r="D563" s="97"/>
      <c r="E563" s="97"/>
      <c r="F563" s="97"/>
      <c r="G563" s="97"/>
    </row>
    <row r="564" spans="2:15" ht="24.95" customHeight="1">
      <c r="B564" s="268" t="s">
        <v>20</v>
      </c>
      <c r="C564" s="268"/>
      <c r="D564" s="268"/>
      <c r="E564" s="268"/>
      <c r="F564" s="268"/>
      <c r="G564" s="268"/>
      <c r="H564" s="268"/>
      <c r="I564" s="268"/>
      <c r="J564" s="268"/>
    </row>
    <row r="565" spans="2:15" ht="24.95" customHeight="1">
      <c r="B565" s="269" t="s">
        <v>41</v>
      </c>
      <c r="C565" s="270" t="s">
        <v>61</v>
      </c>
      <c r="D565" s="270"/>
      <c r="E565" s="270"/>
      <c r="F565" s="270" t="s">
        <v>62</v>
      </c>
      <c r="G565" s="270"/>
      <c r="H565" s="270"/>
      <c r="I565" s="180" t="s">
        <v>66</v>
      </c>
      <c r="J565" s="179" t="s">
        <v>67</v>
      </c>
      <c r="M565" s="68"/>
    </row>
    <row r="566" spans="2:15" ht="24.95" customHeight="1">
      <c r="B566" s="269"/>
      <c r="C566" s="151" t="s">
        <v>84</v>
      </c>
      <c r="D566" s="151" t="s">
        <v>85</v>
      </c>
      <c r="E566" s="114" t="s">
        <v>91</v>
      </c>
      <c r="F566" s="151" t="s">
        <v>87</v>
      </c>
      <c r="G566" s="151" t="s">
        <v>88</v>
      </c>
      <c r="H566" s="114" t="s">
        <v>89</v>
      </c>
      <c r="I566" s="158" t="s">
        <v>112</v>
      </c>
      <c r="J566" s="158" t="s">
        <v>113</v>
      </c>
      <c r="M566" s="68"/>
    </row>
    <row r="567" spans="2:15" ht="24.95" customHeight="1">
      <c r="B567" s="34" t="s">
        <v>142</v>
      </c>
      <c r="C567" s="199">
        <v>8571</v>
      </c>
      <c r="D567" s="199">
        <v>189</v>
      </c>
      <c r="E567" s="173">
        <f t="shared" ref="E567:E575" si="18">C567+D567</f>
        <v>8760</v>
      </c>
      <c r="F567" s="199">
        <v>15750</v>
      </c>
      <c r="G567" s="199">
        <v>265</v>
      </c>
      <c r="H567" s="173">
        <f t="shared" ref="H567:H575" si="19">F567+G567</f>
        <v>16015</v>
      </c>
      <c r="I567" s="129">
        <v>7.0344894230093477E-2</v>
      </c>
      <c r="J567" s="132">
        <f>H567/E567</f>
        <v>1.8281963470319635</v>
      </c>
      <c r="K567" s="12"/>
      <c r="M567" s="68"/>
    </row>
    <row r="568" spans="2:15" ht="24.95" customHeight="1">
      <c r="B568" s="34" t="s">
        <v>5</v>
      </c>
      <c r="C568" s="199">
        <v>3033</v>
      </c>
      <c r="D568" s="199">
        <v>364</v>
      </c>
      <c r="E568" s="173">
        <f t="shared" si="18"/>
        <v>3397</v>
      </c>
      <c r="F568" s="199">
        <v>5363</v>
      </c>
      <c r="G568" s="199">
        <v>507</v>
      </c>
      <c r="H568" s="173">
        <f t="shared" si="19"/>
        <v>5870</v>
      </c>
      <c r="I568" s="129">
        <v>4.0634085560016617E-2</v>
      </c>
      <c r="J568" s="132">
        <f t="shared" ref="J568:J576" si="20">H568/E568</f>
        <v>1.727995289961731</v>
      </c>
      <c r="M568" s="68"/>
    </row>
    <row r="569" spans="2:15" ht="24.95" customHeight="1">
      <c r="B569" s="34" t="s">
        <v>24</v>
      </c>
      <c r="C569" s="199">
        <v>4716</v>
      </c>
      <c r="D569" s="199">
        <v>206</v>
      </c>
      <c r="E569" s="173">
        <f t="shared" si="18"/>
        <v>4922</v>
      </c>
      <c r="F569" s="199">
        <v>7563</v>
      </c>
      <c r="G569" s="199">
        <v>425</v>
      </c>
      <c r="H569" s="173">
        <f t="shared" si="19"/>
        <v>7988</v>
      </c>
      <c r="I569" s="129">
        <v>5.364926490835701E-2</v>
      </c>
      <c r="J569" s="132">
        <f t="shared" si="20"/>
        <v>1.6229175132060139</v>
      </c>
      <c r="M569" s="68"/>
    </row>
    <row r="570" spans="2:15" ht="24.95" customHeight="1">
      <c r="B570" s="34" t="s">
        <v>7</v>
      </c>
      <c r="C570" s="199">
        <v>1728</v>
      </c>
      <c r="D570" s="199">
        <v>608</v>
      </c>
      <c r="E570" s="173">
        <f t="shared" si="18"/>
        <v>2336</v>
      </c>
      <c r="F570" s="199">
        <v>3430</v>
      </c>
      <c r="G570" s="199">
        <v>735</v>
      </c>
      <c r="H570" s="173">
        <f t="shared" si="19"/>
        <v>4165</v>
      </c>
      <c r="I570" s="129">
        <v>6.1574169894444281E-2</v>
      </c>
      <c r="J570" s="132">
        <f t="shared" si="20"/>
        <v>1.7829623287671232</v>
      </c>
      <c r="M570" s="68"/>
    </row>
    <row r="571" spans="2:15" ht="24.95" customHeight="1">
      <c r="B571" s="34" t="s">
        <v>8</v>
      </c>
      <c r="C571" s="199">
        <v>4071</v>
      </c>
      <c r="D571" s="199">
        <v>316</v>
      </c>
      <c r="E571" s="173">
        <f t="shared" si="18"/>
        <v>4387</v>
      </c>
      <c r="F571" s="199">
        <v>6828</v>
      </c>
      <c r="G571" s="199">
        <v>324</v>
      </c>
      <c r="H571" s="173">
        <f t="shared" si="19"/>
        <v>7152</v>
      </c>
      <c r="I571" s="129">
        <v>5.1938243453254131E-2</v>
      </c>
      <c r="J571" s="132">
        <f t="shared" si="20"/>
        <v>1.6302712559835879</v>
      </c>
      <c r="M571" s="68"/>
    </row>
    <row r="572" spans="2:15" ht="24.95" customHeight="1">
      <c r="B572" s="34" t="s">
        <v>9</v>
      </c>
      <c r="C572" s="199">
        <v>6782</v>
      </c>
      <c r="D572" s="199">
        <v>101</v>
      </c>
      <c r="E572" s="173">
        <f t="shared" si="18"/>
        <v>6883</v>
      </c>
      <c r="F572" s="199">
        <v>11912</v>
      </c>
      <c r="G572" s="199">
        <v>259</v>
      </c>
      <c r="H572" s="173">
        <f t="shared" si="19"/>
        <v>12171</v>
      </c>
      <c r="I572" s="129">
        <v>9.2553725418624819E-2</v>
      </c>
      <c r="J572" s="132">
        <f t="shared" si="20"/>
        <v>1.7682696498619788</v>
      </c>
      <c r="M572" s="68"/>
    </row>
    <row r="573" spans="2:15" ht="24.95" customHeight="1">
      <c r="B573" s="34" t="s">
        <v>10</v>
      </c>
      <c r="C573" s="199">
        <v>2325</v>
      </c>
      <c r="D573" s="199">
        <v>105</v>
      </c>
      <c r="E573" s="173">
        <f t="shared" si="18"/>
        <v>2430</v>
      </c>
      <c r="F573" s="199">
        <v>4110</v>
      </c>
      <c r="G573" s="199">
        <v>250</v>
      </c>
      <c r="H573" s="173">
        <f t="shared" si="19"/>
        <v>4360</v>
      </c>
      <c r="I573" s="129">
        <v>3.9089816923380372E-2</v>
      </c>
      <c r="J573" s="132">
        <f t="shared" si="20"/>
        <v>1.7942386831275721</v>
      </c>
      <c r="M573" s="68"/>
    </row>
    <row r="574" spans="2:15" ht="24.95" customHeight="1">
      <c r="B574" s="34" t="s">
        <v>11</v>
      </c>
      <c r="C574" s="199">
        <v>2748</v>
      </c>
      <c r="D574" s="199">
        <v>104</v>
      </c>
      <c r="E574" s="173">
        <f t="shared" si="18"/>
        <v>2852</v>
      </c>
      <c r="F574" s="199">
        <v>4655</v>
      </c>
      <c r="G574" s="199">
        <v>155</v>
      </c>
      <c r="H574" s="173">
        <f t="shared" si="19"/>
        <v>4810</v>
      </c>
      <c r="I574" s="129">
        <v>7.6660716562539838E-2</v>
      </c>
      <c r="J574" s="132">
        <f t="shared" si="20"/>
        <v>1.6865357643758765</v>
      </c>
      <c r="M574" s="68"/>
    </row>
    <row r="575" spans="2:15" ht="24.95" customHeight="1">
      <c r="B575" s="34" t="s">
        <v>12</v>
      </c>
      <c r="C575" s="199">
        <v>5788</v>
      </c>
      <c r="D575" s="199">
        <v>209</v>
      </c>
      <c r="E575" s="173">
        <f t="shared" si="18"/>
        <v>5997</v>
      </c>
      <c r="F575" s="199">
        <v>8281</v>
      </c>
      <c r="G575" s="199">
        <v>348</v>
      </c>
      <c r="H575" s="173">
        <f t="shared" si="19"/>
        <v>8629</v>
      </c>
      <c r="I575" s="129">
        <v>0.10963168125627311</v>
      </c>
      <c r="J575" s="132">
        <f t="shared" si="20"/>
        <v>1.4388861097215275</v>
      </c>
      <c r="M575" s="68"/>
    </row>
    <row r="576" spans="2:15" ht="24.95" customHeight="1">
      <c r="B576" s="191" t="s">
        <v>14</v>
      </c>
      <c r="C576" s="175">
        <f t="shared" ref="C576:H576" si="21">SUM(C567:C575)</f>
        <v>39762</v>
      </c>
      <c r="D576" s="175">
        <f t="shared" si="21"/>
        <v>2202</v>
      </c>
      <c r="E576" s="176">
        <f t="shared" si="21"/>
        <v>41964</v>
      </c>
      <c r="F576" s="175">
        <f t="shared" si="21"/>
        <v>67892</v>
      </c>
      <c r="G576" s="171">
        <f t="shared" si="21"/>
        <v>3268</v>
      </c>
      <c r="H576" s="169">
        <f t="shared" si="21"/>
        <v>71160</v>
      </c>
      <c r="I576" s="156">
        <v>6.4058823211691179E-2</v>
      </c>
      <c r="J576" s="155">
        <f t="shared" si="20"/>
        <v>1.6957392050328852</v>
      </c>
      <c r="M576" s="68"/>
    </row>
    <row r="577" spans="2:15" ht="24.95" customHeight="1">
      <c r="B577" s="24"/>
      <c r="C577" s="37"/>
      <c r="D577" s="37"/>
      <c r="E577" s="41"/>
      <c r="F577" s="37"/>
      <c r="G577" s="37"/>
      <c r="H577" s="41"/>
      <c r="I577" s="42"/>
      <c r="J577" s="59"/>
      <c r="K577" s="5"/>
      <c r="M577" s="68"/>
    </row>
    <row r="578" spans="2:15" ht="24.95" customHeight="1">
      <c r="B578" s="24"/>
      <c r="C578" s="30"/>
      <c r="D578" s="30"/>
      <c r="E578" s="31"/>
      <c r="F578" s="30"/>
      <c r="G578" s="30"/>
      <c r="H578" s="31"/>
      <c r="I578" s="25"/>
      <c r="J578" s="26"/>
      <c r="M578">
        <f>SUM(M568:M577)</f>
        <v>0</v>
      </c>
    </row>
    <row r="579" spans="2:15" ht="24.95" customHeight="1"/>
    <row r="580" spans="2:15" ht="24.95" customHeight="1"/>
    <row r="581" spans="2:15" ht="24.95" customHeight="1"/>
    <row r="582" spans="2:15" ht="24.95" customHeight="1"/>
    <row r="583" spans="2:15" ht="24.95" customHeight="1"/>
    <row r="584" spans="2:15" ht="24.95" customHeight="1"/>
    <row r="585" spans="2:15" ht="24.95" customHeight="1">
      <c r="B585" s="2"/>
      <c r="C585" s="2"/>
      <c r="D585" s="2"/>
      <c r="E585" s="2"/>
      <c r="G585" s="2"/>
      <c r="H585" s="2"/>
      <c r="I585" s="2"/>
      <c r="J585" s="2"/>
    </row>
    <row r="586" spans="2:15" ht="24.95" customHeight="1">
      <c r="B586" s="2"/>
      <c r="C586" s="2"/>
      <c r="D586" s="2"/>
      <c r="E586" s="2"/>
      <c r="G586" s="2"/>
      <c r="H586" s="2"/>
      <c r="I586" s="2"/>
      <c r="J586" s="2"/>
    </row>
    <row r="587" spans="2:15" ht="24.95" customHeight="1">
      <c r="B587" s="2"/>
      <c r="C587" s="2"/>
      <c r="D587" s="2"/>
      <c r="E587" s="2"/>
      <c r="F587" s="2"/>
      <c r="G587" s="2"/>
      <c r="H587" s="2"/>
      <c r="I587" s="2"/>
      <c r="J587" s="2"/>
      <c r="K587" s="88"/>
    </row>
    <row r="588" spans="2:15" ht="24.95" customHeight="1">
      <c r="B588" s="2"/>
      <c r="C588" s="2"/>
      <c r="D588" s="2"/>
      <c r="E588" s="2"/>
      <c r="F588" s="2"/>
      <c r="G588" s="2"/>
      <c r="H588" s="2"/>
      <c r="I588" s="2"/>
      <c r="J588" s="2"/>
      <c r="K588" s="88"/>
    </row>
    <row r="589" spans="2:15" ht="24.95" customHeight="1">
      <c r="B589" s="2"/>
      <c r="C589" s="2"/>
      <c r="D589" s="2"/>
      <c r="E589" s="2"/>
      <c r="F589" s="2"/>
      <c r="G589" s="2"/>
      <c r="H589" s="2"/>
      <c r="I589" s="2"/>
      <c r="J589" s="2"/>
      <c r="K589" s="88"/>
    </row>
    <row r="590" spans="2:15" ht="30" customHeight="1">
      <c r="B590" s="263" t="s">
        <v>161</v>
      </c>
      <c r="C590" s="263"/>
      <c r="D590" s="263"/>
      <c r="E590" s="263"/>
      <c r="F590" s="263"/>
      <c r="G590" s="263"/>
      <c r="H590" s="263"/>
      <c r="I590" s="263"/>
      <c r="J590" s="263"/>
      <c r="K590" s="263"/>
      <c r="L590" s="263"/>
      <c r="M590" s="263"/>
      <c r="N590" s="263"/>
      <c r="O590" s="263"/>
    </row>
    <row r="591" spans="2:15" ht="15" customHeight="1">
      <c r="B591" s="97"/>
      <c r="C591" s="97"/>
      <c r="D591" s="97"/>
      <c r="E591" s="97"/>
      <c r="F591" s="97"/>
      <c r="G591" s="97"/>
    </row>
    <row r="592" spans="2:15" s="5" customFormat="1" ht="24.95" customHeight="1">
      <c r="B592" s="265" t="s">
        <v>13</v>
      </c>
      <c r="C592" s="265"/>
      <c r="D592" s="265"/>
      <c r="E592" s="265"/>
      <c r="F592" s="265"/>
      <c r="G592" s="265"/>
      <c r="H592" s="265"/>
      <c r="I592" s="27"/>
      <c r="J592" s="27"/>
      <c r="K592" s="27"/>
      <c r="L592" s="27"/>
    </row>
    <row r="593" spans="2:12" s="5" customFormat="1" ht="24.95" customHeight="1">
      <c r="B593" s="184" t="s">
        <v>40</v>
      </c>
      <c r="C593" s="266" t="s">
        <v>78</v>
      </c>
      <c r="D593" s="266"/>
      <c r="E593" s="266" t="s">
        <v>138</v>
      </c>
      <c r="F593" s="266"/>
      <c r="G593" s="267" t="s">
        <v>0</v>
      </c>
      <c r="H593" s="267"/>
      <c r="I593" s="27"/>
      <c r="J593" s="27"/>
      <c r="K593" s="27"/>
      <c r="L593" s="27"/>
    </row>
    <row r="594" spans="2:12" s="5" customFormat="1" ht="24.95" customHeight="1">
      <c r="B594" s="43" t="s">
        <v>159</v>
      </c>
      <c r="C594" s="307">
        <v>38554</v>
      </c>
      <c r="D594" s="307"/>
      <c r="E594" s="307">
        <v>1790</v>
      </c>
      <c r="F594" s="307"/>
      <c r="G594" s="308">
        <f>C594+E594</f>
        <v>40344</v>
      </c>
      <c r="H594" s="309"/>
      <c r="I594" s="27"/>
      <c r="J594" s="27"/>
      <c r="K594" s="27"/>
      <c r="L594" s="27"/>
    </row>
    <row r="595" spans="2:12" s="5" customFormat="1" ht="24.95" customHeight="1">
      <c r="B595" s="43" t="s">
        <v>156</v>
      </c>
      <c r="C595" s="307">
        <v>39762</v>
      </c>
      <c r="D595" s="307"/>
      <c r="E595" s="307">
        <v>2202</v>
      </c>
      <c r="F595" s="307"/>
      <c r="G595" s="308">
        <f>C595+E595</f>
        <v>41964</v>
      </c>
      <c r="H595" s="309"/>
      <c r="I595" s="27"/>
      <c r="J595" s="27"/>
      <c r="K595" s="27"/>
      <c r="L595" s="27"/>
    </row>
    <row r="596" spans="2:12" s="5" customFormat="1" ht="24.95" customHeight="1">
      <c r="B596" s="95" t="s">
        <v>50</v>
      </c>
      <c r="C596" s="271">
        <f>(C595-C594)/C594</f>
        <v>3.1332676246303884E-2</v>
      </c>
      <c r="D596" s="271"/>
      <c r="E596" s="271">
        <f>(E595-E594)/E594</f>
        <v>0.23016759776536314</v>
      </c>
      <c r="F596" s="271"/>
      <c r="G596" s="271">
        <f>(G595-G594)/G594</f>
        <v>4.0154669839381318E-2</v>
      </c>
      <c r="H596" s="271"/>
      <c r="I596" s="27"/>
      <c r="J596" s="27"/>
      <c r="K596" s="27"/>
      <c r="L596" s="27"/>
    </row>
    <row r="597" spans="2:12" s="5" customFormat="1" ht="24.95" customHeight="1">
      <c r="B597" s="22"/>
      <c r="C597" s="27"/>
      <c r="D597" s="27"/>
      <c r="E597" s="27"/>
      <c r="F597" s="23"/>
      <c r="G597" s="22"/>
      <c r="H597" s="22"/>
      <c r="I597" s="27"/>
      <c r="J597" s="27"/>
      <c r="K597" s="27"/>
      <c r="L597" s="27"/>
    </row>
    <row r="598" spans="2:12" s="5" customFormat="1" ht="24.95" customHeight="1">
      <c r="B598" s="22"/>
      <c r="C598" s="27"/>
      <c r="D598" s="27"/>
      <c r="E598" s="27"/>
      <c r="F598" s="23"/>
      <c r="G598" s="22"/>
      <c r="H598" s="22"/>
      <c r="I598" s="27"/>
      <c r="J598" s="27"/>
      <c r="K598" s="27"/>
      <c r="L598" s="27"/>
    </row>
    <row r="599" spans="2:12" s="5" customFormat="1" ht="24.95" customHeight="1">
      <c r="B599" s="22"/>
      <c r="C599" s="27"/>
      <c r="D599" s="27"/>
      <c r="E599" s="27"/>
      <c r="F599" s="23"/>
      <c r="G599" s="22"/>
      <c r="H599" s="22"/>
      <c r="I599" s="27"/>
      <c r="J599" s="27"/>
      <c r="K599" s="27"/>
      <c r="L599" s="27"/>
    </row>
    <row r="600" spans="2:12" s="5" customFormat="1" ht="24.95" customHeight="1">
      <c r="B600" s="22"/>
      <c r="C600" s="27"/>
      <c r="D600" s="27"/>
      <c r="E600" s="27"/>
      <c r="F600" s="23"/>
      <c r="G600" s="22"/>
      <c r="H600" s="22"/>
      <c r="I600" s="27"/>
      <c r="J600" s="27"/>
      <c r="K600" s="27"/>
      <c r="L600" s="27"/>
    </row>
    <row r="601" spans="2:12" s="5" customFormat="1" ht="24.95" customHeight="1">
      <c r="B601" s="22"/>
      <c r="C601" s="27"/>
      <c r="D601" s="27"/>
      <c r="E601" s="27"/>
      <c r="F601" s="23"/>
      <c r="G601" s="22"/>
      <c r="H601" s="22"/>
      <c r="I601" s="27"/>
      <c r="J601" s="27"/>
      <c r="K601" s="27"/>
      <c r="L601" s="27"/>
    </row>
    <row r="602" spans="2:12" s="5" customFormat="1" ht="24.95" customHeight="1">
      <c r="B602" s="22"/>
      <c r="C602" s="27"/>
      <c r="D602" s="27"/>
      <c r="E602" s="27"/>
      <c r="F602" s="23"/>
      <c r="G602" s="22"/>
      <c r="H602" s="22"/>
      <c r="I602" s="27"/>
      <c r="J602" s="27"/>
      <c r="K602" s="27"/>
      <c r="L602" s="27"/>
    </row>
    <row r="603" spans="2:12" s="5" customFormat="1" ht="24.95" customHeight="1">
      <c r="B603" s="22"/>
      <c r="C603" s="27"/>
      <c r="D603" s="27"/>
      <c r="E603" s="27"/>
      <c r="F603" s="23"/>
      <c r="G603" s="22"/>
      <c r="H603" s="22"/>
      <c r="I603" s="27"/>
      <c r="J603" s="27"/>
      <c r="K603" s="27"/>
      <c r="L603" s="27"/>
    </row>
    <row r="604" spans="2:12" s="60" customFormat="1" ht="24.95" customHeight="1">
      <c r="B604" s="299"/>
      <c r="C604" s="299"/>
      <c r="D604" s="299"/>
      <c r="E604" s="299"/>
      <c r="F604" s="299"/>
      <c r="G604" s="299"/>
      <c r="H604" s="299"/>
      <c r="I604" s="299"/>
      <c r="J604" s="299"/>
      <c r="K604" s="299"/>
      <c r="L604" s="299"/>
    </row>
    <row r="605" spans="2:12" s="60" customFormat="1" ht="24.95" customHeight="1"/>
    <row r="606" spans="2:12" s="60" customFormat="1" ht="24.95" customHeight="1"/>
    <row r="607" spans="2:12" s="60" customFormat="1" ht="24.95" customHeight="1"/>
    <row r="608" spans="2:12" s="60" customFormat="1" ht="24.95" customHeight="1"/>
    <row r="609" s="60" customFormat="1" ht="24.95" customHeight="1"/>
    <row r="610" s="60" customFormat="1" ht="24.95" customHeight="1"/>
    <row r="611" s="60" customFormat="1" ht="24.95" customHeight="1"/>
    <row r="612" s="60" customFormat="1" ht="24.95" customHeight="1"/>
    <row r="613" s="60" customFormat="1" ht="24.95" customHeight="1"/>
    <row r="614" s="60" customFormat="1" ht="24.95" customHeight="1"/>
    <row r="615" s="60" customFormat="1" ht="24.95" customHeight="1"/>
    <row r="616" s="60" customFormat="1" ht="24.95" customHeight="1"/>
    <row r="617" s="60" customFormat="1" ht="24.95" customHeight="1"/>
    <row r="618" s="60" customFormat="1" ht="24.95" customHeight="1"/>
    <row r="619" s="60" customFormat="1" ht="24.95" customHeight="1"/>
    <row r="620" s="60" customFormat="1" ht="24.95" customHeight="1"/>
    <row r="621" s="60" customFormat="1" ht="24.95" customHeight="1"/>
    <row r="622" s="60" customFormat="1" ht="24.95" customHeight="1"/>
    <row r="623" s="60" customFormat="1" ht="24.95" customHeight="1"/>
    <row r="624" s="60" customFormat="1" ht="24.95" customHeight="1"/>
    <row r="625" spans="2:15" s="60" customFormat="1" ht="24.95" customHeight="1">
      <c r="O625" s="49">
        <v>6</v>
      </c>
    </row>
    <row r="626" spans="2:15" s="60" customFormat="1" ht="24.95" customHeight="1">
      <c r="B626" s="265" t="s">
        <v>15</v>
      </c>
      <c r="C626" s="265"/>
      <c r="D626" s="265"/>
      <c r="E626" s="265"/>
      <c r="F626" s="265"/>
      <c r="G626" s="265"/>
      <c r="H626" s="265"/>
      <c r="I626" s="265"/>
      <c r="J626" s="265"/>
    </row>
    <row r="627" spans="2:15" s="60" customFormat="1" ht="24.95" customHeight="1">
      <c r="B627" s="184" t="s">
        <v>40</v>
      </c>
      <c r="C627" s="266" t="s">
        <v>140</v>
      </c>
      <c r="D627" s="266"/>
      <c r="E627" s="266" t="s">
        <v>139</v>
      </c>
      <c r="F627" s="266"/>
      <c r="G627" s="267" t="s">
        <v>49</v>
      </c>
      <c r="H627" s="267"/>
      <c r="I627" s="298" t="s">
        <v>18</v>
      </c>
      <c r="J627" s="298"/>
    </row>
    <row r="628" spans="2:15" s="60" customFormat="1" ht="24.95" customHeight="1">
      <c r="B628" s="43" t="s">
        <v>159</v>
      </c>
      <c r="C628" s="307">
        <v>70420</v>
      </c>
      <c r="D628" s="307"/>
      <c r="E628" s="307">
        <v>4005</v>
      </c>
      <c r="F628" s="307"/>
      <c r="G628" s="308">
        <f>C628+E628</f>
        <v>74425</v>
      </c>
      <c r="H628" s="309"/>
      <c r="I628" s="310">
        <v>6.8599999999999994E-2</v>
      </c>
      <c r="J628" s="311"/>
    </row>
    <row r="629" spans="2:15" s="60" customFormat="1" ht="24.95" customHeight="1">
      <c r="B629" s="43" t="s">
        <v>156</v>
      </c>
      <c r="C629" s="307">
        <v>67892</v>
      </c>
      <c r="D629" s="307"/>
      <c r="E629" s="307">
        <v>3268</v>
      </c>
      <c r="F629" s="307"/>
      <c r="G629" s="308">
        <f>C629+E629</f>
        <v>71160</v>
      </c>
      <c r="H629" s="309"/>
      <c r="I629" s="310">
        <v>6.4100000000000004E-2</v>
      </c>
      <c r="J629" s="311"/>
    </row>
    <row r="630" spans="2:15" s="60" customFormat="1" ht="24.95" customHeight="1">
      <c r="B630" s="95" t="s">
        <v>50</v>
      </c>
      <c r="C630" s="271">
        <f>(C629-C628)/C628</f>
        <v>-3.5898892360124966E-2</v>
      </c>
      <c r="D630" s="271"/>
      <c r="E630" s="271">
        <f>(E629-E628)/E628</f>
        <v>-0.18401997503121098</v>
      </c>
      <c r="F630" s="271"/>
      <c r="G630" s="271">
        <f>(G629-G628)/G628</f>
        <v>-4.3869667450453474E-2</v>
      </c>
      <c r="H630" s="271"/>
      <c r="I630" s="271">
        <f>(I629-I628)/I628</f>
        <v>-6.559766763848382E-2</v>
      </c>
      <c r="J630" s="271"/>
    </row>
    <row r="631" spans="2:15" s="60" customFormat="1" ht="24.95" customHeight="1"/>
    <row r="632" spans="2:15" s="60" customFormat="1" ht="24.95" customHeight="1"/>
    <row r="633" spans="2:15" s="60" customFormat="1" ht="24.95" customHeight="1">
      <c r="B633" s="299"/>
      <c r="C633" s="299"/>
      <c r="D633" s="299"/>
      <c r="E633" s="299"/>
      <c r="F633" s="299"/>
      <c r="G633" s="299"/>
      <c r="H633" s="299"/>
      <c r="I633" s="299"/>
      <c r="J633" s="299"/>
      <c r="K633" s="299"/>
      <c r="L633" s="299"/>
    </row>
    <row r="634" spans="2:15" s="60" customFormat="1" ht="24.95" customHeight="1"/>
    <row r="635" spans="2:15" s="60" customFormat="1" ht="24.95" customHeight="1"/>
    <row r="636" spans="2:15" s="60" customFormat="1" ht="24.95" customHeight="1"/>
    <row r="637" spans="2:15" s="60" customFormat="1" ht="24.95" customHeight="1"/>
    <row r="638" spans="2:15" s="60" customFormat="1" ht="24.95" customHeight="1"/>
    <row r="639" spans="2:15" s="60" customFormat="1" ht="24.95" customHeight="1"/>
    <row r="640" spans="2:15" s="60" customFormat="1" ht="24.95" customHeight="1"/>
    <row r="641" s="60" customFormat="1" ht="24.95" customHeight="1"/>
    <row r="642" s="60" customFormat="1" ht="24.95" customHeight="1"/>
    <row r="643" s="60" customFormat="1" ht="24.95" customHeight="1"/>
    <row r="644" s="60" customFormat="1" ht="24.95" customHeight="1"/>
    <row r="645" s="60" customFormat="1" ht="24.95" customHeight="1"/>
    <row r="646" s="60" customFormat="1" ht="24.95" customHeight="1"/>
    <row r="647" s="60" customFormat="1" ht="24.95" customHeight="1"/>
    <row r="648" s="60" customFormat="1" ht="24.95" customHeight="1"/>
    <row r="649" s="60" customFormat="1" ht="24.95" customHeight="1"/>
    <row r="650" s="60" customFormat="1" ht="24.95" customHeight="1"/>
    <row r="651" s="60" customFormat="1" ht="24.95" customHeight="1"/>
    <row r="652" s="60" customFormat="1" ht="24.95" customHeight="1"/>
    <row r="653" s="60" customFormat="1" ht="24.95" customHeight="1"/>
    <row r="654" s="60" customFormat="1" ht="24.95" customHeight="1"/>
    <row r="655" s="60" customFormat="1" ht="24.95" customHeight="1"/>
    <row r="656" s="60" customFormat="1" ht="24.95" customHeight="1"/>
    <row r="657" s="60" customFormat="1" ht="24.95" customHeight="1"/>
    <row r="658" s="60" customFormat="1" ht="24.95" customHeight="1"/>
    <row r="659" s="60" customFormat="1" ht="24.95" customHeight="1"/>
    <row r="660" s="60" customFormat="1" ht="24.95" customHeight="1"/>
    <row r="661" s="60" customFormat="1" ht="24.95" customHeight="1"/>
    <row r="662" s="60" customFormat="1" ht="24.95" customHeight="1"/>
    <row r="663" s="60" customFormat="1" ht="24.95" customHeight="1"/>
    <row r="664" s="60" customFormat="1" ht="24.95" customHeight="1"/>
    <row r="665" s="60" customFormat="1" ht="24.95" customHeight="1"/>
    <row r="666" s="60" customFormat="1" ht="24.95" customHeight="1"/>
    <row r="667" s="60" customFormat="1" ht="24.95" customHeight="1"/>
    <row r="668" s="60" customFormat="1" ht="24.95" customHeight="1"/>
    <row r="669" s="60" customFormat="1" ht="24.95" customHeight="1"/>
    <row r="670" s="60" customFormat="1" ht="24.95" customHeight="1"/>
    <row r="671" s="60" customFormat="1" ht="24.95" customHeight="1"/>
    <row r="672" s="60" customFormat="1" ht="24.95" customHeight="1"/>
    <row r="673" s="60" customFormat="1" ht="24.95" customHeight="1"/>
    <row r="674" s="60" customFormat="1" ht="24.95" customHeight="1"/>
    <row r="675" s="60" customFormat="1" ht="24.95" customHeight="1"/>
    <row r="676" s="60" customFormat="1" ht="24.95" customHeight="1"/>
    <row r="677" s="60" customFormat="1" ht="24.95" customHeight="1"/>
    <row r="678" s="60" customFormat="1" ht="24.95" customHeight="1"/>
    <row r="679" s="60" customFormat="1" ht="24.95" customHeight="1"/>
    <row r="680" s="60" customFormat="1" ht="24.95" customHeight="1"/>
    <row r="681" s="60" customFormat="1" ht="24.95" customHeight="1"/>
    <row r="682" s="60" customFormat="1" ht="24.95" customHeight="1"/>
    <row r="683" s="60" customFormat="1" ht="24.95" customHeight="1"/>
    <row r="684" s="60" customFormat="1" ht="24.95" customHeight="1"/>
    <row r="685" s="60" customFormat="1" ht="24.95" customHeight="1"/>
    <row r="686" s="60" customFormat="1" ht="24.95" customHeight="1"/>
    <row r="687" s="60" customFormat="1" ht="24.95" customHeight="1"/>
    <row r="688" s="60" customFormat="1" ht="24.95" customHeight="1"/>
    <row r="689" spans="2:15" s="60" customFormat="1" ht="24.95" customHeight="1"/>
    <row r="690" spans="2:15" s="60" customFormat="1" ht="24.95" customHeight="1">
      <c r="O690" s="49">
        <v>7</v>
      </c>
    </row>
    <row r="691" spans="2:15" ht="39.950000000000003" customHeight="1">
      <c r="B691" s="262" t="s">
        <v>153</v>
      </c>
      <c r="C691" s="262"/>
      <c r="D691" s="262"/>
      <c r="E691" s="262"/>
      <c r="F691" s="262"/>
      <c r="G691" s="262"/>
      <c r="H691" s="262"/>
      <c r="I691" s="262"/>
      <c r="J691" s="262"/>
      <c r="K691" s="262"/>
      <c r="L691" s="262"/>
      <c r="M691" s="262"/>
      <c r="N691" s="262"/>
      <c r="O691" s="262"/>
    </row>
    <row r="692" spans="2:15" ht="15" customHeight="1"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</row>
    <row r="693" spans="2:15" ht="30" customHeight="1">
      <c r="B693" s="263" t="s">
        <v>105</v>
      </c>
      <c r="C693" s="263"/>
      <c r="D693" s="263"/>
      <c r="E693" s="263"/>
      <c r="F693" s="263"/>
      <c r="G693" s="263"/>
      <c r="H693" s="263"/>
      <c r="I693" s="263"/>
      <c r="J693" s="263"/>
      <c r="K693" s="263"/>
      <c r="L693" s="263"/>
      <c r="M693" s="263"/>
      <c r="N693" s="263"/>
      <c r="O693" s="263"/>
    </row>
    <row r="694" spans="2:15" ht="15" customHeight="1">
      <c r="B694" s="97"/>
      <c r="C694" s="97"/>
      <c r="D694" s="97"/>
      <c r="E694" s="97"/>
      <c r="F694" s="97"/>
      <c r="G694" s="97"/>
    </row>
    <row r="695" spans="2:15" ht="24.95" customHeight="1">
      <c r="B695" s="268" t="s">
        <v>154</v>
      </c>
      <c r="C695" s="268"/>
      <c r="D695" s="268"/>
      <c r="E695" s="268"/>
      <c r="F695" s="268"/>
      <c r="G695" s="268"/>
      <c r="H695" s="268"/>
      <c r="I695" s="268"/>
      <c r="J695" s="268"/>
    </row>
    <row r="696" spans="2:15" ht="24.95" customHeight="1">
      <c r="B696" s="269" t="s">
        <v>41</v>
      </c>
      <c r="C696" s="270" t="s">
        <v>61</v>
      </c>
      <c r="D696" s="270"/>
      <c r="E696" s="270"/>
      <c r="F696" s="270" t="s">
        <v>62</v>
      </c>
      <c r="G696" s="270"/>
      <c r="H696" s="270"/>
      <c r="I696" s="180" t="s">
        <v>66</v>
      </c>
      <c r="J696" s="179" t="s">
        <v>67</v>
      </c>
    </row>
    <row r="697" spans="2:15" ht="24.95" customHeight="1">
      <c r="B697" s="269"/>
      <c r="C697" s="151" t="s">
        <v>84</v>
      </c>
      <c r="D697" s="151" t="s">
        <v>85</v>
      </c>
      <c r="E697" s="114" t="s">
        <v>86</v>
      </c>
      <c r="F697" s="151" t="s">
        <v>87</v>
      </c>
      <c r="G697" s="151" t="s">
        <v>88</v>
      </c>
      <c r="H697" s="114" t="s">
        <v>89</v>
      </c>
      <c r="I697" s="158" t="s">
        <v>112</v>
      </c>
      <c r="J697" s="158" t="s">
        <v>113</v>
      </c>
      <c r="K697" s="12"/>
      <c r="L697" s="12"/>
      <c r="M697" s="69"/>
      <c r="N697" s="12"/>
    </row>
    <row r="698" spans="2:15" ht="24.95" customHeight="1">
      <c r="B698" s="34" t="s">
        <v>142</v>
      </c>
      <c r="C698" s="199">
        <v>303</v>
      </c>
      <c r="D698" s="199">
        <v>4</v>
      </c>
      <c r="E698" s="173">
        <f>SUM(C698:D698)</f>
        <v>307</v>
      </c>
      <c r="F698" s="199">
        <v>630</v>
      </c>
      <c r="G698" s="199">
        <v>6</v>
      </c>
      <c r="H698" s="173">
        <f>SUM(F698:G698)</f>
        <v>636</v>
      </c>
      <c r="I698" s="129">
        <v>1.112160318959186E-2</v>
      </c>
      <c r="J698" s="132">
        <f>H698/E698</f>
        <v>2.0716612377850163</v>
      </c>
      <c r="K698" s="12"/>
      <c r="L698" s="72"/>
      <c r="M698" s="69"/>
      <c r="N698" s="12"/>
    </row>
    <row r="699" spans="2:15" ht="24.95" customHeight="1">
      <c r="B699" s="34" t="s">
        <v>5</v>
      </c>
      <c r="C699" s="199">
        <v>127</v>
      </c>
      <c r="D699" s="199">
        <v>1072</v>
      </c>
      <c r="E699" s="173">
        <f t="shared" ref="E699:E706" si="22">SUM(C699:D699)</f>
        <v>1199</v>
      </c>
      <c r="F699" s="199">
        <v>173</v>
      </c>
      <c r="G699" s="199">
        <v>1312</v>
      </c>
      <c r="H699" s="173">
        <f t="shared" ref="H699:H706" si="23">SUM(F699:G699)</f>
        <v>1485</v>
      </c>
      <c r="I699" s="129">
        <v>1.9443535188216034E-2</v>
      </c>
      <c r="J699" s="132">
        <f t="shared" ref="J699:J707" si="24">H699/E699</f>
        <v>1.238532110091743</v>
      </c>
      <c r="K699" s="12"/>
      <c r="L699" s="72"/>
      <c r="M699" s="69"/>
      <c r="N699" s="12"/>
    </row>
    <row r="700" spans="2:15" ht="24.95" customHeight="1">
      <c r="B700" s="34" t="s">
        <v>24</v>
      </c>
      <c r="C700" s="199">
        <v>38</v>
      </c>
      <c r="D700" s="199">
        <v>0</v>
      </c>
      <c r="E700" s="173">
        <f t="shared" si="22"/>
        <v>38</v>
      </c>
      <c r="F700" s="199">
        <v>158</v>
      </c>
      <c r="G700" s="199">
        <v>0</v>
      </c>
      <c r="H700" s="173">
        <f t="shared" si="23"/>
        <v>158</v>
      </c>
      <c r="I700" s="129">
        <v>5.4724300360210589E-3</v>
      </c>
      <c r="J700" s="132">
        <f t="shared" si="24"/>
        <v>4.1578947368421053</v>
      </c>
      <c r="K700" s="12"/>
      <c r="L700" s="72"/>
      <c r="M700" s="70"/>
      <c r="N700" s="12"/>
    </row>
    <row r="701" spans="2:15" ht="24.95" customHeight="1">
      <c r="B701" s="34" t="s">
        <v>7</v>
      </c>
      <c r="C701" s="199">
        <v>0</v>
      </c>
      <c r="D701" s="199">
        <v>0</v>
      </c>
      <c r="E701" s="173">
        <f t="shared" si="22"/>
        <v>0</v>
      </c>
      <c r="F701" s="199">
        <v>0</v>
      </c>
      <c r="G701" s="199">
        <v>0</v>
      </c>
      <c r="H701" s="173">
        <f t="shared" si="23"/>
        <v>0</v>
      </c>
      <c r="I701" s="129">
        <v>0</v>
      </c>
      <c r="J701" s="132">
        <v>0</v>
      </c>
      <c r="K701" s="12"/>
      <c r="L701" s="72"/>
      <c r="M701" s="70"/>
      <c r="N701" s="12"/>
    </row>
    <row r="702" spans="2:15" ht="24.95" customHeight="1">
      <c r="B702" s="34" t="s">
        <v>8</v>
      </c>
      <c r="C702" s="199">
        <v>9</v>
      </c>
      <c r="D702" s="199">
        <v>1535</v>
      </c>
      <c r="E702" s="173">
        <f t="shared" si="22"/>
        <v>1544</v>
      </c>
      <c r="F702" s="199">
        <v>9</v>
      </c>
      <c r="G702" s="199">
        <v>1535</v>
      </c>
      <c r="H702" s="173">
        <f t="shared" si="23"/>
        <v>1544</v>
      </c>
      <c r="I702" s="129">
        <v>4.026285595076666E-2</v>
      </c>
      <c r="J702" s="132">
        <f t="shared" si="24"/>
        <v>1</v>
      </c>
      <c r="K702" s="12"/>
      <c r="L702" s="72"/>
      <c r="M702" s="70"/>
      <c r="N702" s="12"/>
    </row>
    <row r="703" spans="2:15" ht="24.95" customHeight="1">
      <c r="B703" s="34" t="s">
        <v>9</v>
      </c>
      <c r="C703" s="199">
        <v>213</v>
      </c>
      <c r="D703" s="199">
        <v>83</v>
      </c>
      <c r="E703" s="173">
        <f t="shared" si="22"/>
        <v>296</v>
      </c>
      <c r="F703" s="199">
        <v>490</v>
      </c>
      <c r="G703" s="199">
        <v>100</v>
      </c>
      <c r="H703" s="173">
        <f t="shared" si="23"/>
        <v>590</v>
      </c>
      <c r="I703" s="129">
        <v>1.5151515151515152E-2</v>
      </c>
      <c r="J703" s="132">
        <f t="shared" si="24"/>
        <v>1.9932432432432432</v>
      </c>
      <c r="K703" s="12"/>
      <c r="L703" s="72"/>
      <c r="M703" s="70"/>
      <c r="N703" s="12"/>
    </row>
    <row r="704" spans="2:15" ht="24.95" customHeight="1">
      <c r="B704" s="34" t="s">
        <v>10</v>
      </c>
      <c r="C704" s="199">
        <v>0</v>
      </c>
      <c r="D704" s="199">
        <v>0</v>
      </c>
      <c r="E704" s="173">
        <f t="shared" si="22"/>
        <v>0</v>
      </c>
      <c r="F704" s="199">
        <v>0</v>
      </c>
      <c r="G704" s="199">
        <v>0</v>
      </c>
      <c r="H704" s="173">
        <f t="shared" si="23"/>
        <v>0</v>
      </c>
      <c r="I704" s="129">
        <v>0</v>
      </c>
      <c r="J704" s="132">
        <v>0</v>
      </c>
      <c r="K704" s="12"/>
      <c r="L704" s="72"/>
      <c r="M704" s="70"/>
      <c r="N704" s="12"/>
    </row>
    <row r="705" spans="2:15" ht="24.95" customHeight="1">
      <c r="B705" s="34" t="s">
        <v>11</v>
      </c>
      <c r="C705" s="199">
        <v>0</v>
      </c>
      <c r="D705" s="199">
        <v>0</v>
      </c>
      <c r="E705" s="173">
        <f t="shared" si="22"/>
        <v>0</v>
      </c>
      <c r="F705" s="199">
        <v>0</v>
      </c>
      <c r="G705" s="199">
        <v>0</v>
      </c>
      <c r="H705" s="173">
        <f t="shared" si="23"/>
        <v>0</v>
      </c>
      <c r="I705" s="129">
        <v>0</v>
      </c>
      <c r="J705" s="132">
        <v>0</v>
      </c>
      <c r="K705" s="12"/>
      <c r="L705" s="72"/>
      <c r="M705" s="69"/>
      <c r="N705" s="12"/>
    </row>
    <row r="706" spans="2:15" ht="24.95" customHeight="1">
      <c r="B706" s="34" t="s">
        <v>12</v>
      </c>
      <c r="C706" s="199">
        <v>3</v>
      </c>
      <c r="D706" s="199">
        <v>1</v>
      </c>
      <c r="E706" s="173">
        <f t="shared" si="22"/>
        <v>4</v>
      </c>
      <c r="F706" s="199">
        <v>3</v>
      </c>
      <c r="G706" s="199">
        <v>1</v>
      </c>
      <c r="H706" s="173">
        <f t="shared" si="23"/>
        <v>4</v>
      </c>
      <c r="I706" s="129">
        <v>2.5201612903225806E-4</v>
      </c>
      <c r="J706" s="132">
        <v>0</v>
      </c>
      <c r="K706" s="12"/>
      <c r="L706" s="12"/>
      <c r="M706" s="69"/>
      <c r="N706" s="12"/>
    </row>
    <row r="707" spans="2:15" ht="24.95" customHeight="1">
      <c r="B707" s="112" t="s">
        <v>14</v>
      </c>
      <c r="C707" s="175">
        <f>SUM(C698:C706)</f>
        <v>693</v>
      </c>
      <c r="D707" s="171">
        <f>SUM(D698:D706)</f>
        <v>2695</v>
      </c>
      <c r="E707" s="170">
        <f>SUM(C707:D707)</f>
        <v>3388</v>
      </c>
      <c r="F707" s="171">
        <f>SUM(F698:F706)</f>
        <v>1463</v>
      </c>
      <c r="G707" s="171">
        <f>SUM(G698:G706)</f>
        <v>2954</v>
      </c>
      <c r="H707" s="170">
        <f>SUM(F707:G707)</f>
        <v>4417</v>
      </c>
      <c r="I707" s="156">
        <v>1.4912070438179222E-2</v>
      </c>
      <c r="J707" s="225">
        <f t="shared" si="24"/>
        <v>1.3037190082644627</v>
      </c>
      <c r="K707" s="12"/>
      <c r="L707" s="12"/>
      <c r="M707" s="69"/>
      <c r="N707" s="12"/>
    </row>
    <row r="708" spans="2:15" ht="24.95" customHeight="1">
      <c r="B708" s="256" t="s">
        <v>199</v>
      </c>
      <c r="C708" s="256"/>
      <c r="D708" s="256"/>
      <c r="E708" s="256"/>
      <c r="F708" s="256"/>
      <c r="G708" s="256"/>
      <c r="H708" s="256"/>
      <c r="I708" s="256"/>
      <c r="J708" s="256"/>
      <c r="K708" s="256"/>
      <c r="L708" s="256"/>
      <c r="M708" s="256"/>
      <c r="N708" s="256"/>
      <c r="O708" s="256"/>
    </row>
    <row r="709" spans="2:15" s="101" customFormat="1" ht="24.95" customHeight="1">
      <c r="B709" s="318"/>
      <c r="C709" s="318"/>
      <c r="D709" s="318"/>
      <c r="E709" s="318"/>
      <c r="F709" s="318"/>
      <c r="G709" s="318"/>
      <c r="H709" s="318"/>
      <c r="I709" s="318"/>
      <c r="J709" s="318"/>
      <c r="K709" s="188"/>
      <c r="L709" s="188"/>
      <c r="M709" s="188"/>
      <c r="N709" s="188"/>
      <c r="O709" s="188"/>
    </row>
    <row r="710" spans="2:15" ht="24.95" customHeigh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</row>
    <row r="711" spans="2:15" s="58" customFormat="1" ht="24.95" customHeight="1">
      <c r="B711" s="86"/>
      <c r="C711" s="86"/>
      <c r="D711" s="86"/>
      <c r="E711" s="86"/>
      <c r="F711" s="86"/>
      <c r="G711" s="86"/>
      <c r="H711" s="86"/>
      <c r="I711" s="86"/>
      <c r="J711" s="86"/>
      <c r="K711" s="71"/>
      <c r="L711" s="71"/>
      <c r="M711" s="71"/>
      <c r="N711" s="71"/>
    </row>
    <row r="712" spans="2:15" ht="24.95" customHeight="1">
      <c r="B712" s="2"/>
      <c r="C712" s="2"/>
      <c r="D712" s="2"/>
      <c r="E712" s="2"/>
      <c r="G712" s="2"/>
      <c r="H712" s="2"/>
      <c r="I712" s="2"/>
      <c r="J712" s="2"/>
    </row>
    <row r="713" spans="2:15" ht="24.95" customHeight="1">
      <c r="B713" s="2"/>
      <c r="C713" s="2"/>
      <c r="D713" s="2"/>
      <c r="E713" s="2"/>
      <c r="G713" s="2"/>
      <c r="H713" s="2"/>
      <c r="I713" s="2"/>
      <c r="J713" s="2"/>
    </row>
    <row r="714" spans="2:15" ht="24.95" customHeight="1">
      <c r="B714" s="2"/>
      <c r="C714" s="2"/>
      <c r="D714" s="2"/>
      <c r="E714" s="2"/>
      <c r="G714" s="2"/>
      <c r="H714" s="2"/>
      <c r="I714" s="2"/>
      <c r="J714" s="2"/>
    </row>
    <row r="715" spans="2:15" ht="24.95" customHeight="1">
      <c r="B715" s="2"/>
      <c r="C715" s="2"/>
      <c r="D715" s="2"/>
      <c r="E715" s="2"/>
      <c r="G715" s="2"/>
      <c r="H715" s="2"/>
      <c r="I715" s="2"/>
      <c r="J715" s="2"/>
    </row>
    <row r="716" spans="2:15" ht="24.95" customHeight="1">
      <c r="B716" s="2"/>
      <c r="C716" s="2"/>
      <c r="D716" s="2"/>
      <c r="E716" s="2"/>
      <c r="G716" s="2"/>
      <c r="H716" s="2"/>
      <c r="I716" s="2"/>
      <c r="J716" s="2"/>
    </row>
    <row r="717" spans="2:15" ht="24.95" customHeight="1">
      <c r="B717" s="2"/>
      <c r="C717" s="2"/>
      <c r="D717" s="2"/>
      <c r="E717" s="2"/>
      <c r="G717" s="2"/>
      <c r="H717" s="2"/>
      <c r="I717" s="2"/>
      <c r="J717" s="2"/>
    </row>
    <row r="718" spans="2:15" ht="24.95" customHeight="1">
      <c r="B718" s="2"/>
      <c r="C718" s="2"/>
      <c r="D718" s="2"/>
      <c r="E718" s="2"/>
      <c r="G718" s="2"/>
      <c r="H718" s="2"/>
      <c r="I718" s="2"/>
      <c r="J718" s="2"/>
    </row>
    <row r="719" spans="2:15" ht="24.95" customHeight="1">
      <c r="B719" s="2"/>
      <c r="C719" s="2"/>
      <c r="D719" s="2"/>
      <c r="E719" s="2"/>
      <c r="G719" s="2"/>
      <c r="H719" s="2"/>
      <c r="I719" s="2"/>
      <c r="J719" s="2"/>
    </row>
    <row r="720" spans="2:15" ht="24.95" customHeight="1">
      <c r="B720" s="2"/>
      <c r="C720" s="2"/>
      <c r="D720" s="2"/>
      <c r="E720" s="2"/>
      <c r="G720" s="2"/>
      <c r="H720" s="2"/>
      <c r="I720" s="2"/>
      <c r="J720" s="2"/>
    </row>
    <row r="721" spans="2:15" ht="24.95" customHeight="1">
      <c r="B721" s="2"/>
      <c r="C721" s="2"/>
      <c r="D721" s="2"/>
      <c r="E721" s="2"/>
      <c r="G721" s="2"/>
      <c r="H721" s="2"/>
      <c r="I721" s="2"/>
      <c r="J721" s="2"/>
    </row>
    <row r="722" spans="2:15" ht="30" customHeight="1">
      <c r="B722" s="263" t="s">
        <v>162</v>
      </c>
      <c r="C722" s="263"/>
      <c r="D722" s="263"/>
      <c r="E722" s="263"/>
      <c r="F722" s="263"/>
      <c r="G722" s="263"/>
      <c r="H722" s="263"/>
      <c r="I722" s="263"/>
      <c r="J722" s="263"/>
      <c r="K722" s="263"/>
      <c r="L722" s="263"/>
      <c r="M722" s="263"/>
      <c r="N722" s="263"/>
      <c r="O722" s="263"/>
    </row>
    <row r="723" spans="2:15" ht="15" customHeight="1">
      <c r="B723" s="97"/>
      <c r="C723" s="97"/>
      <c r="D723" s="97"/>
      <c r="E723" s="97"/>
      <c r="F723" s="97"/>
      <c r="G723" s="97"/>
    </row>
    <row r="724" spans="2:15" ht="24.95" customHeight="1">
      <c r="B724" s="265" t="s">
        <v>13</v>
      </c>
      <c r="C724" s="265"/>
      <c r="D724" s="265"/>
      <c r="E724" s="265"/>
      <c r="F724" s="265"/>
      <c r="G724" s="265"/>
      <c r="H724" s="265"/>
    </row>
    <row r="725" spans="2:15" ht="24.95" customHeight="1">
      <c r="B725" s="184" t="s">
        <v>40</v>
      </c>
      <c r="C725" s="266" t="s">
        <v>78</v>
      </c>
      <c r="D725" s="266"/>
      <c r="E725" s="266" t="s">
        <v>79</v>
      </c>
      <c r="F725" s="266"/>
      <c r="G725" s="267" t="s">
        <v>0</v>
      </c>
      <c r="H725" s="267"/>
    </row>
    <row r="726" spans="2:15" ht="24.95" customHeight="1">
      <c r="B726" s="43" t="s">
        <v>159</v>
      </c>
      <c r="C726" s="307">
        <v>1146</v>
      </c>
      <c r="D726" s="307"/>
      <c r="E726" s="307">
        <v>3689</v>
      </c>
      <c r="F726" s="307"/>
      <c r="G726" s="308">
        <f>C726+E726</f>
        <v>4835</v>
      </c>
      <c r="H726" s="309"/>
    </row>
    <row r="727" spans="2:15" ht="24.95" customHeight="1">
      <c r="B727" s="43" t="s">
        <v>156</v>
      </c>
      <c r="C727" s="307">
        <v>693</v>
      </c>
      <c r="D727" s="307"/>
      <c r="E727" s="307">
        <v>2695</v>
      </c>
      <c r="F727" s="307"/>
      <c r="G727" s="308">
        <f>C727+E727</f>
        <v>3388</v>
      </c>
      <c r="H727" s="309"/>
    </row>
    <row r="728" spans="2:15" ht="24.95" customHeight="1">
      <c r="B728" s="95" t="s">
        <v>50</v>
      </c>
      <c r="C728" s="271">
        <f>(C727-C726)/C726</f>
        <v>-0.39528795811518325</v>
      </c>
      <c r="D728" s="271"/>
      <c r="E728" s="271">
        <f>(E727-E726)/E726</f>
        <v>-0.26944971537001899</v>
      </c>
      <c r="F728" s="271"/>
      <c r="G728" s="271">
        <f>(G727-G726)/G726</f>
        <v>-0.29927611168562562</v>
      </c>
      <c r="H728" s="271"/>
    </row>
    <row r="729" spans="2:15" ht="24.95" customHeight="1"/>
    <row r="730" spans="2:15" ht="24.95" customHeight="1"/>
    <row r="731" spans="2:15" ht="24.95" customHeight="1"/>
    <row r="732" spans="2:15" ht="24.95" customHeight="1"/>
    <row r="733" spans="2:15" ht="24.95" customHeight="1"/>
    <row r="734" spans="2:15" ht="24.95" customHeight="1"/>
    <row r="735" spans="2:15" ht="24.95" customHeight="1"/>
    <row r="736" spans="2:15" ht="24.95" customHeight="1">
      <c r="I736" s="21"/>
    </row>
    <row r="737" ht="24.95" customHeight="1"/>
    <row r="738" ht="24.95" customHeight="1"/>
    <row r="739" ht="24.95" customHeight="1"/>
    <row r="740" ht="24.95" customHeight="1"/>
    <row r="741" ht="24.95" customHeight="1"/>
    <row r="742" ht="24.95" customHeight="1"/>
    <row r="743" ht="24.95" customHeight="1"/>
    <row r="744" ht="24.95" customHeight="1"/>
    <row r="745" ht="24.95" customHeight="1"/>
    <row r="746" ht="24.95" customHeight="1"/>
    <row r="747" ht="24.95" customHeight="1"/>
    <row r="748" ht="24.95" customHeight="1"/>
    <row r="749" ht="24.95" customHeight="1"/>
    <row r="750" ht="24.95" customHeight="1"/>
    <row r="751" ht="24.95" customHeight="1"/>
    <row r="752" ht="24.95" customHeight="1"/>
    <row r="753" spans="2:15" ht="24.95" customHeight="1"/>
    <row r="754" spans="2:15" ht="24.95" customHeight="1"/>
    <row r="755" spans="2:15" ht="24.95" customHeight="1"/>
    <row r="756" spans="2:15" ht="24.95" customHeight="1">
      <c r="O756" s="49">
        <v>8</v>
      </c>
    </row>
    <row r="757" spans="2:15" ht="24.95" customHeight="1">
      <c r="B757" s="265" t="s">
        <v>15</v>
      </c>
      <c r="C757" s="265"/>
      <c r="D757" s="265"/>
      <c r="E757" s="265"/>
      <c r="F757" s="265"/>
      <c r="G757" s="265"/>
      <c r="H757" s="265"/>
      <c r="I757" s="265"/>
      <c r="J757" s="265"/>
    </row>
    <row r="758" spans="2:15" ht="24.95" customHeight="1">
      <c r="B758" s="183" t="s">
        <v>40</v>
      </c>
      <c r="C758" s="266" t="s">
        <v>80</v>
      </c>
      <c r="D758" s="266"/>
      <c r="E758" s="266" t="s">
        <v>81</v>
      </c>
      <c r="F758" s="266"/>
      <c r="G758" s="267" t="s">
        <v>1</v>
      </c>
      <c r="H758" s="267"/>
      <c r="I758" s="298" t="s">
        <v>18</v>
      </c>
      <c r="J758" s="298"/>
    </row>
    <row r="759" spans="2:15" ht="24.95" customHeight="1">
      <c r="B759" s="43" t="s">
        <v>159</v>
      </c>
      <c r="C759" s="307">
        <v>1881</v>
      </c>
      <c r="D759" s="307"/>
      <c r="E759" s="307">
        <v>4099</v>
      </c>
      <c r="F759" s="307"/>
      <c r="G759" s="308">
        <f>C759+E759</f>
        <v>5980</v>
      </c>
      <c r="H759" s="309"/>
      <c r="I759" s="310">
        <v>2.0799999999999999E-2</v>
      </c>
      <c r="J759" s="311"/>
    </row>
    <row r="760" spans="2:15" ht="24.95" customHeight="1">
      <c r="B760" s="43" t="s">
        <v>156</v>
      </c>
      <c r="C760" s="307">
        <v>1463</v>
      </c>
      <c r="D760" s="307"/>
      <c r="E760" s="307">
        <v>2954</v>
      </c>
      <c r="F760" s="307"/>
      <c r="G760" s="308">
        <f>C760+E760</f>
        <v>4417</v>
      </c>
      <c r="H760" s="309"/>
      <c r="I760" s="310">
        <v>1.49E-2</v>
      </c>
      <c r="J760" s="311"/>
    </row>
    <row r="761" spans="2:15" ht="24.95" customHeight="1">
      <c r="B761" s="95" t="s">
        <v>50</v>
      </c>
      <c r="C761" s="271">
        <f>(C760-C759)/C759</f>
        <v>-0.22222222222222221</v>
      </c>
      <c r="D761" s="271"/>
      <c r="E761" s="271">
        <f>(E760-E759)/E759</f>
        <v>-0.2793364235179312</v>
      </c>
      <c r="F761" s="271"/>
      <c r="G761" s="271">
        <f>(G760-G759)/G759</f>
        <v>-0.26137123745819396</v>
      </c>
      <c r="H761" s="271"/>
      <c r="I761" s="271">
        <f>(I760-I759)/I759</f>
        <v>-0.28365384615384615</v>
      </c>
      <c r="J761" s="271"/>
    </row>
    <row r="762" spans="2:15" ht="24.95" customHeight="1"/>
    <row r="763" spans="2:15" ht="24.95" customHeight="1"/>
    <row r="764" spans="2:15" ht="24.95" customHeight="1"/>
    <row r="765" spans="2:15" ht="24.95" customHeight="1"/>
    <row r="766" spans="2:15" ht="24.95" customHeight="1"/>
    <row r="767" spans="2:15" ht="24.95" customHeight="1"/>
    <row r="768" spans="2:15" ht="24.95" customHeight="1"/>
    <row r="769" spans="15:15" ht="24.95" customHeight="1"/>
    <row r="770" spans="15:15" ht="24.95" customHeight="1"/>
    <row r="771" spans="15:15" ht="24.95" customHeight="1">
      <c r="O771" s="49"/>
    </row>
    <row r="772" spans="15:15" ht="24.95" customHeight="1">
      <c r="O772" s="49"/>
    </row>
    <row r="773" spans="15:15" ht="24.95" customHeight="1">
      <c r="O773" s="49"/>
    </row>
    <row r="774" spans="15:15" ht="24.95" customHeight="1">
      <c r="O774" s="49"/>
    </row>
    <row r="775" spans="15:15" ht="24.95" customHeight="1">
      <c r="O775" s="49"/>
    </row>
    <row r="776" spans="15:15" ht="24.95" customHeight="1">
      <c r="O776" s="49"/>
    </row>
    <row r="777" spans="15:15" ht="24.95" customHeight="1">
      <c r="O777" s="49"/>
    </row>
    <row r="778" spans="15:15" ht="24.95" customHeight="1">
      <c r="O778" s="49"/>
    </row>
    <row r="779" spans="15:15" ht="24.95" customHeight="1">
      <c r="O779" s="49"/>
    </row>
    <row r="780" spans="15:15" ht="24.95" customHeight="1">
      <c r="O780" s="49"/>
    </row>
    <row r="781" spans="15:15" ht="24.95" customHeight="1">
      <c r="O781" s="49"/>
    </row>
    <row r="782" spans="15:15" ht="24.95" customHeight="1">
      <c r="O782" s="49"/>
    </row>
    <row r="783" spans="15:15" ht="24.95" customHeight="1">
      <c r="O783" s="49"/>
    </row>
    <row r="784" spans="15:15" ht="24.95" customHeight="1">
      <c r="O784" s="49"/>
    </row>
    <row r="785" spans="15:15" ht="24.95" customHeight="1">
      <c r="O785" s="49"/>
    </row>
    <row r="786" spans="15:15" ht="24.95" customHeight="1">
      <c r="O786" s="49"/>
    </row>
    <row r="787" spans="15:15" ht="24.95" customHeight="1">
      <c r="O787" s="49"/>
    </row>
    <row r="788" spans="15:15" ht="24.95" customHeight="1">
      <c r="O788" s="49"/>
    </row>
    <row r="789" spans="15:15" ht="24.95" customHeight="1">
      <c r="O789" s="49"/>
    </row>
    <row r="790" spans="15:15" ht="24.95" customHeight="1">
      <c r="O790" s="49"/>
    </row>
    <row r="791" spans="15:15" ht="24.95" customHeight="1">
      <c r="O791" s="49"/>
    </row>
    <row r="792" spans="15:15" ht="24.95" customHeight="1">
      <c r="O792" s="49"/>
    </row>
    <row r="793" spans="15:15" ht="24.95" customHeight="1">
      <c r="O793" s="49"/>
    </row>
    <row r="794" spans="15:15" ht="24.95" customHeight="1">
      <c r="O794" s="49"/>
    </row>
    <row r="795" spans="15:15" ht="24.95" customHeight="1">
      <c r="O795" s="49"/>
    </row>
    <row r="796" spans="15:15" ht="24.95" customHeight="1">
      <c r="O796" s="49"/>
    </row>
    <row r="797" spans="15:15" ht="24.95" customHeight="1">
      <c r="O797" s="49"/>
    </row>
    <row r="798" spans="15:15" ht="24.95" customHeight="1">
      <c r="O798" s="49"/>
    </row>
    <row r="799" spans="15:15" ht="24.95" customHeight="1">
      <c r="O799" s="49"/>
    </row>
    <row r="800" spans="15:15" ht="24.95" customHeight="1">
      <c r="O800" s="49"/>
    </row>
    <row r="801" spans="15:15" ht="24.95" customHeight="1">
      <c r="O801" s="49"/>
    </row>
    <row r="802" spans="15:15" ht="24.95" customHeight="1">
      <c r="O802" s="49"/>
    </row>
    <row r="803" spans="15:15" ht="24.95" customHeight="1">
      <c r="O803" s="49"/>
    </row>
    <row r="804" spans="15:15" ht="24.95" customHeight="1">
      <c r="O804" s="49"/>
    </row>
    <row r="805" spans="15:15" ht="24.95" customHeight="1">
      <c r="O805" s="49"/>
    </row>
    <row r="806" spans="15:15" ht="24.95" customHeight="1">
      <c r="O806" s="49"/>
    </row>
    <row r="807" spans="15:15" ht="24.95" customHeight="1">
      <c r="O807" s="49"/>
    </row>
    <row r="808" spans="15:15" ht="24.95" customHeight="1">
      <c r="O808" s="49"/>
    </row>
    <row r="809" spans="15:15" ht="24.95" customHeight="1">
      <c r="O809" s="49"/>
    </row>
    <row r="810" spans="15:15" ht="24.95" customHeight="1">
      <c r="O810" s="49"/>
    </row>
    <row r="811" spans="15:15" ht="24.95" customHeight="1">
      <c r="O811" s="49"/>
    </row>
    <row r="812" spans="15:15" ht="24.95" customHeight="1">
      <c r="O812" s="49"/>
    </row>
    <row r="813" spans="15:15" ht="24.95" customHeight="1">
      <c r="O813" s="49"/>
    </row>
    <row r="814" spans="15:15" ht="24.95" customHeight="1">
      <c r="O814" s="49"/>
    </row>
    <row r="815" spans="15:15" ht="24.95" customHeight="1">
      <c r="O815" s="49"/>
    </row>
    <row r="816" spans="15:15" ht="24.95" customHeight="1">
      <c r="O816" s="49"/>
    </row>
    <row r="817" spans="2:15" ht="24.95" customHeight="1">
      <c r="O817" s="49"/>
    </row>
    <row r="818" spans="2:15" ht="24.95" customHeight="1">
      <c r="O818" s="49"/>
    </row>
    <row r="819" spans="2:15" ht="24.95" customHeight="1">
      <c r="O819" s="49"/>
    </row>
    <row r="820" spans="2:15" ht="24.95" customHeight="1">
      <c r="O820" s="49"/>
    </row>
    <row r="821" spans="2:15" ht="24.95" customHeight="1">
      <c r="O821" s="49">
        <v>9</v>
      </c>
    </row>
    <row r="822" spans="2:15" ht="39.950000000000003" customHeight="1">
      <c r="B822" s="262" t="s">
        <v>104</v>
      </c>
      <c r="C822" s="262"/>
      <c r="D822" s="262"/>
      <c r="E822" s="262"/>
      <c r="F822" s="262"/>
      <c r="G822" s="262"/>
      <c r="H822" s="262"/>
      <c r="I822" s="262"/>
      <c r="J822" s="262"/>
      <c r="K822" s="262"/>
      <c r="L822" s="262"/>
      <c r="M822" s="262"/>
      <c r="N822" s="262"/>
      <c r="O822" s="262"/>
    </row>
    <row r="823" spans="2:15" ht="15" customHeight="1"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</row>
    <row r="824" spans="2:15" ht="30" customHeight="1">
      <c r="B824" s="303" t="s">
        <v>120</v>
      </c>
      <c r="C824" s="303"/>
      <c r="D824" s="303"/>
      <c r="E824" s="303"/>
      <c r="F824" s="303"/>
      <c r="G824" s="303"/>
      <c r="H824" s="303"/>
      <c r="I824" s="303"/>
      <c r="J824" s="303"/>
      <c r="K824" s="303"/>
      <c r="L824" s="303"/>
      <c r="M824" s="303"/>
      <c r="N824" s="303"/>
      <c r="O824" s="303"/>
    </row>
    <row r="825" spans="2:15" ht="15" customHeight="1">
      <c r="B825" s="97"/>
      <c r="C825" s="97"/>
      <c r="D825" s="97"/>
      <c r="E825" s="97"/>
      <c r="F825" s="97"/>
      <c r="G825" s="97"/>
    </row>
    <row r="826" spans="2:15" ht="24.95" customHeight="1">
      <c r="B826" s="319" t="s">
        <v>72</v>
      </c>
      <c r="C826" s="319"/>
      <c r="D826" s="319"/>
      <c r="E826" s="319"/>
      <c r="F826" s="319"/>
      <c r="G826" s="319"/>
      <c r="H826" s="319"/>
      <c r="I826" s="319"/>
      <c r="J826" s="319"/>
    </row>
    <row r="827" spans="2:15" ht="24.95" customHeight="1">
      <c r="B827" s="305" t="s">
        <v>41</v>
      </c>
      <c r="C827" s="306" t="s">
        <v>61</v>
      </c>
      <c r="D827" s="306"/>
      <c r="E827" s="306"/>
      <c r="F827" s="306" t="s">
        <v>62</v>
      </c>
      <c r="G827" s="306"/>
      <c r="H827" s="306"/>
      <c r="I827" s="180" t="s">
        <v>66</v>
      </c>
      <c r="J827" s="179" t="s">
        <v>67</v>
      </c>
      <c r="O827" s="52"/>
    </row>
    <row r="828" spans="2:15" ht="24.95" customHeight="1">
      <c r="B828" s="305"/>
      <c r="C828" s="125" t="s">
        <v>84</v>
      </c>
      <c r="D828" s="125" t="s">
        <v>85</v>
      </c>
      <c r="E828" s="111" t="s">
        <v>86</v>
      </c>
      <c r="F828" s="125" t="s">
        <v>87</v>
      </c>
      <c r="G828" s="125" t="s">
        <v>88</v>
      </c>
      <c r="H828" s="111" t="s">
        <v>89</v>
      </c>
      <c r="I828" s="148" t="s">
        <v>112</v>
      </c>
      <c r="J828" s="148" t="s">
        <v>113</v>
      </c>
      <c r="K828" s="12"/>
      <c r="L828" s="12"/>
      <c r="M828" s="69"/>
      <c r="N828" s="12"/>
      <c r="O828" s="52"/>
    </row>
    <row r="829" spans="2:15" ht="24.95" customHeight="1">
      <c r="B829" s="34" t="s">
        <v>142</v>
      </c>
      <c r="C829" s="199">
        <v>293</v>
      </c>
      <c r="D829" s="199">
        <v>39</v>
      </c>
      <c r="E829" s="173">
        <f>SUM(C829:D829)</f>
        <v>332</v>
      </c>
      <c r="F829" s="199">
        <v>540</v>
      </c>
      <c r="G829" s="199">
        <v>194</v>
      </c>
      <c r="H829" s="173">
        <f>SUM(F829:G829)</f>
        <v>734</v>
      </c>
      <c r="I829" s="129">
        <v>5.221969265793968E-2</v>
      </c>
      <c r="J829" s="202">
        <f>H829/E829</f>
        <v>2.2108433734939759</v>
      </c>
      <c r="K829" s="12"/>
      <c r="L829" s="242"/>
      <c r="M829" s="69"/>
      <c r="N829" s="12"/>
      <c r="O829" s="52"/>
    </row>
    <row r="830" spans="2:15" ht="24.95" customHeight="1">
      <c r="B830" s="34" t="s">
        <v>5</v>
      </c>
      <c r="C830" s="199">
        <v>43</v>
      </c>
      <c r="D830" s="199">
        <v>44</v>
      </c>
      <c r="E830" s="173">
        <f t="shared" ref="E830:E837" si="25">SUM(C830:D830)</f>
        <v>87</v>
      </c>
      <c r="F830" s="199">
        <v>58</v>
      </c>
      <c r="G830" s="199">
        <v>44</v>
      </c>
      <c r="H830" s="173">
        <f t="shared" ref="H830:H837" si="26">SUM(F830:G830)</f>
        <v>102</v>
      </c>
      <c r="I830" s="129">
        <v>3.7208623645715532E-3</v>
      </c>
      <c r="J830" s="202">
        <f t="shared" ref="J830:J846" si="27">H830/E830</f>
        <v>1.1724137931034482</v>
      </c>
      <c r="K830" s="12"/>
      <c r="L830" s="242"/>
      <c r="M830" s="69"/>
      <c r="N830" s="72"/>
      <c r="O830" s="52"/>
    </row>
    <row r="831" spans="2:15" ht="24.95" customHeight="1">
      <c r="B831" s="34" t="s">
        <v>24</v>
      </c>
      <c r="C831" s="199">
        <v>323</v>
      </c>
      <c r="D831" s="199">
        <v>384</v>
      </c>
      <c r="E831" s="173">
        <f t="shared" si="25"/>
        <v>707</v>
      </c>
      <c r="F831" s="199">
        <v>432</v>
      </c>
      <c r="G831" s="199">
        <v>451</v>
      </c>
      <c r="H831" s="173">
        <f t="shared" si="26"/>
        <v>883</v>
      </c>
      <c r="I831" s="129">
        <v>3.4271298272850768E-2</v>
      </c>
      <c r="J831" s="202">
        <f t="shared" si="27"/>
        <v>1.2489391796322489</v>
      </c>
      <c r="K831" s="12"/>
      <c r="L831" s="242"/>
      <c r="M831" s="131"/>
      <c r="N831" s="72"/>
      <c r="O831" s="52"/>
    </row>
    <row r="832" spans="2:15" ht="24.95" customHeight="1">
      <c r="B832" s="34" t="s">
        <v>7</v>
      </c>
      <c r="C832" s="199">
        <v>116</v>
      </c>
      <c r="D832" s="199">
        <v>97</v>
      </c>
      <c r="E832" s="173">
        <f t="shared" si="25"/>
        <v>213</v>
      </c>
      <c r="F832" s="199">
        <v>216</v>
      </c>
      <c r="G832" s="199">
        <v>97</v>
      </c>
      <c r="H832" s="173">
        <f t="shared" si="26"/>
        <v>313</v>
      </c>
      <c r="I832" s="129">
        <v>1.7119728709730352E-2</v>
      </c>
      <c r="J832" s="202">
        <f t="shared" si="27"/>
        <v>1.4694835680751173</v>
      </c>
      <c r="K832" s="12"/>
      <c r="L832" s="242"/>
      <c r="M832" s="70"/>
      <c r="N832" s="72"/>
      <c r="O832" s="52"/>
    </row>
    <row r="833" spans="2:15" ht="24.95" customHeight="1">
      <c r="B833" s="34" t="s">
        <v>8</v>
      </c>
      <c r="C833" s="199">
        <v>234</v>
      </c>
      <c r="D833" s="199">
        <v>152</v>
      </c>
      <c r="E833" s="173">
        <f t="shared" si="25"/>
        <v>386</v>
      </c>
      <c r="F833" s="199">
        <v>485</v>
      </c>
      <c r="G833" s="199">
        <v>287</v>
      </c>
      <c r="H833" s="173">
        <f t="shared" si="26"/>
        <v>772</v>
      </c>
      <c r="I833" s="129">
        <v>0.11247086247086245</v>
      </c>
      <c r="J833" s="202">
        <f t="shared" si="27"/>
        <v>2</v>
      </c>
      <c r="K833" s="12"/>
      <c r="L833" s="242"/>
      <c r="M833" s="70"/>
      <c r="N833" s="72"/>
      <c r="O833" s="52"/>
    </row>
    <row r="834" spans="2:15" ht="24.95" customHeight="1">
      <c r="B834" s="34" t="s">
        <v>9</v>
      </c>
      <c r="C834" s="199">
        <v>167</v>
      </c>
      <c r="D834" s="199">
        <v>84</v>
      </c>
      <c r="E834" s="173">
        <f t="shared" si="25"/>
        <v>251</v>
      </c>
      <c r="F834" s="199">
        <v>200</v>
      </c>
      <c r="G834" s="199">
        <v>95</v>
      </c>
      <c r="H834" s="173">
        <f t="shared" si="26"/>
        <v>295</v>
      </c>
      <c r="I834" s="129">
        <v>1.1560467121247746E-2</v>
      </c>
      <c r="J834" s="202">
        <f t="shared" si="27"/>
        <v>1.1752988047808766</v>
      </c>
      <c r="K834" s="12"/>
      <c r="L834" s="242"/>
      <c r="M834" s="70"/>
      <c r="N834" s="72"/>
      <c r="O834" s="52"/>
    </row>
    <row r="835" spans="2:15" ht="24.95" customHeight="1">
      <c r="B835" s="34" t="s">
        <v>10</v>
      </c>
      <c r="C835" s="199">
        <v>29</v>
      </c>
      <c r="D835" s="199">
        <v>1</v>
      </c>
      <c r="E835" s="173">
        <f t="shared" si="25"/>
        <v>30</v>
      </c>
      <c r="F835" s="199">
        <v>81</v>
      </c>
      <c r="G835" s="199">
        <v>3</v>
      </c>
      <c r="H835" s="173">
        <f t="shared" si="26"/>
        <v>84</v>
      </c>
      <c r="I835" s="129">
        <v>1.1334502766158413E-2</v>
      </c>
      <c r="J835" s="202">
        <f t="shared" si="27"/>
        <v>2.8</v>
      </c>
      <c r="K835" s="12"/>
      <c r="L835" s="242"/>
      <c r="M835" s="70"/>
      <c r="N835" s="72"/>
      <c r="O835" s="52"/>
    </row>
    <row r="836" spans="2:15" ht="24.95" customHeight="1">
      <c r="B836" s="34" t="s">
        <v>11</v>
      </c>
      <c r="C836" s="199">
        <v>115</v>
      </c>
      <c r="D836" s="199">
        <v>0</v>
      </c>
      <c r="E836" s="173">
        <f t="shared" si="25"/>
        <v>115</v>
      </c>
      <c r="F836" s="199">
        <v>115</v>
      </c>
      <c r="G836" s="199">
        <v>0</v>
      </c>
      <c r="H836" s="173">
        <f t="shared" si="26"/>
        <v>115</v>
      </c>
      <c r="I836" s="129">
        <v>1.6862170087976538E-2</v>
      </c>
      <c r="J836" s="202">
        <f t="shared" si="27"/>
        <v>1</v>
      </c>
      <c r="K836" s="12"/>
      <c r="L836" s="242"/>
      <c r="M836" s="69"/>
      <c r="N836" s="12"/>
    </row>
    <row r="837" spans="2:15" ht="24.95" customHeight="1">
      <c r="B837" s="34" t="s">
        <v>12</v>
      </c>
      <c r="C837" s="199">
        <v>43</v>
      </c>
      <c r="D837" s="199">
        <v>34</v>
      </c>
      <c r="E837" s="173">
        <f t="shared" si="25"/>
        <v>77</v>
      </c>
      <c r="F837" s="199">
        <v>53</v>
      </c>
      <c r="G837" s="199">
        <v>34</v>
      </c>
      <c r="H837" s="173">
        <f t="shared" si="26"/>
        <v>87</v>
      </c>
      <c r="I837" s="129">
        <v>2.0018407731247124E-2</v>
      </c>
      <c r="J837" s="202">
        <f t="shared" si="27"/>
        <v>1.1298701298701299</v>
      </c>
      <c r="K837" s="12"/>
      <c r="L837" s="242"/>
      <c r="M837" s="69"/>
      <c r="N837" s="12"/>
    </row>
    <row r="838" spans="2:15" ht="24.95" customHeight="1">
      <c r="B838" s="191" t="s">
        <v>14</v>
      </c>
      <c r="C838" s="175">
        <f>SUM(C829:C837)</f>
        <v>1363</v>
      </c>
      <c r="D838" s="175">
        <f>SUM(D829:D837)</f>
        <v>835</v>
      </c>
      <c r="E838" s="176">
        <f>SUM(C838:D838)</f>
        <v>2198</v>
      </c>
      <c r="F838" s="175">
        <f>SUM(F829:F837)</f>
        <v>2180</v>
      </c>
      <c r="G838" s="171">
        <f>SUM(G829:G837)</f>
        <v>1205</v>
      </c>
      <c r="H838" s="169">
        <f>SUM(F838:G838)</f>
        <v>3385</v>
      </c>
      <c r="I838" s="156">
        <v>2.480289574723761E-2</v>
      </c>
      <c r="J838" s="203">
        <f>H838/E838</f>
        <v>1.5400363967242947</v>
      </c>
      <c r="K838" s="12"/>
      <c r="L838" s="12"/>
      <c r="M838" s="69"/>
      <c r="N838" s="12"/>
    </row>
    <row r="839" spans="2:15" ht="24.95" customHeight="1">
      <c r="B839" s="24"/>
      <c r="C839" s="37"/>
      <c r="D839" s="37"/>
      <c r="E839" s="41"/>
      <c r="F839" s="37"/>
      <c r="G839" s="37"/>
      <c r="H839" s="41"/>
      <c r="I839" s="25"/>
      <c r="J839" s="26"/>
      <c r="K839" s="72"/>
      <c r="L839" s="72"/>
      <c r="M839" s="69"/>
      <c r="N839" s="12"/>
    </row>
    <row r="840" spans="2:15" ht="24.95" customHeight="1">
      <c r="B840" s="85"/>
      <c r="C840" s="85"/>
      <c r="D840" s="85"/>
      <c r="E840" s="85"/>
      <c r="F840" s="85"/>
      <c r="G840" s="85"/>
      <c r="H840" s="85"/>
      <c r="I840" s="85"/>
      <c r="J840" s="85" t="e">
        <f t="shared" si="27"/>
        <v>#DIV/0!</v>
      </c>
      <c r="K840" s="85"/>
      <c r="L840" s="85"/>
      <c r="M840" s="85"/>
      <c r="N840" s="85"/>
    </row>
    <row r="841" spans="2:15" ht="24.95" customHeight="1">
      <c r="B841" s="86"/>
      <c r="C841" s="86"/>
      <c r="D841" s="86"/>
      <c r="E841" s="86"/>
      <c r="F841" s="86"/>
      <c r="G841" s="86"/>
      <c r="H841" s="86"/>
      <c r="I841" s="86"/>
      <c r="J841" s="86" t="e">
        <f t="shared" si="27"/>
        <v>#DIV/0!</v>
      </c>
      <c r="K841" s="71"/>
      <c r="L841" s="71"/>
      <c r="M841" s="71"/>
      <c r="N841" s="71"/>
    </row>
    <row r="842" spans="2:15" ht="24.95" customHeight="1">
      <c r="B842" s="2"/>
      <c r="C842" s="2"/>
      <c r="D842" s="2"/>
      <c r="E842" s="2"/>
      <c r="G842" s="2"/>
      <c r="H842" s="2"/>
      <c r="I842" s="2"/>
      <c r="J842" s="2" t="e">
        <f t="shared" si="27"/>
        <v>#DIV/0!</v>
      </c>
    </row>
    <row r="843" spans="2:15" ht="24.95" customHeight="1">
      <c r="B843" s="2"/>
      <c r="C843" s="2"/>
      <c r="D843" s="2"/>
      <c r="E843" s="2"/>
      <c r="G843" s="2"/>
      <c r="H843" s="2"/>
      <c r="I843" s="2"/>
      <c r="J843" s="2" t="e">
        <f t="shared" si="27"/>
        <v>#DIV/0!</v>
      </c>
    </row>
    <row r="844" spans="2:15" ht="24.95" customHeight="1">
      <c r="B844" s="2"/>
      <c r="C844" s="2"/>
      <c r="D844" s="2"/>
      <c r="E844" s="2"/>
      <c r="G844" s="2"/>
      <c r="H844" s="2"/>
      <c r="I844" s="2"/>
      <c r="J844" s="2" t="e">
        <f t="shared" si="27"/>
        <v>#DIV/0!</v>
      </c>
    </row>
    <row r="845" spans="2:15" ht="24.95" customHeight="1">
      <c r="B845" s="2"/>
      <c r="C845" s="2"/>
      <c r="D845" s="2"/>
      <c r="E845" s="2"/>
      <c r="G845" s="2"/>
      <c r="H845" s="2"/>
      <c r="I845" s="2"/>
      <c r="J845" s="2" t="e">
        <f t="shared" si="27"/>
        <v>#DIV/0!</v>
      </c>
    </row>
    <row r="846" spans="2:15" ht="24.95" customHeight="1">
      <c r="B846" s="2"/>
      <c r="C846" s="2"/>
      <c r="D846" s="2"/>
      <c r="E846" s="2"/>
      <c r="G846" s="2"/>
      <c r="H846" s="2"/>
      <c r="I846" s="2"/>
      <c r="J846" s="2" t="e">
        <f t="shared" si="27"/>
        <v>#DIV/0!</v>
      </c>
    </row>
    <row r="847" spans="2:15" ht="24.95" customHeight="1">
      <c r="B847" s="2"/>
      <c r="C847" s="2"/>
      <c r="D847" s="2"/>
      <c r="E847" s="2"/>
      <c r="G847" s="2"/>
      <c r="H847" s="2"/>
      <c r="I847" s="2"/>
      <c r="J847" s="2"/>
    </row>
    <row r="848" spans="2:15" ht="24.95" customHeight="1">
      <c r="B848" s="2"/>
      <c r="C848" s="2"/>
      <c r="D848" s="2"/>
      <c r="E848" s="2"/>
      <c r="G848" s="2"/>
      <c r="H848" s="2"/>
      <c r="I848" s="2"/>
      <c r="J848" s="2"/>
    </row>
    <row r="849" spans="2:15" ht="24.95" customHeight="1">
      <c r="B849" s="2"/>
      <c r="C849" s="2"/>
      <c r="D849" s="2"/>
      <c r="E849" s="2"/>
      <c r="G849" s="2"/>
      <c r="H849" s="2"/>
      <c r="I849" s="2"/>
      <c r="J849" s="2"/>
    </row>
    <row r="850" spans="2:15" ht="24.95" customHeight="1">
      <c r="B850" s="2"/>
      <c r="C850" s="2"/>
      <c r="D850" s="2"/>
      <c r="E850" s="2"/>
      <c r="G850" s="2"/>
      <c r="H850" s="2"/>
      <c r="I850" s="2"/>
      <c r="J850" s="2"/>
    </row>
    <row r="851" spans="2:15" ht="24.95" customHeight="1">
      <c r="B851" s="2"/>
      <c r="C851" s="2"/>
      <c r="D851" s="2"/>
      <c r="E851" s="2"/>
      <c r="G851" s="2"/>
      <c r="H851" s="2"/>
      <c r="I851" s="2"/>
      <c r="J851" s="2"/>
    </row>
    <row r="852" spans="2:15" ht="24.95" customHeight="1">
      <c r="B852" s="263" t="s">
        <v>163</v>
      </c>
      <c r="C852" s="263"/>
      <c r="D852" s="263"/>
      <c r="E852" s="263"/>
      <c r="F852" s="263"/>
      <c r="G852" s="263"/>
      <c r="H852" s="263"/>
      <c r="I852" s="263"/>
      <c r="J852" s="263"/>
      <c r="K852" s="263"/>
      <c r="L852" s="263"/>
      <c r="M852" s="263"/>
      <c r="N852" s="263"/>
      <c r="O852" s="263"/>
    </row>
    <row r="853" spans="2:15" ht="24.95" customHeight="1">
      <c r="B853" s="177"/>
      <c r="C853" s="177"/>
      <c r="D853" s="177"/>
      <c r="E853" s="177"/>
      <c r="F853" s="177"/>
      <c r="G853" s="177"/>
    </row>
    <row r="854" spans="2:15" ht="24.95" customHeight="1">
      <c r="B854" s="265" t="s">
        <v>13</v>
      </c>
      <c r="C854" s="265"/>
      <c r="D854" s="265"/>
      <c r="E854" s="265"/>
      <c r="F854" s="265"/>
      <c r="G854" s="265"/>
      <c r="H854" s="265"/>
    </row>
    <row r="855" spans="2:15" ht="24.95" customHeight="1">
      <c r="B855" s="184" t="s">
        <v>40</v>
      </c>
      <c r="C855" s="266" t="s">
        <v>78</v>
      </c>
      <c r="D855" s="266"/>
      <c r="E855" s="266" t="s">
        <v>79</v>
      </c>
      <c r="F855" s="266"/>
      <c r="G855" s="267" t="s">
        <v>0</v>
      </c>
      <c r="H855" s="267"/>
    </row>
    <row r="856" spans="2:15" ht="24.95" customHeight="1">
      <c r="B856" s="43" t="s">
        <v>159</v>
      </c>
      <c r="C856" s="307">
        <v>2614</v>
      </c>
      <c r="D856" s="307"/>
      <c r="E856" s="307">
        <v>801</v>
      </c>
      <c r="F856" s="307"/>
      <c r="G856" s="308">
        <f>C856+E856</f>
        <v>3415</v>
      </c>
      <c r="H856" s="309"/>
    </row>
    <row r="857" spans="2:15" ht="24.95" customHeight="1">
      <c r="B857" s="43" t="s">
        <v>156</v>
      </c>
      <c r="C857" s="307">
        <v>1363</v>
      </c>
      <c r="D857" s="307"/>
      <c r="E857" s="307">
        <v>835</v>
      </c>
      <c r="F857" s="307"/>
      <c r="G857" s="308">
        <f>C857+E857</f>
        <v>2198</v>
      </c>
      <c r="H857" s="309"/>
    </row>
    <row r="858" spans="2:15" ht="24.95" customHeight="1">
      <c r="B858" s="103" t="s">
        <v>50</v>
      </c>
      <c r="C858" s="271">
        <f>(C857-C856)/C856</f>
        <v>-0.47857689364957917</v>
      </c>
      <c r="D858" s="271"/>
      <c r="E858" s="271">
        <f>(E857-E856)/E856</f>
        <v>4.2446941323345817E-2</v>
      </c>
      <c r="F858" s="271"/>
      <c r="G858" s="271">
        <f>(G857-G856)/G856</f>
        <v>-0.35636896046852123</v>
      </c>
      <c r="H858" s="271"/>
    </row>
    <row r="859" spans="2:15" ht="24.95" customHeight="1"/>
    <row r="860" spans="2:15" ht="24.95" customHeight="1"/>
    <row r="861" spans="2:15" ht="24.95" customHeight="1"/>
    <row r="862" spans="2:15" ht="24.95" customHeight="1"/>
    <row r="863" spans="2:15" ht="24.95" customHeight="1"/>
    <row r="864" spans="2:15" ht="24.95" customHeight="1"/>
    <row r="865" ht="24.95" customHeight="1"/>
    <row r="866" ht="24.95" customHeight="1"/>
    <row r="867" ht="24.95" customHeight="1"/>
    <row r="868" ht="24.95" customHeight="1"/>
    <row r="869" ht="24.95" customHeight="1"/>
    <row r="870" ht="24.95" customHeight="1"/>
    <row r="871" ht="24.95" customHeight="1"/>
    <row r="872" ht="24.95" customHeight="1"/>
    <row r="873" ht="24.95" customHeight="1"/>
    <row r="874" ht="24.95" customHeight="1"/>
    <row r="875" ht="24.95" customHeight="1"/>
    <row r="876" ht="24.95" customHeight="1"/>
    <row r="877" ht="24.95" customHeight="1"/>
    <row r="878" ht="24.95" customHeight="1"/>
    <row r="879" ht="24.95" customHeight="1"/>
    <row r="880" ht="24.95" customHeight="1"/>
    <row r="881" spans="2:15" ht="24.95" customHeight="1"/>
    <row r="882" spans="2:15" ht="24.95" customHeight="1"/>
    <row r="883" spans="2:15" ht="24.95" customHeight="1"/>
    <row r="884" spans="2:15" ht="24.95" customHeight="1"/>
    <row r="885" spans="2:15" ht="24.95" customHeight="1"/>
    <row r="886" spans="2:15" ht="24.95" customHeight="1">
      <c r="O886" s="49">
        <v>10</v>
      </c>
    </row>
    <row r="887" spans="2:15" ht="24.95" customHeight="1">
      <c r="B887" s="265" t="s">
        <v>15</v>
      </c>
      <c r="C887" s="265"/>
      <c r="D887" s="265"/>
      <c r="E887" s="265"/>
      <c r="F887" s="265"/>
      <c r="G887" s="265"/>
      <c r="H887" s="265"/>
      <c r="I887" s="265"/>
      <c r="J887" s="265"/>
    </row>
    <row r="888" spans="2:15" ht="24.95" customHeight="1">
      <c r="B888" s="183" t="s">
        <v>40</v>
      </c>
      <c r="C888" s="266" t="s">
        <v>80</v>
      </c>
      <c r="D888" s="266"/>
      <c r="E888" s="266" t="s">
        <v>81</v>
      </c>
      <c r="F888" s="266"/>
      <c r="G888" s="267" t="s">
        <v>1</v>
      </c>
      <c r="H888" s="267"/>
      <c r="I888" s="298" t="s">
        <v>18</v>
      </c>
      <c r="J888" s="298"/>
    </row>
    <row r="889" spans="2:15" ht="24.95" customHeight="1">
      <c r="B889" s="43" t="s">
        <v>159</v>
      </c>
      <c r="C889" s="307">
        <v>3632</v>
      </c>
      <c r="D889" s="307"/>
      <c r="E889" s="307">
        <v>1404</v>
      </c>
      <c r="F889" s="307"/>
      <c r="G889" s="308">
        <f>C889+E889</f>
        <v>5036</v>
      </c>
      <c r="H889" s="309"/>
      <c r="I889" s="310">
        <v>3.3799999999999997E-2</v>
      </c>
      <c r="J889" s="311"/>
    </row>
    <row r="890" spans="2:15" ht="24.95" customHeight="1">
      <c r="B890" s="43" t="s">
        <v>156</v>
      </c>
      <c r="C890" s="307">
        <v>2180</v>
      </c>
      <c r="D890" s="307"/>
      <c r="E890" s="307">
        <v>1205</v>
      </c>
      <c r="F890" s="307"/>
      <c r="G890" s="308">
        <f>C890+E890</f>
        <v>3385</v>
      </c>
      <c r="H890" s="309"/>
      <c r="I890" s="310">
        <v>2.4799999999999999E-2</v>
      </c>
      <c r="J890" s="311"/>
    </row>
    <row r="891" spans="2:15" ht="24.95" customHeight="1">
      <c r="B891" s="103" t="s">
        <v>50</v>
      </c>
      <c r="C891" s="271">
        <f>(C890-C889)/C889</f>
        <v>-0.39977973568281938</v>
      </c>
      <c r="D891" s="271"/>
      <c r="E891" s="271">
        <f>(E890-E889)/E889</f>
        <v>-0.14173789173789172</v>
      </c>
      <c r="F891" s="271"/>
      <c r="G891" s="271">
        <f>(G890-G889)/G889</f>
        <v>-0.32783955520254171</v>
      </c>
      <c r="H891" s="271"/>
      <c r="I891" s="271">
        <f>(I890-I889)/I889</f>
        <v>-0.2662721893491124</v>
      </c>
      <c r="J891" s="271"/>
    </row>
    <row r="892" spans="2:15" ht="24.95" customHeight="1"/>
    <row r="893" spans="2:15" ht="24.95" customHeight="1"/>
    <row r="894" spans="2:15" ht="24.95" customHeight="1"/>
    <row r="895" spans="2:15" ht="24.95" customHeight="1"/>
    <row r="896" spans="2:15" ht="24.95" customHeight="1"/>
    <row r="897" ht="24.95" customHeight="1"/>
    <row r="898" ht="24.95" customHeight="1"/>
    <row r="899" ht="24.95" customHeight="1"/>
    <row r="900" ht="24.95" customHeight="1"/>
    <row r="901" ht="24.95" customHeight="1"/>
    <row r="902" ht="24.95" customHeight="1"/>
    <row r="903" ht="24.95" customHeight="1"/>
    <row r="904" ht="24.95" customHeight="1"/>
    <row r="905" ht="24.95" customHeight="1"/>
    <row r="906" ht="24.95" customHeight="1"/>
    <row r="907" ht="24.95" customHeight="1"/>
    <row r="908" ht="24.95" customHeight="1"/>
    <row r="909" ht="24.95" customHeight="1"/>
    <row r="910" ht="24.95" customHeight="1"/>
    <row r="911" ht="24.95" customHeight="1"/>
    <row r="912" ht="24.95" customHeight="1"/>
    <row r="913" ht="24.95" customHeight="1"/>
    <row r="914" ht="24.95" customHeight="1"/>
    <row r="915" ht="24.95" customHeight="1"/>
    <row r="916" ht="24.95" customHeight="1"/>
    <row r="917" ht="24.95" customHeight="1"/>
    <row r="918" ht="24.95" customHeight="1"/>
    <row r="919" ht="24.95" customHeight="1"/>
    <row r="920" ht="24.95" customHeight="1"/>
    <row r="921" ht="24.95" customHeight="1"/>
    <row r="922" ht="24.95" customHeight="1"/>
    <row r="923" ht="24.95" customHeight="1"/>
    <row r="924" ht="24.95" customHeight="1"/>
    <row r="925" ht="24.95" customHeight="1"/>
    <row r="926" ht="24.95" customHeight="1"/>
    <row r="927" ht="24.95" customHeight="1"/>
    <row r="928" ht="24.95" customHeight="1"/>
    <row r="929" ht="24.95" customHeight="1"/>
    <row r="930" ht="24.95" customHeight="1"/>
    <row r="931" ht="24.95" customHeight="1"/>
    <row r="932" ht="24.95" customHeight="1"/>
    <row r="933" ht="24.95" customHeight="1"/>
    <row r="934" ht="24.95" customHeight="1"/>
    <row r="935" ht="24.95" customHeight="1"/>
    <row r="936" ht="24.95" customHeight="1"/>
    <row r="937" ht="24.95" customHeight="1"/>
    <row r="938" ht="24.95" customHeight="1"/>
    <row r="939" ht="24.95" customHeight="1"/>
    <row r="940" ht="24.95" customHeight="1"/>
    <row r="941" ht="24.95" customHeight="1"/>
    <row r="942" ht="24.95" customHeight="1"/>
    <row r="943" ht="24.95" customHeight="1"/>
    <row r="944" ht="24.95" customHeight="1"/>
    <row r="945" spans="2:15" ht="24.95" customHeight="1"/>
    <row r="946" spans="2:15" ht="24.95" customHeight="1"/>
    <row r="947" spans="2:15" ht="24.95" customHeight="1"/>
    <row r="948" spans="2:15" ht="24.95" customHeight="1"/>
    <row r="949" spans="2:15" ht="24.95" customHeight="1"/>
    <row r="950" spans="2:15" ht="24.95" customHeight="1">
      <c r="O950" s="49"/>
    </row>
    <row r="951" spans="2:15" ht="24.95" customHeight="1">
      <c r="O951" s="49">
        <v>11</v>
      </c>
    </row>
    <row r="952" spans="2:15" ht="24.95" customHeight="1">
      <c r="B952" s="262" t="s">
        <v>121</v>
      </c>
      <c r="C952" s="262"/>
      <c r="D952" s="262"/>
      <c r="E952" s="262"/>
      <c r="F952" s="262"/>
      <c r="G952" s="262"/>
      <c r="H952" s="262"/>
      <c r="I952" s="262"/>
      <c r="J952" s="262"/>
      <c r="K952" s="262"/>
      <c r="L952" s="262"/>
      <c r="M952" s="262"/>
      <c r="N952" s="262"/>
      <c r="O952" s="262"/>
    </row>
    <row r="953" spans="2:15" ht="15" customHeight="1"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</row>
    <row r="954" spans="2:15" ht="24.95" customHeight="1">
      <c r="B954" s="303" t="s">
        <v>164</v>
      </c>
      <c r="C954" s="303"/>
      <c r="D954" s="303"/>
      <c r="E954" s="303"/>
      <c r="F954" s="303"/>
      <c r="G954" s="303"/>
      <c r="H954" s="303"/>
      <c r="I954" s="303"/>
      <c r="J954" s="303"/>
      <c r="K954" s="303"/>
      <c r="L954" s="303"/>
      <c r="M954" s="303"/>
      <c r="N954" s="303"/>
      <c r="O954" s="303"/>
    </row>
    <row r="955" spans="2:15" ht="15" customHeight="1">
      <c r="B955" s="211"/>
      <c r="C955" s="211"/>
      <c r="D955" s="211"/>
      <c r="E955" s="211"/>
      <c r="F955" s="211"/>
      <c r="G955" s="211"/>
    </row>
    <row r="956" spans="2:15" ht="24.95" customHeight="1">
      <c r="B956" s="319" t="s">
        <v>122</v>
      </c>
      <c r="C956" s="319"/>
      <c r="D956" s="319"/>
      <c r="E956" s="319"/>
      <c r="F956" s="319"/>
      <c r="G956" s="319"/>
      <c r="H956" s="319"/>
      <c r="I956" s="319"/>
      <c r="J956" s="319"/>
    </row>
    <row r="957" spans="2:15" ht="24.95" customHeight="1">
      <c r="B957" s="305" t="s">
        <v>41</v>
      </c>
      <c r="C957" s="306" t="s">
        <v>61</v>
      </c>
      <c r="D957" s="306"/>
      <c r="E957" s="306"/>
      <c r="F957" s="306" t="s">
        <v>62</v>
      </c>
      <c r="G957" s="306"/>
      <c r="H957" s="306"/>
      <c r="I957" s="216" t="s">
        <v>66</v>
      </c>
      <c r="J957" s="216" t="s">
        <v>67</v>
      </c>
    </row>
    <row r="958" spans="2:15" ht="24.95" customHeight="1">
      <c r="B958" s="305"/>
      <c r="C958" s="209" t="s">
        <v>84</v>
      </c>
      <c r="D958" s="209" t="s">
        <v>85</v>
      </c>
      <c r="E958" s="215" t="s">
        <v>86</v>
      </c>
      <c r="F958" s="209" t="s">
        <v>87</v>
      </c>
      <c r="G958" s="209" t="s">
        <v>88</v>
      </c>
      <c r="H958" s="215" t="s">
        <v>89</v>
      </c>
      <c r="I958" s="210" t="s">
        <v>112</v>
      </c>
      <c r="J958" s="210" t="s">
        <v>113</v>
      </c>
      <c r="K958" s="12"/>
      <c r="L958" s="12"/>
      <c r="M958" s="69"/>
      <c r="N958" s="12"/>
    </row>
    <row r="959" spans="2:15" ht="24.95" customHeight="1">
      <c r="B959" s="217" t="s">
        <v>142</v>
      </c>
      <c r="C959" s="91">
        <v>1398</v>
      </c>
      <c r="D959" s="91">
        <v>62</v>
      </c>
      <c r="E959" s="212">
        <f>C959+D959</f>
        <v>1460</v>
      </c>
      <c r="F959" s="91">
        <v>2380</v>
      </c>
      <c r="G959" s="91">
        <v>377</v>
      </c>
      <c r="H959" s="212">
        <f>SUM(F959:G959)</f>
        <v>2757</v>
      </c>
      <c r="I959" s="129">
        <v>3.7199999999999997E-2</v>
      </c>
      <c r="J959" s="132">
        <f>H959/E959</f>
        <v>1.8883561643835616</v>
      </c>
      <c r="K959" s="12"/>
      <c r="N959" s="12"/>
    </row>
    <row r="960" spans="2:15" ht="24.95" customHeight="1">
      <c r="B960" s="217" t="s">
        <v>5</v>
      </c>
      <c r="C960" s="91">
        <v>554</v>
      </c>
      <c r="D960" s="91">
        <v>69</v>
      </c>
      <c r="E960" s="253">
        <f>C960+D960</f>
        <v>623</v>
      </c>
      <c r="F960" s="91">
        <v>1532</v>
      </c>
      <c r="G960" s="91">
        <v>80</v>
      </c>
      <c r="H960" s="253">
        <f t="shared" ref="H960:H961" si="28">SUM(F960:G960)</f>
        <v>1612</v>
      </c>
      <c r="I960" s="129">
        <v>8.9700000000000002E-2</v>
      </c>
      <c r="J960" s="132">
        <f t="shared" ref="J960:J961" si="29">H960/E960</f>
        <v>2.5874799357945424</v>
      </c>
      <c r="K960" s="12"/>
      <c r="N960" s="12"/>
    </row>
    <row r="961" spans="2:14" ht="24.95" customHeight="1">
      <c r="B961" s="217" t="s">
        <v>24</v>
      </c>
      <c r="C961" s="91">
        <v>397</v>
      </c>
      <c r="D961" s="91">
        <v>42</v>
      </c>
      <c r="E961" s="253">
        <f>C961+D961</f>
        <v>439</v>
      </c>
      <c r="F961" s="91">
        <v>1441</v>
      </c>
      <c r="G961" s="91">
        <v>84</v>
      </c>
      <c r="H961" s="253">
        <f t="shared" si="28"/>
        <v>1525</v>
      </c>
      <c r="I961" s="129">
        <v>4.4600000000000001E-2</v>
      </c>
      <c r="J961" s="132">
        <f t="shared" si="29"/>
        <v>3.4738041002277904</v>
      </c>
      <c r="K961" s="12"/>
      <c r="N961" s="12"/>
    </row>
    <row r="962" spans="2:14" ht="24.95" customHeight="1">
      <c r="B962" s="217" t="s">
        <v>7</v>
      </c>
      <c r="C962" s="91">
        <v>25</v>
      </c>
      <c r="D962" s="91">
        <v>0</v>
      </c>
      <c r="E962" s="246">
        <f t="shared" ref="E962:E967" si="30">C962+D962</f>
        <v>25</v>
      </c>
      <c r="F962" s="91">
        <v>50</v>
      </c>
      <c r="G962" s="91">
        <v>0</v>
      </c>
      <c r="H962" s="212">
        <f t="shared" ref="H962:H967" si="31">SUM(F962:G962)</f>
        <v>50</v>
      </c>
      <c r="I962" s="129">
        <v>1.9E-2</v>
      </c>
      <c r="J962" s="132">
        <f t="shared" ref="J962:J968" si="32">H962/E962</f>
        <v>2</v>
      </c>
      <c r="K962" s="12"/>
      <c r="N962" s="12"/>
    </row>
    <row r="963" spans="2:14" ht="24.95" customHeight="1">
      <c r="B963" s="217" t="s">
        <v>8</v>
      </c>
      <c r="C963" s="91">
        <v>3015</v>
      </c>
      <c r="D963" s="91">
        <v>1418</v>
      </c>
      <c r="E963" s="246">
        <f t="shared" si="30"/>
        <v>4433</v>
      </c>
      <c r="F963" s="91">
        <v>4597</v>
      </c>
      <c r="G963" s="91">
        <v>1941</v>
      </c>
      <c r="H963" s="246">
        <f t="shared" si="31"/>
        <v>6538</v>
      </c>
      <c r="I963" s="129">
        <v>0.14610000000000001</v>
      </c>
      <c r="J963" s="132">
        <f t="shared" si="32"/>
        <v>1.4748477329122491</v>
      </c>
      <c r="K963" s="12"/>
      <c r="N963" s="12"/>
    </row>
    <row r="964" spans="2:14" ht="24.95" customHeight="1">
      <c r="B964" s="217" t="s">
        <v>9</v>
      </c>
      <c r="C964" s="91">
        <v>2322</v>
      </c>
      <c r="D964" s="91">
        <v>200</v>
      </c>
      <c r="E964" s="246">
        <f t="shared" si="30"/>
        <v>2522</v>
      </c>
      <c r="F964" s="91">
        <v>3621</v>
      </c>
      <c r="G964" s="91">
        <v>266</v>
      </c>
      <c r="H964" s="212">
        <f t="shared" si="31"/>
        <v>3887</v>
      </c>
      <c r="I964" s="129">
        <v>5.3100000000000001E-2</v>
      </c>
      <c r="J964" s="132">
        <f t="shared" si="32"/>
        <v>1.5412371134020619</v>
      </c>
      <c r="K964" s="12"/>
      <c r="N964" s="12"/>
    </row>
    <row r="965" spans="2:14" ht="24.95" customHeight="1">
      <c r="B965" s="217" t="s">
        <v>10</v>
      </c>
      <c r="C965" s="91">
        <v>258</v>
      </c>
      <c r="D965" s="91">
        <v>68</v>
      </c>
      <c r="E965" s="246">
        <f t="shared" si="30"/>
        <v>326</v>
      </c>
      <c r="F965" s="91">
        <v>739</v>
      </c>
      <c r="G965" s="91">
        <v>206</v>
      </c>
      <c r="H965" s="212">
        <f t="shared" si="31"/>
        <v>945</v>
      </c>
      <c r="I965" s="129">
        <v>9.4700000000000006E-2</v>
      </c>
      <c r="J965" s="132">
        <f t="shared" si="32"/>
        <v>2.8987730061349692</v>
      </c>
      <c r="K965" s="12"/>
      <c r="N965" s="12"/>
    </row>
    <row r="966" spans="2:14" ht="24.95" customHeight="1">
      <c r="B966" s="217" t="s">
        <v>11</v>
      </c>
      <c r="C966" s="91">
        <v>1435</v>
      </c>
      <c r="D966" s="91">
        <v>138</v>
      </c>
      <c r="E966" s="246">
        <f t="shared" si="30"/>
        <v>1573</v>
      </c>
      <c r="F966" s="91">
        <v>3912</v>
      </c>
      <c r="G966" s="91">
        <v>1278</v>
      </c>
      <c r="H966" s="212">
        <f t="shared" si="31"/>
        <v>5190</v>
      </c>
      <c r="I966" s="129">
        <v>0.21859999999999999</v>
      </c>
      <c r="J966" s="132">
        <f t="shared" si="32"/>
        <v>3.2994278448823904</v>
      </c>
      <c r="K966" s="12"/>
      <c r="N966" s="12"/>
    </row>
    <row r="967" spans="2:14" ht="24.95" customHeight="1">
      <c r="B967" s="217" t="s">
        <v>12</v>
      </c>
      <c r="C967" s="91">
        <v>576</v>
      </c>
      <c r="D967" s="91">
        <v>20</v>
      </c>
      <c r="E967" s="246">
        <f t="shared" si="30"/>
        <v>596</v>
      </c>
      <c r="F967" s="91">
        <v>1713</v>
      </c>
      <c r="G967" s="91">
        <v>20</v>
      </c>
      <c r="H967" s="212">
        <f t="shared" si="31"/>
        <v>1733</v>
      </c>
      <c r="I967" s="129">
        <v>5.9799999999999999E-2</v>
      </c>
      <c r="J967" s="132">
        <f t="shared" si="32"/>
        <v>2.9077181208053693</v>
      </c>
      <c r="K967" s="12"/>
      <c r="N967" s="12"/>
    </row>
    <row r="968" spans="2:14" ht="24.95" customHeight="1">
      <c r="B968" s="122" t="s">
        <v>14</v>
      </c>
      <c r="C968" s="213">
        <f t="shared" ref="C968:H968" si="33">SUM(C959:C967)</f>
        <v>9980</v>
      </c>
      <c r="D968" s="213">
        <f t="shared" si="33"/>
        <v>2017</v>
      </c>
      <c r="E968" s="214">
        <f>SUM(E959:E967)</f>
        <v>11997</v>
      </c>
      <c r="F968" s="213">
        <f t="shared" si="33"/>
        <v>19985</v>
      </c>
      <c r="G968" s="213">
        <f t="shared" si="33"/>
        <v>4252</v>
      </c>
      <c r="H968" s="169">
        <f t="shared" si="33"/>
        <v>24237</v>
      </c>
      <c r="I968" s="180">
        <v>7.8299999999999995E-2</v>
      </c>
      <c r="J968" s="165">
        <f t="shared" si="32"/>
        <v>2.0202550637659416</v>
      </c>
      <c r="K968" s="12"/>
      <c r="L968" s="12"/>
      <c r="M968" s="69"/>
      <c r="N968" s="12"/>
    </row>
    <row r="969" spans="2:14" ht="24.95" customHeight="1">
      <c r="B969" s="24"/>
      <c r="C969" s="37"/>
      <c r="D969" s="37"/>
      <c r="E969" s="41"/>
      <c r="F969" s="37"/>
      <c r="G969" s="37"/>
      <c r="H969" s="41"/>
      <c r="I969" s="25"/>
      <c r="J969" s="26"/>
      <c r="K969" s="72"/>
      <c r="L969" s="72"/>
      <c r="M969" s="69"/>
      <c r="N969" s="12"/>
    </row>
    <row r="970" spans="2:14" ht="24.95" customHeight="1">
      <c r="B970" s="85"/>
      <c r="C970" s="85"/>
      <c r="D970" s="85"/>
      <c r="E970" s="85"/>
      <c r="F970" s="85"/>
      <c r="G970" s="85"/>
      <c r="H970" s="85"/>
      <c r="I970" s="85"/>
      <c r="J970" s="85"/>
      <c r="K970" s="85"/>
      <c r="L970" s="85"/>
      <c r="M970" s="85"/>
      <c r="N970" s="85"/>
    </row>
    <row r="971" spans="2:14" ht="24.95" customHeight="1">
      <c r="B971" s="86"/>
      <c r="C971" s="86"/>
      <c r="D971" s="86"/>
      <c r="E971" s="86"/>
      <c r="F971" s="86"/>
      <c r="G971" s="86"/>
      <c r="H971" s="86"/>
      <c r="I971" s="86"/>
      <c r="J971" s="86"/>
      <c r="K971" s="71"/>
      <c r="L971" s="71"/>
      <c r="M971" s="71"/>
      <c r="N971" s="71"/>
    </row>
    <row r="972" spans="2:14" ht="24.95" customHeight="1">
      <c r="B972" s="2"/>
      <c r="C972" s="2"/>
      <c r="D972" s="2"/>
      <c r="E972" s="2"/>
      <c r="G972" s="2"/>
      <c r="H972" s="2"/>
      <c r="I972" s="2"/>
      <c r="J972" s="2"/>
    </row>
    <row r="973" spans="2:14" ht="24.95" customHeight="1">
      <c r="B973" s="2"/>
      <c r="C973" s="2"/>
      <c r="D973" s="2"/>
      <c r="E973" s="2"/>
      <c r="G973" s="2"/>
      <c r="H973" s="2"/>
      <c r="I973" s="2"/>
      <c r="J973" s="2"/>
    </row>
    <row r="974" spans="2:14" ht="24.95" customHeight="1">
      <c r="B974" s="2"/>
      <c r="C974" s="2"/>
      <c r="D974" s="2"/>
      <c r="E974" s="2"/>
      <c r="G974" s="2"/>
      <c r="H974" s="2"/>
      <c r="I974" s="2"/>
      <c r="J974" s="2"/>
    </row>
    <row r="975" spans="2:14" ht="24.95" customHeight="1">
      <c r="B975" s="2"/>
      <c r="C975" s="2"/>
      <c r="D975" s="2"/>
      <c r="E975" s="2"/>
      <c r="G975" s="2"/>
      <c r="H975" s="2"/>
      <c r="I975" s="2"/>
      <c r="J975" s="2"/>
    </row>
    <row r="976" spans="2:14" ht="24.95" customHeight="1">
      <c r="B976" s="2"/>
      <c r="C976" s="2"/>
      <c r="D976" s="2"/>
      <c r="E976" s="2"/>
      <c r="G976" s="2"/>
      <c r="H976" s="2"/>
      <c r="I976" s="2"/>
      <c r="J976" s="2"/>
    </row>
    <row r="977" spans="2:11" ht="24.95" customHeight="1">
      <c r="B977" s="2"/>
      <c r="C977" s="2"/>
      <c r="D977" s="2"/>
      <c r="E977" s="2"/>
      <c r="G977" s="2"/>
      <c r="H977" s="2"/>
      <c r="I977" s="2"/>
      <c r="J977" s="2"/>
    </row>
    <row r="978" spans="2:11" ht="24.95" customHeight="1">
      <c r="B978" s="2"/>
      <c r="C978" s="2"/>
      <c r="D978" s="2"/>
      <c r="E978" s="2"/>
      <c r="G978" s="2"/>
      <c r="H978" s="2"/>
      <c r="I978" s="2"/>
      <c r="J978" s="2"/>
    </row>
    <row r="979" spans="2:11" ht="24.95" customHeight="1">
      <c r="B979" s="2"/>
      <c r="C979" s="2"/>
      <c r="D979" s="2"/>
      <c r="E979" s="2"/>
      <c r="G979" s="2"/>
      <c r="H979" s="2"/>
      <c r="I979" s="2"/>
      <c r="J979" s="2"/>
    </row>
    <row r="980" spans="2:11" ht="24.95" customHeight="1">
      <c r="B980" s="2"/>
      <c r="C980" s="2"/>
      <c r="D980" s="2"/>
      <c r="E980" s="2"/>
      <c r="F980" s="2"/>
      <c r="G980" s="2"/>
      <c r="H980" s="2"/>
      <c r="I980" s="2"/>
      <c r="J980" s="2"/>
      <c r="K980" s="2"/>
    </row>
    <row r="981" spans="2:11" ht="24.95" customHeight="1"/>
    <row r="982" spans="2:11" ht="24.95" customHeight="1"/>
    <row r="983" spans="2:11" ht="24.95" customHeight="1"/>
    <row r="984" spans="2:11" ht="24.95" customHeight="1"/>
    <row r="985" spans="2:11" ht="24.95" customHeight="1"/>
    <row r="986" spans="2:11" ht="24.95" customHeight="1"/>
    <row r="987" spans="2:11" ht="24.95" customHeight="1"/>
    <row r="988" spans="2:11" ht="24.95" customHeight="1"/>
    <row r="989" spans="2:11" ht="24.95" customHeight="1"/>
    <row r="990" spans="2:11" ht="24.95" customHeight="1"/>
    <row r="991" spans="2:11" ht="24.95" customHeight="1"/>
    <row r="992" spans="2:11" ht="24.95" customHeight="1"/>
    <row r="993" ht="24.95" customHeight="1"/>
    <row r="994" ht="24.95" customHeight="1"/>
    <row r="995" ht="24.95" customHeight="1"/>
    <row r="996" ht="24.95" customHeight="1"/>
    <row r="997" ht="24.95" customHeight="1"/>
    <row r="998" ht="24.95" customHeight="1"/>
    <row r="999" ht="24.95" customHeight="1"/>
    <row r="1000" ht="24.95" customHeight="1"/>
    <row r="1001" ht="24.95" customHeight="1"/>
    <row r="1002" ht="24.95" customHeight="1"/>
    <row r="1003" ht="24.95" customHeight="1"/>
    <row r="1004" ht="24.95" customHeight="1"/>
    <row r="1005" ht="24.95" customHeight="1"/>
    <row r="1006" ht="24.95" customHeight="1"/>
    <row r="1007" ht="24.95" customHeight="1"/>
    <row r="1008" ht="24.95" customHeight="1"/>
    <row r="1009" spans="2:15" ht="24.95" customHeight="1"/>
    <row r="1010" spans="2:15" ht="24.95" customHeight="1"/>
    <row r="1011" spans="2:15" ht="24.95" customHeight="1"/>
    <row r="1012" spans="2:15" ht="24.95" customHeight="1"/>
    <row r="1013" spans="2:15" ht="24.95" customHeight="1"/>
    <row r="1014" spans="2:15" ht="24.95" customHeight="1"/>
    <row r="1015" spans="2:15" ht="24.95" customHeight="1"/>
    <row r="1016" spans="2:15" ht="24.95" customHeight="1"/>
    <row r="1017" spans="2:15" ht="24.95" customHeight="1">
      <c r="O1017" s="49">
        <v>12</v>
      </c>
    </row>
    <row r="1018" spans="2:15" ht="24.95" customHeight="1">
      <c r="B1018" s="262" t="s">
        <v>123</v>
      </c>
      <c r="C1018" s="262"/>
      <c r="D1018" s="262"/>
      <c r="E1018" s="262"/>
      <c r="F1018" s="262"/>
      <c r="G1018" s="262"/>
      <c r="H1018" s="262"/>
      <c r="I1018" s="262"/>
      <c r="J1018" s="262"/>
      <c r="K1018" s="262"/>
      <c r="L1018" s="262"/>
      <c r="M1018" s="262"/>
      <c r="N1018" s="262"/>
      <c r="O1018" s="262"/>
    </row>
    <row r="1019" spans="2:15" ht="15" customHeight="1">
      <c r="B1019" s="33"/>
      <c r="C1019" s="33"/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</row>
    <row r="1020" spans="2:15" ht="24.95" customHeight="1">
      <c r="B1020" s="303" t="s">
        <v>124</v>
      </c>
      <c r="C1020" s="303"/>
      <c r="D1020" s="303"/>
      <c r="E1020" s="303"/>
      <c r="F1020" s="303"/>
      <c r="G1020" s="303"/>
      <c r="H1020" s="303"/>
      <c r="I1020" s="303"/>
      <c r="J1020" s="303"/>
      <c r="K1020" s="303"/>
      <c r="L1020" s="303"/>
      <c r="M1020" s="303"/>
      <c r="N1020" s="303"/>
      <c r="O1020" s="303"/>
    </row>
    <row r="1021" spans="2:15" ht="15" customHeight="1">
      <c r="B1021" s="211"/>
      <c r="C1021" s="211"/>
      <c r="D1021" s="211"/>
      <c r="E1021" s="211"/>
      <c r="F1021" s="211"/>
      <c r="G1021" s="211"/>
    </row>
    <row r="1022" spans="2:15" ht="24.95" customHeight="1">
      <c r="B1022" s="319" t="s">
        <v>125</v>
      </c>
      <c r="C1022" s="319"/>
      <c r="D1022" s="319"/>
      <c r="E1022" s="319"/>
      <c r="F1022" s="319"/>
      <c r="G1022" s="319"/>
      <c r="H1022" s="319"/>
      <c r="I1022" s="319"/>
      <c r="J1022" s="319"/>
    </row>
    <row r="1023" spans="2:15" ht="24.95" customHeight="1">
      <c r="B1023" s="305" t="s">
        <v>41</v>
      </c>
      <c r="C1023" s="306" t="s">
        <v>61</v>
      </c>
      <c r="D1023" s="306"/>
      <c r="E1023" s="306"/>
      <c r="F1023" s="306" t="s">
        <v>62</v>
      </c>
      <c r="G1023" s="306"/>
      <c r="H1023" s="306"/>
      <c r="I1023" s="216" t="s">
        <v>66</v>
      </c>
      <c r="J1023" s="216" t="s">
        <v>67</v>
      </c>
    </row>
    <row r="1024" spans="2:15" ht="24.95" customHeight="1">
      <c r="B1024" s="305"/>
      <c r="C1024" s="209" t="s">
        <v>84</v>
      </c>
      <c r="D1024" s="209" t="s">
        <v>85</v>
      </c>
      <c r="E1024" s="215" t="s">
        <v>86</v>
      </c>
      <c r="F1024" s="209" t="s">
        <v>87</v>
      </c>
      <c r="G1024" s="209" t="s">
        <v>88</v>
      </c>
      <c r="H1024" s="215" t="s">
        <v>89</v>
      </c>
      <c r="I1024" s="210" t="s">
        <v>112</v>
      </c>
      <c r="J1024" s="210" t="s">
        <v>113</v>
      </c>
      <c r="K1024" s="12"/>
      <c r="L1024" s="12"/>
      <c r="M1024" s="69"/>
      <c r="N1024" s="12"/>
    </row>
    <row r="1025" spans="2:14" ht="24.95" customHeight="1">
      <c r="B1025" s="217" t="s">
        <v>142</v>
      </c>
      <c r="C1025" s="91">
        <v>875</v>
      </c>
      <c r="D1025" s="91">
        <v>34</v>
      </c>
      <c r="E1025" s="212">
        <f>SUM(C1025:D1025)</f>
        <v>909</v>
      </c>
      <c r="F1025" s="91">
        <v>1722</v>
      </c>
      <c r="G1025" s="91">
        <v>50</v>
      </c>
      <c r="H1025" s="212">
        <f>SUM(F1025:G1025)</f>
        <v>1772</v>
      </c>
      <c r="I1025" s="129">
        <v>6.2700000000000006E-2</v>
      </c>
      <c r="J1025" s="132">
        <f>H1025/E1025</f>
        <v>1.9493949394939494</v>
      </c>
      <c r="K1025" s="12"/>
      <c r="L1025" s="12"/>
      <c r="M1025" s="69"/>
      <c r="N1025" s="12"/>
    </row>
    <row r="1026" spans="2:14" ht="24.95" customHeight="1">
      <c r="B1026" s="217" t="s">
        <v>5</v>
      </c>
      <c r="C1026" s="91">
        <v>979</v>
      </c>
      <c r="D1026" s="91">
        <v>185</v>
      </c>
      <c r="E1026" s="212">
        <f t="shared" ref="E1026:E1033" si="34">SUM(C1026:D1026)</f>
        <v>1164</v>
      </c>
      <c r="F1026" s="91">
        <v>1259</v>
      </c>
      <c r="G1026" s="91">
        <v>223</v>
      </c>
      <c r="H1026" s="212">
        <f t="shared" ref="H1026:H1033" si="35">SUM(F1026:G1026)</f>
        <v>1482</v>
      </c>
      <c r="I1026" s="129">
        <v>8.48E-2</v>
      </c>
      <c r="J1026" s="132">
        <f t="shared" ref="J1026:J1034" si="36">H1026/E1026</f>
        <v>1.2731958762886597</v>
      </c>
      <c r="K1026" s="12"/>
      <c r="L1026" s="72"/>
      <c r="M1026" s="69"/>
      <c r="N1026" s="12"/>
    </row>
    <row r="1027" spans="2:14" ht="24.95" customHeight="1">
      <c r="B1027" s="217" t="s">
        <v>24</v>
      </c>
      <c r="C1027" s="91">
        <v>984</v>
      </c>
      <c r="D1027" s="91">
        <v>79</v>
      </c>
      <c r="E1027" s="212">
        <f t="shared" si="34"/>
        <v>1063</v>
      </c>
      <c r="F1027" s="91">
        <v>2431</v>
      </c>
      <c r="G1027" s="91">
        <v>226</v>
      </c>
      <c r="H1027" s="212">
        <f t="shared" si="35"/>
        <v>2657</v>
      </c>
      <c r="I1027" s="129">
        <v>8.6300000000000002E-2</v>
      </c>
      <c r="J1027" s="132">
        <f t="shared" si="36"/>
        <v>2.4995296331138288</v>
      </c>
      <c r="K1027" s="12"/>
      <c r="L1027" s="72"/>
      <c r="M1027" s="131"/>
      <c r="N1027" s="12"/>
    </row>
    <row r="1028" spans="2:14" ht="24.95" customHeight="1">
      <c r="B1028" s="217" t="s">
        <v>7</v>
      </c>
      <c r="C1028" s="91">
        <v>108</v>
      </c>
      <c r="D1028" s="91">
        <v>44</v>
      </c>
      <c r="E1028" s="212">
        <f t="shared" si="34"/>
        <v>152</v>
      </c>
      <c r="F1028" s="91">
        <v>418</v>
      </c>
      <c r="G1028" s="91">
        <v>656</v>
      </c>
      <c r="H1028" s="212">
        <f t="shared" si="35"/>
        <v>1074</v>
      </c>
      <c r="I1028" s="129">
        <v>0.1658</v>
      </c>
      <c r="J1028" s="132">
        <f t="shared" si="36"/>
        <v>7.0657894736842106</v>
      </c>
      <c r="K1028" s="12"/>
      <c r="L1028" s="72"/>
      <c r="M1028" s="70"/>
      <c r="N1028" s="12"/>
    </row>
    <row r="1029" spans="2:14" ht="24.95" customHeight="1">
      <c r="B1029" s="217" t="s">
        <v>8</v>
      </c>
      <c r="C1029" s="91">
        <v>2049</v>
      </c>
      <c r="D1029" s="91">
        <v>470</v>
      </c>
      <c r="E1029" s="212">
        <f t="shared" si="34"/>
        <v>2519</v>
      </c>
      <c r="F1029" s="91">
        <v>4568</v>
      </c>
      <c r="G1029" s="91">
        <v>2453</v>
      </c>
      <c r="H1029" s="212">
        <f t="shared" si="35"/>
        <v>7021</v>
      </c>
      <c r="I1029" s="129">
        <v>0.14910000000000001</v>
      </c>
      <c r="J1029" s="132">
        <f t="shared" si="36"/>
        <v>2.7872171496625646</v>
      </c>
      <c r="K1029" s="12"/>
      <c r="L1029" s="72"/>
      <c r="M1029" s="70"/>
      <c r="N1029" s="12"/>
    </row>
    <row r="1030" spans="2:14" ht="24.95" customHeight="1">
      <c r="B1030" s="217" t="s">
        <v>9</v>
      </c>
      <c r="C1030" s="91">
        <v>833</v>
      </c>
      <c r="D1030" s="91">
        <v>9</v>
      </c>
      <c r="E1030" s="212">
        <f t="shared" si="34"/>
        <v>842</v>
      </c>
      <c r="F1030" s="91">
        <v>2245</v>
      </c>
      <c r="G1030" s="91">
        <v>19</v>
      </c>
      <c r="H1030" s="212">
        <f t="shared" si="35"/>
        <v>2264</v>
      </c>
      <c r="I1030" s="129">
        <v>7.0000000000000007E-2</v>
      </c>
      <c r="J1030" s="132">
        <f t="shared" si="36"/>
        <v>2.6888361045130642</v>
      </c>
      <c r="K1030" s="12"/>
      <c r="L1030" s="72"/>
      <c r="M1030" s="70"/>
      <c r="N1030" s="12"/>
    </row>
    <row r="1031" spans="2:14" ht="24.95" customHeight="1">
      <c r="B1031" s="217" t="s">
        <v>10</v>
      </c>
      <c r="C1031" s="91">
        <v>407</v>
      </c>
      <c r="D1031" s="91">
        <v>4</v>
      </c>
      <c r="E1031" s="212">
        <f t="shared" si="34"/>
        <v>411</v>
      </c>
      <c r="F1031" s="91">
        <v>1790</v>
      </c>
      <c r="G1031" s="91">
        <v>4</v>
      </c>
      <c r="H1031" s="212">
        <f t="shared" si="35"/>
        <v>1794</v>
      </c>
      <c r="I1031" s="129">
        <v>0.1429</v>
      </c>
      <c r="J1031" s="132">
        <f t="shared" si="36"/>
        <v>4.3649635036496353</v>
      </c>
      <c r="K1031" s="12"/>
      <c r="L1031" s="72"/>
      <c r="M1031" s="70"/>
      <c r="N1031" s="12"/>
    </row>
    <row r="1032" spans="2:14" ht="24.95" customHeight="1">
      <c r="B1032" s="217" t="s">
        <v>11</v>
      </c>
      <c r="C1032" s="91">
        <v>337</v>
      </c>
      <c r="D1032" s="91">
        <v>70</v>
      </c>
      <c r="E1032" s="212">
        <f t="shared" si="34"/>
        <v>407</v>
      </c>
      <c r="F1032" s="91">
        <v>444</v>
      </c>
      <c r="G1032" s="91">
        <v>70</v>
      </c>
      <c r="H1032" s="212">
        <f t="shared" si="35"/>
        <v>514</v>
      </c>
      <c r="I1032" s="129">
        <v>4.7100000000000003E-2</v>
      </c>
      <c r="J1032" s="132">
        <f t="shared" si="36"/>
        <v>1.2628992628992628</v>
      </c>
      <c r="K1032" s="12"/>
      <c r="L1032" s="72"/>
      <c r="M1032" s="69"/>
      <c r="N1032" s="12"/>
    </row>
    <row r="1033" spans="2:14" ht="24.95" customHeight="1">
      <c r="B1033" s="217" t="s">
        <v>12</v>
      </c>
      <c r="C1033" s="91">
        <v>250</v>
      </c>
      <c r="D1033" s="91">
        <v>49</v>
      </c>
      <c r="E1033" s="212">
        <f t="shared" si="34"/>
        <v>299</v>
      </c>
      <c r="F1033" s="91">
        <v>1618</v>
      </c>
      <c r="G1033" s="91">
        <v>138</v>
      </c>
      <c r="H1033" s="212">
        <f t="shared" si="35"/>
        <v>1756</v>
      </c>
      <c r="I1033" s="129">
        <v>0.18509999999999999</v>
      </c>
      <c r="J1033" s="132">
        <f t="shared" si="36"/>
        <v>5.8729096989966552</v>
      </c>
      <c r="K1033" s="12"/>
      <c r="L1033" s="12"/>
      <c r="M1033" s="12"/>
      <c r="N1033" s="12"/>
    </row>
    <row r="1034" spans="2:14" ht="24.95" customHeight="1">
      <c r="B1034" s="122" t="s">
        <v>14</v>
      </c>
      <c r="C1034" s="213">
        <f>SUM(C1025:C1033)</f>
        <v>6822</v>
      </c>
      <c r="D1034" s="213">
        <f>SUM(D1025:D1033)</f>
        <v>944</v>
      </c>
      <c r="E1034" s="214">
        <f>SUM(C1034:D1034)</f>
        <v>7766</v>
      </c>
      <c r="F1034" s="213">
        <f>SUM(F1025:F1033)</f>
        <v>16495</v>
      </c>
      <c r="G1034" s="213">
        <f>SUM(G1025:G1033)</f>
        <v>3839</v>
      </c>
      <c r="H1034" s="169">
        <f>SUM(F1034:G1034)</f>
        <v>20334</v>
      </c>
      <c r="I1034" s="180">
        <v>0.1041</v>
      </c>
      <c r="J1034" s="165">
        <f t="shared" si="36"/>
        <v>2.61833633788308</v>
      </c>
      <c r="K1034" s="12"/>
      <c r="L1034" s="12"/>
      <c r="M1034" s="69"/>
      <c r="N1034" s="12"/>
    </row>
    <row r="1035" spans="2:14" ht="24.95" customHeight="1">
      <c r="B1035" s="24"/>
      <c r="C1035" s="37"/>
      <c r="D1035" s="37"/>
      <c r="E1035" s="41"/>
      <c r="F1035" s="37"/>
      <c r="G1035" s="37"/>
      <c r="H1035" s="41"/>
      <c r="I1035" s="25"/>
      <c r="J1035" s="26"/>
      <c r="K1035" s="72"/>
      <c r="L1035" s="72"/>
      <c r="M1035" s="69"/>
      <c r="N1035" s="12"/>
    </row>
    <row r="1036" spans="2:14" ht="24.95" customHeight="1">
      <c r="B1036" s="85"/>
      <c r="C1036" s="85"/>
      <c r="D1036" s="85"/>
      <c r="E1036" s="85"/>
      <c r="F1036" s="85"/>
      <c r="G1036" s="85"/>
      <c r="H1036" s="85"/>
      <c r="I1036" s="85"/>
      <c r="J1036" s="85"/>
      <c r="K1036" s="85"/>
      <c r="L1036" s="85"/>
      <c r="M1036" s="85"/>
      <c r="N1036" s="85"/>
    </row>
    <row r="1037" spans="2:14" ht="24.95" customHeight="1">
      <c r="B1037" s="86"/>
      <c r="C1037" s="86"/>
      <c r="D1037" s="86"/>
      <c r="E1037" s="86"/>
      <c r="F1037" s="86"/>
      <c r="G1037" s="86"/>
      <c r="H1037" s="86"/>
      <c r="I1037" s="86"/>
      <c r="J1037" s="86"/>
      <c r="K1037" s="71"/>
      <c r="L1037" s="71"/>
      <c r="M1037" s="71"/>
      <c r="N1037" s="71"/>
    </row>
    <row r="1038" spans="2:14" ht="24.95" customHeight="1">
      <c r="B1038" s="2"/>
      <c r="C1038" s="2"/>
      <c r="D1038" s="2"/>
      <c r="E1038" s="2"/>
      <c r="G1038" s="2"/>
      <c r="H1038" s="2"/>
      <c r="I1038" s="2"/>
      <c r="J1038" s="2"/>
    </row>
    <row r="1039" spans="2:14" ht="24.95" customHeight="1">
      <c r="B1039" s="2"/>
      <c r="C1039" s="2"/>
      <c r="D1039" s="2"/>
      <c r="E1039" s="2"/>
      <c r="G1039" s="2"/>
      <c r="H1039" s="2"/>
      <c r="I1039" s="2"/>
      <c r="J1039" s="2"/>
    </row>
    <row r="1040" spans="2:14" ht="24.95" customHeight="1">
      <c r="B1040" s="2"/>
      <c r="C1040" s="2"/>
      <c r="D1040" s="2"/>
      <c r="E1040" s="2"/>
      <c r="G1040" s="2"/>
      <c r="H1040" s="2"/>
      <c r="I1040" s="2"/>
      <c r="J1040" s="2"/>
    </row>
    <row r="1041" spans="2:11" ht="24.95" customHeight="1">
      <c r="B1041" s="2"/>
      <c r="C1041" s="2"/>
      <c r="D1041" s="2"/>
      <c r="E1041" s="2"/>
      <c r="G1041" s="2"/>
      <c r="H1041" s="2"/>
      <c r="I1041" s="2"/>
      <c r="J1041" s="2"/>
    </row>
    <row r="1042" spans="2:11" ht="24.95" customHeight="1">
      <c r="B1042" s="2"/>
      <c r="C1042" s="2"/>
      <c r="D1042" s="2"/>
      <c r="E1042" s="2"/>
      <c r="G1042" s="2"/>
      <c r="H1042" s="2"/>
      <c r="I1042" s="2"/>
      <c r="J1042" s="2"/>
    </row>
    <row r="1043" spans="2:11" ht="24.95" customHeight="1">
      <c r="B1043" s="2"/>
      <c r="C1043" s="2"/>
      <c r="D1043" s="2"/>
      <c r="E1043" s="2"/>
      <c r="G1043" s="2"/>
      <c r="H1043" s="2"/>
      <c r="I1043" s="2"/>
      <c r="J1043" s="2"/>
    </row>
    <row r="1044" spans="2:11" ht="24.95" customHeight="1">
      <c r="B1044" s="2"/>
      <c r="C1044" s="2"/>
      <c r="D1044" s="2"/>
      <c r="E1044" s="2"/>
      <c r="G1044" s="2"/>
      <c r="H1044" s="2"/>
      <c r="I1044" s="2"/>
      <c r="J1044" s="2"/>
    </row>
    <row r="1045" spans="2:11" ht="24.95" customHeight="1">
      <c r="B1045" s="2"/>
      <c r="C1045" s="2"/>
      <c r="D1045" s="2"/>
      <c r="E1045" s="2"/>
      <c r="G1045" s="2"/>
      <c r="H1045" s="2"/>
      <c r="I1045" s="2"/>
      <c r="J1045" s="2"/>
    </row>
    <row r="1046" spans="2:11" ht="24.95" customHeight="1">
      <c r="B1046" s="2"/>
      <c r="C1046" s="2"/>
      <c r="D1046" s="2"/>
      <c r="E1046" s="2"/>
      <c r="F1046" s="2"/>
      <c r="G1046" s="2"/>
      <c r="H1046" s="2"/>
      <c r="I1046" s="2"/>
      <c r="J1046" s="2"/>
      <c r="K1046" s="2"/>
    </row>
    <row r="1047" spans="2:11" ht="24.95" customHeight="1"/>
    <row r="1048" spans="2:11" ht="24.95" customHeight="1"/>
    <row r="1049" spans="2:11" ht="24.95" customHeight="1"/>
    <row r="1050" spans="2:11" ht="24.95" customHeight="1"/>
    <row r="1051" spans="2:11" ht="24.95" customHeight="1"/>
    <row r="1052" spans="2:11" ht="24.95" customHeight="1"/>
    <row r="1053" spans="2:11" ht="24.95" customHeight="1"/>
    <row r="1054" spans="2:11" ht="24.95" customHeight="1"/>
    <row r="1055" spans="2:11" ht="24.95" customHeight="1"/>
    <row r="1056" spans="2:11" ht="24.95" customHeight="1"/>
    <row r="1057" ht="24.95" customHeight="1"/>
    <row r="1058" ht="24.95" customHeight="1"/>
    <row r="1059" ht="24.95" customHeight="1"/>
    <row r="1060" ht="24.95" customHeight="1"/>
    <row r="1061" ht="24.95" customHeight="1"/>
    <row r="1062" ht="24.95" customHeight="1"/>
    <row r="1063" ht="24.95" customHeight="1"/>
    <row r="1064" ht="24.95" customHeight="1"/>
    <row r="1065" ht="24.95" customHeight="1"/>
    <row r="1066" ht="24.95" customHeight="1"/>
    <row r="1067" ht="24.95" customHeight="1"/>
    <row r="1068" ht="24.95" customHeight="1"/>
    <row r="1069" ht="24.95" customHeight="1"/>
    <row r="1070" ht="24.95" customHeight="1"/>
    <row r="1071" ht="24.95" customHeight="1"/>
    <row r="1072" ht="24.95" customHeight="1"/>
    <row r="1073" spans="2:15" ht="24.95" customHeight="1"/>
    <row r="1074" spans="2:15" ht="24.95" customHeight="1"/>
    <row r="1075" spans="2:15" ht="24.95" customHeight="1"/>
    <row r="1076" spans="2:15" ht="24.95" customHeight="1"/>
    <row r="1077" spans="2:15" ht="24.95" customHeight="1"/>
    <row r="1078" spans="2:15" ht="24.95" customHeight="1"/>
    <row r="1079" spans="2:15" ht="24.95" customHeight="1"/>
    <row r="1080" spans="2:15" ht="24.95" customHeight="1"/>
    <row r="1081" spans="2:15" ht="24.95" customHeight="1"/>
    <row r="1082" spans="2:15" ht="24.95" customHeight="1"/>
    <row r="1083" spans="2:15" ht="24.95" customHeight="1">
      <c r="O1083" s="49">
        <v>13</v>
      </c>
    </row>
    <row r="1084" spans="2:15" ht="50.1" customHeight="1">
      <c r="B1084" s="328" t="s">
        <v>46</v>
      </c>
      <c r="C1084" s="328"/>
      <c r="D1084" s="328"/>
      <c r="E1084" s="328"/>
      <c r="F1084" s="328"/>
      <c r="G1084" s="328"/>
      <c r="H1084" s="328"/>
      <c r="I1084" s="328"/>
      <c r="J1084" s="328"/>
      <c r="K1084" s="328"/>
      <c r="L1084" s="328"/>
      <c r="M1084" s="328"/>
      <c r="N1084" s="328"/>
      <c r="O1084" s="328"/>
    </row>
    <row r="1085" spans="2:15" ht="15" customHeight="1"/>
    <row r="1086" spans="2:15" ht="39.950000000000003" customHeight="1">
      <c r="B1086" s="264" t="s">
        <v>111</v>
      </c>
      <c r="C1086" s="264"/>
      <c r="D1086" s="264"/>
      <c r="E1086" s="264"/>
      <c r="F1086" s="264"/>
      <c r="G1086" s="264"/>
      <c r="H1086" s="264"/>
      <c r="I1086" s="264"/>
      <c r="J1086" s="264"/>
      <c r="K1086" s="264"/>
      <c r="L1086" s="264"/>
      <c r="M1086" s="264"/>
      <c r="N1086" s="264"/>
      <c r="O1086" s="264"/>
    </row>
    <row r="1087" spans="2:15" ht="15" customHeight="1">
      <c r="B1087" s="20"/>
      <c r="C1087" s="20"/>
      <c r="D1087" s="20"/>
      <c r="E1087" s="20"/>
      <c r="F1087" s="20"/>
      <c r="G1087" s="20"/>
    </row>
    <row r="1088" spans="2:15" ht="24.95" customHeight="1">
      <c r="B1088" s="269" t="s">
        <v>40</v>
      </c>
      <c r="C1088" s="270" t="s">
        <v>73</v>
      </c>
      <c r="D1088" s="270"/>
      <c r="E1088" s="270" t="s">
        <v>154</v>
      </c>
      <c r="F1088" s="270"/>
      <c r="G1088" s="270" t="s">
        <v>20</v>
      </c>
      <c r="H1088" s="270"/>
      <c r="M1088" s="73"/>
      <c r="N1088" s="73"/>
    </row>
    <row r="1089" spans="2:14" ht="24.95" customHeight="1">
      <c r="B1089" s="269"/>
      <c r="C1089" s="152" t="s">
        <v>74</v>
      </c>
      <c r="D1089" s="151" t="s">
        <v>32</v>
      </c>
      <c r="E1089" s="152" t="s">
        <v>74</v>
      </c>
      <c r="F1089" s="151" t="s">
        <v>32</v>
      </c>
      <c r="G1089" s="152" t="s">
        <v>74</v>
      </c>
      <c r="H1089" s="151" t="s">
        <v>32</v>
      </c>
      <c r="M1089" s="74"/>
      <c r="N1089" s="32"/>
    </row>
    <row r="1090" spans="2:14" ht="24.95" customHeight="1">
      <c r="B1090" s="43" t="s">
        <v>159</v>
      </c>
      <c r="C1090" s="93">
        <v>1897</v>
      </c>
      <c r="D1090" s="93">
        <v>71402</v>
      </c>
      <c r="E1090" s="93">
        <v>118</v>
      </c>
      <c r="F1090" s="93">
        <v>42630</v>
      </c>
      <c r="G1090" s="93">
        <v>3956</v>
      </c>
      <c r="H1090" s="93">
        <v>34993</v>
      </c>
      <c r="M1090" s="75"/>
      <c r="N1090" s="41"/>
    </row>
    <row r="1091" spans="2:14" ht="24.95" customHeight="1">
      <c r="B1091" s="43" t="s">
        <v>156</v>
      </c>
      <c r="C1091" s="93">
        <v>1894</v>
      </c>
      <c r="D1091" s="93">
        <v>71578</v>
      </c>
      <c r="E1091" s="93">
        <v>119</v>
      </c>
      <c r="F1091" s="93">
        <v>42463</v>
      </c>
      <c r="G1091" s="93">
        <v>4042</v>
      </c>
      <c r="H1091" s="93">
        <v>35834</v>
      </c>
      <c r="M1091" s="75"/>
      <c r="N1091" s="41"/>
    </row>
    <row r="1092" spans="2:14" ht="24.95" customHeight="1">
      <c r="B1092" s="95" t="s">
        <v>50</v>
      </c>
      <c r="C1092" s="82">
        <f t="shared" ref="C1092:H1092" si="37">(C1091-C1090)/C1090</f>
        <v>-1.5814443858724301E-3</v>
      </c>
      <c r="D1092" s="82">
        <f t="shared" si="37"/>
        <v>2.4649169491050673E-3</v>
      </c>
      <c r="E1092" s="172">
        <f t="shared" si="37"/>
        <v>8.4745762711864406E-3</v>
      </c>
      <c r="F1092" s="82">
        <f t="shared" si="37"/>
        <v>-3.9174290405817498E-3</v>
      </c>
      <c r="G1092" s="82">
        <f t="shared" si="37"/>
        <v>2.1739130434782608E-2</v>
      </c>
      <c r="H1092" s="82">
        <f t="shared" si="37"/>
        <v>2.4033378104192267E-2</v>
      </c>
      <c r="I1092" s="82"/>
      <c r="J1092" s="82"/>
      <c r="M1092" s="29"/>
      <c r="N1092" s="27"/>
    </row>
    <row r="1093" spans="2:14" ht="24.95" customHeight="1">
      <c r="B1093" s="269" t="s">
        <v>40</v>
      </c>
      <c r="C1093" s="270" t="s">
        <v>72</v>
      </c>
      <c r="D1093" s="270"/>
      <c r="E1093" s="270" t="s">
        <v>136</v>
      </c>
      <c r="F1093" s="270"/>
      <c r="G1093" s="270" t="s">
        <v>137</v>
      </c>
      <c r="H1093" s="270"/>
      <c r="I1093" s="270" t="s">
        <v>14</v>
      </c>
      <c r="J1093" s="270"/>
      <c r="K1093" s="89"/>
      <c r="L1093" s="89"/>
      <c r="M1093" s="29"/>
      <c r="N1093" s="27"/>
    </row>
    <row r="1094" spans="2:14" ht="24.95" customHeight="1">
      <c r="B1094" s="269"/>
      <c r="C1094" s="152" t="s">
        <v>74</v>
      </c>
      <c r="D1094" s="221" t="s">
        <v>32</v>
      </c>
      <c r="E1094" s="152" t="s">
        <v>74</v>
      </c>
      <c r="F1094" s="221" t="s">
        <v>32</v>
      </c>
      <c r="G1094" s="152" t="s">
        <v>74</v>
      </c>
      <c r="H1094" s="221" t="s">
        <v>32</v>
      </c>
      <c r="I1094" s="128" t="s">
        <v>74</v>
      </c>
      <c r="J1094" s="222" t="s">
        <v>32</v>
      </c>
      <c r="K1094" s="5"/>
    </row>
    <row r="1095" spans="2:14" ht="24.95" customHeight="1">
      <c r="B1095" s="43" t="s">
        <v>159</v>
      </c>
      <c r="C1095" s="219">
        <v>283</v>
      </c>
      <c r="D1095" s="91">
        <v>11849</v>
      </c>
      <c r="E1095" s="91">
        <v>782</v>
      </c>
      <c r="F1095" s="91">
        <v>5650</v>
      </c>
      <c r="G1095" s="91">
        <v>335</v>
      </c>
      <c r="H1095" s="91">
        <v>5915</v>
      </c>
      <c r="I1095" s="255">
        <f>G1095+E1095+C1095+G1090+E1090+C1090</f>
        <v>7371</v>
      </c>
      <c r="J1095" s="247">
        <f>H1095+F1095+D1095+H1090+F1090+D1090</f>
        <v>172439</v>
      </c>
      <c r="K1095" s="5"/>
    </row>
    <row r="1096" spans="2:14" ht="24.95" customHeight="1">
      <c r="B1096" s="43" t="s">
        <v>156</v>
      </c>
      <c r="C1096" s="219">
        <v>309</v>
      </c>
      <c r="D1096" s="91">
        <v>12896</v>
      </c>
      <c r="E1096" s="91">
        <v>1457</v>
      </c>
      <c r="F1096" s="91">
        <v>9983</v>
      </c>
      <c r="G1096" s="91">
        <v>360</v>
      </c>
      <c r="H1096" s="91">
        <v>6302</v>
      </c>
      <c r="I1096" s="255">
        <f>G1096+E1096+C1096+G1091+E1091+C1091</f>
        <v>8181</v>
      </c>
      <c r="J1096" s="220">
        <f>H1096+F1096+D1096+H1091+F1091+D1091</f>
        <v>179056</v>
      </c>
      <c r="M1096" s="104"/>
    </row>
    <row r="1097" spans="2:14" ht="24.95" customHeight="1">
      <c r="B1097" s="103" t="s">
        <v>50</v>
      </c>
      <c r="C1097" s="82">
        <f t="shared" ref="C1097:H1097" si="38">(C1096-C1095)/C1095</f>
        <v>9.187279151943463E-2</v>
      </c>
      <c r="D1097" s="82">
        <f t="shared" si="38"/>
        <v>8.8361887079078397E-2</v>
      </c>
      <c r="E1097" s="82">
        <f t="shared" si="38"/>
        <v>0.86317135549872126</v>
      </c>
      <c r="F1097" s="82">
        <f t="shared" si="38"/>
        <v>0.76690265486725662</v>
      </c>
      <c r="G1097" s="82">
        <f t="shared" si="38"/>
        <v>7.4626865671641784E-2</v>
      </c>
      <c r="H1097" s="82">
        <f t="shared" si="38"/>
        <v>6.5426880811496196E-2</v>
      </c>
      <c r="I1097" s="82">
        <f t="shared" ref="I1097:J1097" si="39">(I1096-I1095)/I1095</f>
        <v>0.10989010989010989</v>
      </c>
      <c r="J1097" s="82">
        <f t="shared" si="39"/>
        <v>3.8372989868881172E-2</v>
      </c>
    </row>
    <row r="1098" spans="2:14" ht="24.95" customHeight="1"/>
    <row r="1099" spans="2:14" ht="24.95" customHeight="1"/>
    <row r="1100" spans="2:14" ht="24.95" customHeight="1"/>
    <row r="1101" spans="2:14" ht="24.95" customHeight="1"/>
    <row r="1102" spans="2:14" ht="24.95" customHeight="1"/>
    <row r="1103" spans="2:14" ht="24.95" customHeight="1"/>
    <row r="1104" spans="2:14" ht="24.95" customHeight="1"/>
    <row r="1105" ht="24.95" customHeight="1"/>
    <row r="1106" ht="24.95" customHeight="1"/>
    <row r="1107" ht="24.95" customHeight="1"/>
    <row r="1108" ht="24.95" customHeight="1"/>
    <row r="1109" ht="24.95" customHeight="1"/>
    <row r="1110" ht="24.95" customHeight="1"/>
    <row r="1111" ht="24.95" customHeight="1"/>
    <row r="1112" ht="24.95" customHeight="1"/>
    <row r="1113" ht="24.95" customHeight="1"/>
    <row r="1114" ht="24.95" customHeight="1"/>
    <row r="1115" ht="24.95" customHeight="1"/>
    <row r="1116" ht="24.95" customHeight="1"/>
    <row r="1117" ht="24.95" customHeight="1"/>
    <row r="1118" ht="24.95" customHeight="1"/>
    <row r="1119" ht="24.95" customHeight="1"/>
    <row r="1120" ht="24.95" customHeight="1"/>
    <row r="1121" ht="24.95" customHeight="1"/>
    <row r="1122" ht="24.95" customHeight="1"/>
    <row r="1123" ht="24.95" customHeight="1"/>
    <row r="1124" ht="24.95" customHeight="1"/>
    <row r="1125" ht="24.95" customHeight="1"/>
    <row r="1126" ht="24.75" customHeight="1"/>
    <row r="1127" ht="24.95" customHeight="1"/>
    <row r="1128" ht="24.95" customHeight="1"/>
    <row r="1129" ht="24.95" customHeight="1"/>
    <row r="1130" ht="24.95" customHeight="1"/>
    <row r="1131" ht="24.95" customHeight="1"/>
    <row r="1132" ht="24.95" customHeight="1"/>
    <row r="1133" ht="24.95" customHeight="1"/>
    <row r="1134" ht="24.95" customHeight="1"/>
    <row r="1135" ht="24.95" customHeight="1"/>
    <row r="1136" ht="24.95" customHeight="1"/>
    <row r="1137" spans="2:15" ht="24.95" customHeight="1"/>
    <row r="1138" spans="2:15" ht="24.95" customHeight="1"/>
    <row r="1139" spans="2:15" ht="24.95" customHeight="1"/>
    <row r="1140" spans="2:15" ht="24.95" customHeight="1"/>
    <row r="1141" spans="2:15" ht="24.95" customHeight="1"/>
    <row r="1142" spans="2:15" ht="24.95" customHeight="1"/>
    <row r="1143" spans="2:15" ht="24.95" customHeight="1"/>
    <row r="1144" spans="2:15" ht="24.95" customHeight="1"/>
    <row r="1145" spans="2:15" ht="24.95" customHeight="1"/>
    <row r="1146" spans="2:15" ht="24.95" customHeight="1"/>
    <row r="1147" spans="2:15" ht="24.95" customHeight="1"/>
    <row r="1148" spans="2:15" ht="24.95" customHeight="1">
      <c r="O1148" s="49">
        <v>14</v>
      </c>
    </row>
    <row r="1149" spans="2:15" ht="39.950000000000003" customHeight="1">
      <c r="B1149" s="264" t="s">
        <v>106</v>
      </c>
      <c r="C1149" s="264"/>
      <c r="D1149" s="264"/>
      <c r="E1149" s="264"/>
      <c r="F1149" s="264"/>
      <c r="G1149" s="264"/>
      <c r="H1149" s="264"/>
      <c r="I1149" s="264"/>
      <c r="J1149" s="264"/>
      <c r="K1149" s="264"/>
      <c r="L1149" s="264"/>
      <c r="M1149" s="264"/>
      <c r="N1149" s="264"/>
      <c r="O1149" s="264"/>
    </row>
    <row r="1150" spans="2:15" ht="15" customHeight="1">
      <c r="C1150" s="5"/>
      <c r="D1150" s="5"/>
      <c r="E1150" s="5"/>
    </row>
    <row r="1151" spans="2:15" ht="24.95" customHeight="1">
      <c r="B1151" s="269" t="s">
        <v>41</v>
      </c>
      <c r="C1151" s="270" t="s">
        <v>19</v>
      </c>
      <c r="D1151" s="270"/>
      <c r="E1151" s="270"/>
      <c r="F1151" s="270" t="s">
        <v>21</v>
      </c>
      <c r="G1151" s="270"/>
      <c r="H1151" s="270"/>
      <c r="I1151" s="270" t="s">
        <v>17</v>
      </c>
      <c r="J1151" s="270"/>
      <c r="K1151" s="270"/>
      <c r="L1151" s="270" t="s">
        <v>14</v>
      </c>
      <c r="M1151" s="270"/>
      <c r="N1151" s="270"/>
    </row>
    <row r="1152" spans="2:15" ht="24.95" customHeight="1">
      <c r="B1152" s="269"/>
      <c r="C1152" s="266" t="s">
        <v>25</v>
      </c>
      <c r="D1152" s="266"/>
      <c r="E1152" s="151" t="s">
        <v>32</v>
      </c>
      <c r="F1152" s="266" t="s">
        <v>25</v>
      </c>
      <c r="G1152" s="266"/>
      <c r="H1152" s="151" t="s">
        <v>32</v>
      </c>
      <c r="I1152" s="266" t="s">
        <v>25</v>
      </c>
      <c r="J1152" s="266"/>
      <c r="K1152" s="151" t="s">
        <v>32</v>
      </c>
      <c r="L1152" s="267" t="s">
        <v>25</v>
      </c>
      <c r="M1152" s="267"/>
      <c r="N1152" s="119" t="s">
        <v>32</v>
      </c>
    </row>
    <row r="1153" spans="2:14" ht="24.95" customHeight="1">
      <c r="B1153" s="34" t="s">
        <v>142</v>
      </c>
      <c r="C1153" s="307">
        <v>53</v>
      </c>
      <c r="D1153" s="307"/>
      <c r="E1153" s="195">
        <v>3784</v>
      </c>
      <c r="F1153" s="307">
        <v>83</v>
      </c>
      <c r="G1153" s="307"/>
      <c r="H1153" s="195">
        <v>1889</v>
      </c>
      <c r="I1153" s="307">
        <v>13</v>
      </c>
      <c r="J1153" s="307"/>
      <c r="K1153" s="150">
        <v>176</v>
      </c>
      <c r="L1153" s="294">
        <f t="shared" ref="L1153:L1162" si="40">C1153+F1153+I1153</f>
        <v>149</v>
      </c>
      <c r="M1153" s="294"/>
      <c r="N1153" s="118">
        <f>E1153+H1153+K1153</f>
        <v>5849</v>
      </c>
    </row>
    <row r="1154" spans="2:14" ht="24.95" customHeight="1">
      <c r="B1154" s="34" t="s">
        <v>5</v>
      </c>
      <c r="C1154" s="307">
        <v>133</v>
      </c>
      <c r="D1154" s="307"/>
      <c r="E1154" s="195">
        <v>7879</v>
      </c>
      <c r="F1154" s="307">
        <v>119</v>
      </c>
      <c r="G1154" s="307"/>
      <c r="H1154" s="195">
        <v>2714</v>
      </c>
      <c r="I1154" s="307">
        <v>78</v>
      </c>
      <c r="J1154" s="307"/>
      <c r="K1154" s="150">
        <v>1105</v>
      </c>
      <c r="L1154" s="294">
        <f t="shared" si="40"/>
        <v>330</v>
      </c>
      <c r="M1154" s="294"/>
      <c r="N1154" s="118">
        <f t="shared" ref="N1154:N1162" si="41">E1154+H1154+K1154</f>
        <v>11698</v>
      </c>
    </row>
    <row r="1155" spans="2:14" ht="24.95" customHeight="1">
      <c r="B1155" s="34" t="s">
        <v>24</v>
      </c>
      <c r="C1155" s="307">
        <v>91</v>
      </c>
      <c r="D1155" s="307"/>
      <c r="E1155" s="195">
        <v>7290</v>
      </c>
      <c r="F1155" s="307">
        <v>203</v>
      </c>
      <c r="G1155" s="307"/>
      <c r="H1155" s="195">
        <v>4954</v>
      </c>
      <c r="I1155" s="307">
        <v>125</v>
      </c>
      <c r="J1155" s="307"/>
      <c r="K1155" s="121">
        <v>1409</v>
      </c>
      <c r="L1155" s="294">
        <f t="shared" si="40"/>
        <v>419</v>
      </c>
      <c r="M1155" s="294"/>
      <c r="N1155" s="118">
        <f t="shared" si="41"/>
        <v>13653</v>
      </c>
    </row>
    <row r="1156" spans="2:14" ht="24.95" customHeight="1">
      <c r="B1156" s="34" t="s">
        <v>7</v>
      </c>
      <c r="C1156" s="307">
        <v>34</v>
      </c>
      <c r="D1156" s="307"/>
      <c r="E1156" s="195">
        <v>2180</v>
      </c>
      <c r="F1156" s="307">
        <v>62</v>
      </c>
      <c r="G1156" s="307"/>
      <c r="H1156" s="195">
        <v>1354</v>
      </c>
      <c r="I1156" s="307">
        <v>23</v>
      </c>
      <c r="J1156" s="307"/>
      <c r="K1156" s="121">
        <v>264</v>
      </c>
      <c r="L1156" s="294">
        <f t="shared" si="40"/>
        <v>119</v>
      </c>
      <c r="M1156" s="294"/>
      <c r="N1156" s="118">
        <f t="shared" si="41"/>
        <v>3798</v>
      </c>
    </row>
    <row r="1157" spans="2:14" ht="24.95" customHeight="1">
      <c r="B1157" s="34" t="s">
        <v>8</v>
      </c>
      <c r="C1157" s="307">
        <v>109</v>
      </c>
      <c r="D1157" s="307"/>
      <c r="E1157" s="195">
        <v>8998</v>
      </c>
      <c r="F1157" s="307">
        <v>111</v>
      </c>
      <c r="G1157" s="307"/>
      <c r="H1157" s="195">
        <v>2634</v>
      </c>
      <c r="I1157" s="307">
        <v>50</v>
      </c>
      <c r="J1157" s="307"/>
      <c r="K1157" s="121">
        <v>624</v>
      </c>
      <c r="L1157" s="294">
        <f t="shared" si="40"/>
        <v>270</v>
      </c>
      <c r="M1157" s="294"/>
      <c r="N1157" s="118">
        <f t="shared" si="41"/>
        <v>12256</v>
      </c>
    </row>
    <row r="1158" spans="2:14" ht="24.95" customHeight="1">
      <c r="B1158" s="34" t="s">
        <v>9</v>
      </c>
      <c r="C1158" s="307">
        <v>62</v>
      </c>
      <c r="D1158" s="307"/>
      <c r="E1158" s="195">
        <v>4411</v>
      </c>
      <c r="F1158" s="307">
        <v>73</v>
      </c>
      <c r="G1158" s="307"/>
      <c r="H1158" s="195">
        <v>1824</v>
      </c>
      <c r="I1158" s="307">
        <v>26</v>
      </c>
      <c r="J1158" s="307"/>
      <c r="K1158" s="121">
        <v>323</v>
      </c>
      <c r="L1158" s="294">
        <f t="shared" si="40"/>
        <v>161</v>
      </c>
      <c r="M1158" s="294"/>
      <c r="N1158" s="118">
        <f t="shared" si="41"/>
        <v>6558</v>
      </c>
    </row>
    <row r="1159" spans="2:14" ht="24.95" customHeight="1">
      <c r="B1159" s="34" t="s">
        <v>10</v>
      </c>
      <c r="C1159" s="307">
        <v>37</v>
      </c>
      <c r="D1159" s="307"/>
      <c r="E1159" s="195">
        <v>2000</v>
      </c>
      <c r="F1159" s="307">
        <v>84</v>
      </c>
      <c r="G1159" s="307"/>
      <c r="H1159" s="195">
        <v>1979</v>
      </c>
      <c r="I1159" s="307">
        <v>19</v>
      </c>
      <c r="J1159" s="307"/>
      <c r="K1159" s="121">
        <v>231</v>
      </c>
      <c r="L1159" s="294">
        <f t="shared" si="40"/>
        <v>140</v>
      </c>
      <c r="M1159" s="294"/>
      <c r="N1159" s="118">
        <f t="shared" si="41"/>
        <v>4210</v>
      </c>
    </row>
    <row r="1160" spans="2:14" ht="24.95" customHeight="1">
      <c r="B1160" s="34" t="s">
        <v>11</v>
      </c>
      <c r="C1160" s="307">
        <v>81</v>
      </c>
      <c r="D1160" s="307"/>
      <c r="E1160" s="195">
        <v>7406</v>
      </c>
      <c r="F1160" s="307">
        <v>62</v>
      </c>
      <c r="G1160" s="307"/>
      <c r="H1160" s="195">
        <v>1565</v>
      </c>
      <c r="I1160" s="307">
        <v>46</v>
      </c>
      <c r="J1160" s="307"/>
      <c r="K1160" s="121">
        <v>639</v>
      </c>
      <c r="L1160" s="294">
        <f t="shared" si="40"/>
        <v>189</v>
      </c>
      <c r="M1160" s="294"/>
      <c r="N1160" s="118">
        <f t="shared" si="41"/>
        <v>9610</v>
      </c>
    </row>
    <row r="1161" spans="2:14" ht="24.95" customHeight="1">
      <c r="B1161" s="190" t="s">
        <v>12</v>
      </c>
      <c r="C1161" s="307">
        <v>46</v>
      </c>
      <c r="D1161" s="307"/>
      <c r="E1161" s="195">
        <v>2544</v>
      </c>
      <c r="F1161" s="307">
        <v>54</v>
      </c>
      <c r="G1161" s="307"/>
      <c r="H1161" s="195">
        <v>1215</v>
      </c>
      <c r="I1161" s="307">
        <v>17</v>
      </c>
      <c r="J1161" s="307"/>
      <c r="K1161" s="121">
        <v>187</v>
      </c>
      <c r="L1161" s="294">
        <f t="shared" si="40"/>
        <v>117</v>
      </c>
      <c r="M1161" s="294"/>
      <c r="N1161" s="118">
        <f t="shared" si="41"/>
        <v>3946</v>
      </c>
    </row>
    <row r="1162" spans="2:14" ht="24.95" customHeight="1">
      <c r="B1162" s="122" t="s">
        <v>14</v>
      </c>
      <c r="C1162" s="326">
        <f>SUM(C1153:C1161)</f>
        <v>646</v>
      </c>
      <c r="D1162" s="326"/>
      <c r="E1162" s="127">
        <f>SUM(E1153:E1161)</f>
        <v>46492</v>
      </c>
      <c r="F1162" s="326">
        <f>SUM(F1153:F1161)</f>
        <v>851</v>
      </c>
      <c r="G1162" s="326"/>
      <c r="H1162" s="127">
        <f>SUM(H1153:H1161)</f>
        <v>20128</v>
      </c>
      <c r="I1162" s="326">
        <f>SUM(I1153:I1161)</f>
        <v>397</v>
      </c>
      <c r="J1162" s="326"/>
      <c r="K1162" s="127">
        <f>SUM(K1153:K1161)</f>
        <v>4958</v>
      </c>
      <c r="L1162" s="327">
        <f t="shared" si="40"/>
        <v>1894</v>
      </c>
      <c r="M1162" s="327"/>
      <c r="N1162" s="123">
        <f t="shared" si="41"/>
        <v>71578</v>
      </c>
    </row>
    <row r="1163" spans="2:14" ht="24.95" customHeight="1"/>
    <row r="1164" spans="2:14" ht="24.95" customHeight="1"/>
    <row r="1165" spans="2:14" ht="24.95" customHeight="1"/>
    <row r="1166" spans="2:14" ht="24.95" customHeight="1"/>
    <row r="1167" spans="2:14" ht="24.95" customHeight="1"/>
    <row r="1168" spans="2:14" ht="24.95" customHeight="1"/>
    <row r="1169" spans="2:15" ht="24.95" customHeight="1"/>
    <row r="1170" spans="2:15" ht="24.95" customHeight="1"/>
    <row r="1171" spans="2:15" ht="24.95" customHeight="1"/>
    <row r="1172" spans="2:15" ht="24.95" customHeight="1"/>
    <row r="1173" spans="2:15" ht="24.95" customHeight="1"/>
    <row r="1174" spans="2:15" ht="24.95" customHeight="1"/>
    <row r="1175" spans="2:15" ht="24.95" customHeight="1"/>
    <row r="1176" spans="2:15" ht="24.95" customHeight="1">
      <c r="O1176" s="49"/>
    </row>
    <row r="1177" spans="2:15" ht="39.950000000000003" customHeight="1">
      <c r="B1177" s="264" t="s">
        <v>155</v>
      </c>
      <c r="C1177" s="264"/>
      <c r="D1177" s="264"/>
      <c r="E1177" s="264"/>
      <c r="F1177" s="264"/>
      <c r="G1177" s="264"/>
      <c r="H1177" s="264"/>
      <c r="I1177" s="264"/>
      <c r="J1177" s="264"/>
      <c r="K1177" s="264"/>
      <c r="L1177" s="264"/>
      <c r="M1177" s="264"/>
      <c r="N1177" s="264"/>
      <c r="O1177" s="264"/>
    </row>
    <row r="1178" spans="2:15" ht="15" customHeight="1"/>
    <row r="1179" spans="2:15" ht="24.95" customHeight="1">
      <c r="B1179" s="265" t="s">
        <v>22</v>
      </c>
      <c r="C1179" s="265"/>
      <c r="D1179" s="265"/>
      <c r="E1179" s="265"/>
      <c r="F1179" s="265"/>
      <c r="G1179" s="265"/>
      <c r="H1179" s="265"/>
      <c r="I1179" s="265"/>
      <c r="J1179" s="265"/>
      <c r="K1179" s="265"/>
      <c r="L1179" s="265"/>
    </row>
    <row r="1180" spans="2:15" ht="24.95" customHeight="1">
      <c r="B1180" s="184" t="s">
        <v>25</v>
      </c>
      <c r="C1180" s="120" t="s">
        <v>142</v>
      </c>
      <c r="D1180" s="120" t="s">
        <v>23</v>
      </c>
      <c r="E1180" s="120" t="s">
        <v>24</v>
      </c>
      <c r="F1180" s="120" t="s">
        <v>7</v>
      </c>
      <c r="G1180" s="120" t="s">
        <v>8</v>
      </c>
      <c r="H1180" s="120" t="s">
        <v>9</v>
      </c>
      <c r="I1180" s="120" t="s">
        <v>10</v>
      </c>
      <c r="J1180" s="120" t="s">
        <v>11</v>
      </c>
      <c r="K1180" s="120" t="s">
        <v>12</v>
      </c>
      <c r="L1180" s="120" t="s">
        <v>14</v>
      </c>
      <c r="M1180" s="10"/>
      <c r="N1180" s="10"/>
    </row>
    <row r="1181" spans="2:15" ht="24.95" customHeight="1">
      <c r="B1181" s="34" t="s">
        <v>26</v>
      </c>
      <c r="C1181" s="87">
        <v>1</v>
      </c>
      <c r="D1181" s="87">
        <v>5</v>
      </c>
      <c r="E1181" s="87">
        <v>3</v>
      </c>
      <c r="F1181" s="87">
        <v>0</v>
      </c>
      <c r="G1181" s="87">
        <v>2</v>
      </c>
      <c r="H1181" s="87">
        <v>3</v>
      </c>
      <c r="I1181" s="87">
        <v>6</v>
      </c>
      <c r="J1181" s="87">
        <v>3</v>
      </c>
      <c r="K1181" s="87">
        <v>1</v>
      </c>
      <c r="L1181" s="133">
        <f>SUM(C1181:K1181)</f>
        <v>24</v>
      </c>
      <c r="M1181" s="7"/>
      <c r="N1181" s="7"/>
    </row>
    <row r="1182" spans="2:15" ht="24.95" customHeight="1">
      <c r="B1182" s="34" t="s">
        <v>27</v>
      </c>
      <c r="C1182" s="87">
        <v>14</v>
      </c>
      <c r="D1182" s="87">
        <v>13</v>
      </c>
      <c r="E1182" s="87">
        <v>34</v>
      </c>
      <c r="F1182" s="87">
        <v>4</v>
      </c>
      <c r="G1182" s="87">
        <v>19</v>
      </c>
      <c r="H1182" s="87">
        <v>3</v>
      </c>
      <c r="I1182" s="87">
        <v>2</v>
      </c>
      <c r="J1182" s="87">
        <v>1</v>
      </c>
      <c r="K1182" s="87">
        <v>5</v>
      </c>
      <c r="L1182" s="133">
        <f>SUM(C1182:K1182)</f>
        <v>95</v>
      </c>
      <c r="N1182" s="87"/>
    </row>
    <row r="1183" spans="2:15" ht="24.95" customHeight="1">
      <c r="B1183" s="34" t="s">
        <v>28</v>
      </c>
      <c r="C1183" s="87">
        <v>0</v>
      </c>
      <c r="D1183" s="87">
        <v>0</v>
      </c>
      <c r="E1183" s="87">
        <v>0</v>
      </c>
      <c r="F1183" s="87">
        <v>0</v>
      </c>
      <c r="G1183" s="87">
        <v>0</v>
      </c>
      <c r="H1183" s="87">
        <v>0</v>
      </c>
      <c r="I1183" s="87">
        <v>0</v>
      </c>
      <c r="J1183" s="87">
        <v>0</v>
      </c>
      <c r="K1183" s="87">
        <v>0</v>
      </c>
      <c r="L1183" s="133">
        <f>SUM(C1183:K1183)</f>
        <v>0</v>
      </c>
      <c r="N1183" s="87"/>
    </row>
    <row r="1184" spans="2:15" ht="24.95" customHeight="1">
      <c r="B1184" s="122" t="s">
        <v>14</v>
      </c>
      <c r="C1184" s="153">
        <f t="shared" ref="C1184:K1184" si="42">SUM(C1181:C1183)</f>
        <v>15</v>
      </c>
      <c r="D1184" s="153">
        <f t="shared" si="42"/>
        <v>18</v>
      </c>
      <c r="E1184" s="153">
        <f t="shared" si="42"/>
        <v>37</v>
      </c>
      <c r="F1184" s="153">
        <f t="shared" si="42"/>
        <v>4</v>
      </c>
      <c r="G1184" s="153">
        <f t="shared" si="42"/>
        <v>21</v>
      </c>
      <c r="H1184" s="153">
        <f t="shared" si="42"/>
        <v>6</v>
      </c>
      <c r="I1184" s="153">
        <f t="shared" si="42"/>
        <v>8</v>
      </c>
      <c r="J1184" s="153">
        <f t="shared" si="42"/>
        <v>4</v>
      </c>
      <c r="K1184" s="153">
        <f t="shared" si="42"/>
        <v>6</v>
      </c>
      <c r="L1184" s="120">
        <f>SUM(C1184:K1184)</f>
        <v>119</v>
      </c>
    </row>
    <row r="1185" spans="2:14" ht="24.95" customHeight="1">
      <c r="B1185" s="24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</row>
    <row r="1186" spans="2:14" ht="24.95" customHeight="1">
      <c r="B1186" s="24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N1186" s="68"/>
    </row>
    <row r="1187" spans="2:14" ht="24.95" customHeight="1">
      <c r="N1187" s="68"/>
    </row>
    <row r="1188" spans="2:14" ht="24.95" customHeight="1">
      <c r="N1188" s="68"/>
    </row>
    <row r="1189" spans="2:14" ht="24.95" customHeight="1">
      <c r="N1189" s="68"/>
    </row>
    <row r="1190" spans="2:14" ht="24.95" customHeight="1">
      <c r="N1190" s="68"/>
    </row>
    <row r="1191" spans="2:14" ht="24.95" customHeight="1">
      <c r="N1191" s="68"/>
    </row>
    <row r="1192" spans="2:14" ht="24.95" customHeight="1">
      <c r="N1192" s="68"/>
    </row>
    <row r="1193" spans="2:14" ht="24.95" customHeight="1">
      <c r="N1193" s="68"/>
    </row>
    <row r="1194" spans="2:14" ht="24.95" customHeight="1">
      <c r="N1194" s="68"/>
    </row>
    <row r="1195" spans="2:14" ht="24.95" customHeight="1">
      <c r="N1195" s="68"/>
    </row>
    <row r="1196" spans="2:14" ht="24.95" customHeight="1">
      <c r="N1196" s="68"/>
    </row>
    <row r="1197" spans="2:14" ht="24.95" customHeight="1">
      <c r="B1197" s="265" t="s">
        <v>29</v>
      </c>
      <c r="C1197" s="265"/>
      <c r="D1197" s="265"/>
      <c r="E1197" s="265"/>
      <c r="F1197" s="265"/>
      <c r="G1197" s="265"/>
      <c r="H1197" s="265"/>
      <c r="I1197" s="265"/>
      <c r="J1197" s="265"/>
      <c r="K1197" s="265"/>
      <c r="L1197" s="265"/>
    </row>
    <row r="1198" spans="2:14" ht="24.95" customHeight="1">
      <c r="B1198" s="184" t="s">
        <v>32</v>
      </c>
      <c r="C1198" s="120" t="s">
        <v>142</v>
      </c>
      <c r="D1198" s="120" t="s">
        <v>23</v>
      </c>
      <c r="E1198" s="120" t="s">
        <v>24</v>
      </c>
      <c r="F1198" s="120" t="s">
        <v>7</v>
      </c>
      <c r="G1198" s="120" t="s">
        <v>8</v>
      </c>
      <c r="H1198" s="120" t="s">
        <v>9</v>
      </c>
      <c r="I1198" s="120" t="s">
        <v>10</v>
      </c>
      <c r="J1198" s="120" t="s">
        <v>11</v>
      </c>
      <c r="K1198" s="120" t="s">
        <v>12</v>
      </c>
      <c r="L1198" s="120" t="s">
        <v>14</v>
      </c>
    </row>
    <row r="1199" spans="2:14" ht="24.95" customHeight="1">
      <c r="B1199" s="34" t="s">
        <v>26</v>
      </c>
      <c r="C1199" s="93">
        <v>528</v>
      </c>
      <c r="D1199" s="93">
        <v>2769</v>
      </c>
      <c r="E1199" s="93">
        <v>1135</v>
      </c>
      <c r="F1199" s="93">
        <v>0</v>
      </c>
      <c r="G1199" s="93">
        <v>894</v>
      </c>
      <c r="H1199" s="93">
        <v>1687</v>
      </c>
      <c r="I1199" s="93">
        <v>3810</v>
      </c>
      <c r="J1199" s="93">
        <v>1248</v>
      </c>
      <c r="K1199" s="93">
        <v>248</v>
      </c>
      <c r="L1199" s="118">
        <f>SUM(C1199:K1199)</f>
        <v>12319</v>
      </c>
    </row>
    <row r="1200" spans="2:14" ht="24.95" customHeight="1">
      <c r="B1200" s="34" t="s">
        <v>27</v>
      </c>
      <c r="C1200" s="93">
        <v>6665</v>
      </c>
      <c r="D1200" s="93">
        <v>4610</v>
      </c>
      <c r="E1200" s="93">
        <v>7909</v>
      </c>
      <c r="F1200" s="93">
        <v>1283</v>
      </c>
      <c r="G1200" s="93">
        <v>4794</v>
      </c>
      <c r="H1200" s="93">
        <v>649</v>
      </c>
      <c r="I1200" s="93">
        <v>840</v>
      </c>
      <c r="J1200" s="93">
        <v>38</v>
      </c>
      <c r="K1200" s="93">
        <v>3356</v>
      </c>
      <c r="L1200" s="118">
        <f>SUM(C1200:K1200)</f>
        <v>30144</v>
      </c>
    </row>
    <row r="1201" spans="2:15" ht="24.95" customHeight="1">
      <c r="B1201" s="34" t="s">
        <v>28</v>
      </c>
      <c r="C1201" s="87">
        <v>0</v>
      </c>
      <c r="D1201" s="87">
        <v>0</v>
      </c>
      <c r="E1201" s="87">
        <v>0</v>
      </c>
      <c r="F1201" s="87">
        <v>0</v>
      </c>
      <c r="G1201" s="87">
        <v>0</v>
      </c>
      <c r="H1201" s="87">
        <v>0</v>
      </c>
      <c r="I1201" s="87">
        <v>0</v>
      </c>
      <c r="J1201" s="87">
        <v>0</v>
      </c>
      <c r="K1201" s="87">
        <v>0</v>
      </c>
      <c r="L1201" s="118">
        <f>SUM(C1201:K1201)</f>
        <v>0</v>
      </c>
    </row>
    <row r="1202" spans="2:15" ht="24.95" customHeight="1">
      <c r="B1202" s="122" t="s">
        <v>14</v>
      </c>
      <c r="C1202" s="127">
        <f t="shared" ref="C1202:K1202" si="43">SUM(C1199:C1201)</f>
        <v>7193</v>
      </c>
      <c r="D1202" s="127">
        <f t="shared" si="43"/>
        <v>7379</v>
      </c>
      <c r="E1202" s="127">
        <f t="shared" si="43"/>
        <v>9044</v>
      </c>
      <c r="F1202" s="127">
        <f t="shared" si="43"/>
        <v>1283</v>
      </c>
      <c r="G1202" s="127">
        <f t="shared" si="43"/>
        <v>5688</v>
      </c>
      <c r="H1202" s="127">
        <f t="shared" si="43"/>
        <v>2336</v>
      </c>
      <c r="I1202" s="127">
        <f t="shared" si="43"/>
        <v>4650</v>
      </c>
      <c r="J1202" s="127">
        <f t="shared" si="43"/>
        <v>1286</v>
      </c>
      <c r="K1202" s="127">
        <f t="shared" si="43"/>
        <v>3604</v>
      </c>
      <c r="L1202" s="123">
        <f>SUM(C1202:K1202)</f>
        <v>42463</v>
      </c>
    </row>
    <row r="1203" spans="2:15" ht="24.95" customHeight="1"/>
    <row r="1204" spans="2:15" ht="24.95" customHeight="1"/>
    <row r="1205" spans="2:15" ht="24.95" customHeight="1"/>
    <row r="1206" spans="2:15" ht="24.95" customHeight="1"/>
    <row r="1207" spans="2:15" ht="24.95" customHeight="1"/>
    <row r="1208" spans="2:15" ht="24.95" customHeight="1"/>
    <row r="1209" spans="2:15" ht="24.95" customHeight="1"/>
    <row r="1210" spans="2:15" ht="24.95" customHeight="1"/>
    <row r="1211" spans="2:15" ht="24.95" customHeight="1"/>
    <row r="1212" spans="2:15" ht="24.95" customHeight="1"/>
    <row r="1213" spans="2:15" ht="24.95" customHeight="1">
      <c r="O1213" s="49">
        <v>15</v>
      </c>
    </row>
    <row r="1214" spans="2:15" ht="39.950000000000003" customHeight="1">
      <c r="B1214" s="264" t="s">
        <v>107</v>
      </c>
      <c r="C1214" s="264"/>
      <c r="D1214" s="264"/>
      <c r="E1214" s="264"/>
      <c r="F1214" s="264"/>
      <c r="G1214" s="264"/>
      <c r="H1214" s="264"/>
      <c r="I1214" s="264"/>
      <c r="J1214" s="264"/>
      <c r="K1214" s="264"/>
      <c r="L1214" s="264"/>
      <c r="M1214" s="264"/>
      <c r="N1214" s="264"/>
      <c r="O1214" s="264"/>
    </row>
    <row r="1215" spans="2:15" ht="15" customHeight="1"/>
    <row r="1216" spans="2:15" ht="24.95" customHeight="1">
      <c r="B1216" s="269" t="s">
        <v>41</v>
      </c>
      <c r="C1216" s="270" t="s">
        <v>30</v>
      </c>
      <c r="D1216" s="270"/>
      <c r="E1216" s="270" t="s">
        <v>31</v>
      </c>
      <c r="F1216" s="270"/>
      <c r="G1216" s="270" t="s">
        <v>51</v>
      </c>
      <c r="H1216" s="270"/>
      <c r="I1216" s="270" t="s">
        <v>68</v>
      </c>
      <c r="J1216" s="270"/>
      <c r="K1216" s="270" t="s">
        <v>14</v>
      </c>
      <c r="L1216" s="270"/>
    </row>
    <row r="1217" spans="2:15" ht="24.95" customHeight="1">
      <c r="B1217" s="269"/>
      <c r="C1217" s="151" t="s">
        <v>74</v>
      </c>
      <c r="D1217" s="151" t="s">
        <v>32</v>
      </c>
      <c r="E1217" s="151" t="s">
        <v>74</v>
      </c>
      <c r="F1217" s="151" t="s">
        <v>32</v>
      </c>
      <c r="G1217" s="151" t="s">
        <v>74</v>
      </c>
      <c r="H1217" s="151" t="s">
        <v>32</v>
      </c>
      <c r="I1217" s="151" t="s">
        <v>74</v>
      </c>
      <c r="J1217" s="151" t="s">
        <v>32</v>
      </c>
      <c r="K1217" s="119" t="s">
        <v>74</v>
      </c>
      <c r="L1217" s="119" t="s">
        <v>32</v>
      </c>
      <c r="N1217" s="68"/>
    </row>
    <row r="1218" spans="2:15" ht="24.95" customHeight="1">
      <c r="B1218" s="34" t="s">
        <v>142</v>
      </c>
      <c r="C1218" s="121">
        <v>12</v>
      </c>
      <c r="D1218" s="121">
        <v>105</v>
      </c>
      <c r="E1218" s="121">
        <v>864</v>
      </c>
      <c r="F1218" s="121">
        <v>5378</v>
      </c>
      <c r="G1218" s="121">
        <v>24</v>
      </c>
      <c r="H1218" s="121">
        <v>751</v>
      </c>
      <c r="I1218" s="121">
        <v>52</v>
      </c>
      <c r="J1218" s="121">
        <v>1110</v>
      </c>
      <c r="K1218" s="118">
        <f t="shared" ref="K1218:K1226" si="44">C1218+E1218+G1218+I1218</f>
        <v>952</v>
      </c>
      <c r="L1218" s="118">
        <f t="shared" ref="L1218:L1226" si="45">D1218+F1218+H1218+J1218</f>
        <v>7344</v>
      </c>
      <c r="N1218" s="68"/>
    </row>
    <row r="1219" spans="2:15" ht="24.95" customHeight="1">
      <c r="B1219" s="34" t="s">
        <v>5</v>
      </c>
      <c r="C1219" s="121">
        <v>33</v>
      </c>
      <c r="D1219" s="121">
        <v>274</v>
      </c>
      <c r="E1219" s="121">
        <v>327</v>
      </c>
      <c r="F1219" s="121">
        <v>2943</v>
      </c>
      <c r="G1219" s="121">
        <v>18</v>
      </c>
      <c r="H1219" s="121">
        <v>367</v>
      </c>
      <c r="I1219" s="121">
        <v>65</v>
      </c>
      <c r="J1219" s="121">
        <v>1076</v>
      </c>
      <c r="K1219" s="118">
        <f t="shared" si="44"/>
        <v>443</v>
      </c>
      <c r="L1219" s="118">
        <f t="shared" si="45"/>
        <v>4660</v>
      </c>
      <c r="N1219" s="68"/>
    </row>
    <row r="1220" spans="2:15" ht="24.95" customHeight="1">
      <c r="B1220" s="34" t="s">
        <v>24</v>
      </c>
      <c r="C1220" s="121">
        <v>39</v>
      </c>
      <c r="D1220" s="121">
        <v>302</v>
      </c>
      <c r="E1220" s="121">
        <v>413</v>
      </c>
      <c r="F1220" s="121">
        <v>2259</v>
      </c>
      <c r="G1220" s="121">
        <v>9</v>
      </c>
      <c r="H1220" s="121">
        <v>182</v>
      </c>
      <c r="I1220" s="121">
        <v>109</v>
      </c>
      <c r="J1220" s="121">
        <v>2060</v>
      </c>
      <c r="K1220" s="118">
        <f t="shared" si="44"/>
        <v>570</v>
      </c>
      <c r="L1220" s="118">
        <f t="shared" si="45"/>
        <v>4803</v>
      </c>
      <c r="N1220" s="68"/>
    </row>
    <row r="1221" spans="2:15" ht="24.95" customHeight="1">
      <c r="B1221" s="34" t="s">
        <v>7</v>
      </c>
      <c r="C1221" s="121">
        <v>5</v>
      </c>
      <c r="D1221" s="121">
        <v>48</v>
      </c>
      <c r="E1221" s="121">
        <v>194</v>
      </c>
      <c r="F1221" s="121">
        <v>1336</v>
      </c>
      <c r="G1221" s="87">
        <v>7</v>
      </c>
      <c r="H1221" s="121">
        <v>179</v>
      </c>
      <c r="I1221" s="121">
        <v>35</v>
      </c>
      <c r="J1221" s="121">
        <v>619</v>
      </c>
      <c r="K1221" s="118">
        <f t="shared" si="44"/>
        <v>241</v>
      </c>
      <c r="L1221" s="118">
        <f t="shared" si="45"/>
        <v>2182</v>
      </c>
      <c r="N1221" s="68"/>
    </row>
    <row r="1222" spans="2:15" ht="24.95" customHeight="1">
      <c r="B1222" s="34" t="s">
        <v>8</v>
      </c>
      <c r="C1222" s="121">
        <v>15</v>
      </c>
      <c r="D1222" s="121">
        <v>93</v>
      </c>
      <c r="E1222" s="121">
        <v>474</v>
      </c>
      <c r="F1222" s="121">
        <v>3028</v>
      </c>
      <c r="G1222" s="121">
        <v>12</v>
      </c>
      <c r="H1222" s="121">
        <v>331</v>
      </c>
      <c r="I1222" s="121">
        <v>51</v>
      </c>
      <c r="J1222" s="121">
        <v>990</v>
      </c>
      <c r="K1222" s="118">
        <f t="shared" si="44"/>
        <v>552</v>
      </c>
      <c r="L1222" s="118">
        <f t="shared" si="45"/>
        <v>4442</v>
      </c>
      <c r="N1222" s="68"/>
    </row>
    <row r="1223" spans="2:15" ht="24.95" customHeight="1">
      <c r="B1223" s="34" t="s">
        <v>9</v>
      </c>
      <c r="C1223" s="121">
        <v>13</v>
      </c>
      <c r="D1223" s="121">
        <v>100</v>
      </c>
      <c r="E1223" s="121">
        <v>391</v>
      </c>
      <c r="F1223" s="121">
        <v>2861</v>
      </c>
      <c r="G1223" s="121">
        <v>16</v>
      </c>
      <c r="H1223" s="121">
        <v>323</v>
      </c>
      <c r="I1223" s="121">
        <v>47</v>
      </c>
      <c r="J1223" s="121">
        <v>958</v>
      </c>
      <c r="K1223" s="118">
        <f t="shared" si="44"/>
        <v>467</v>
      </c>
      <c r="L1223" s="118">
        <f t="shared" si="45"/>
        <v>4242</v>
      </c>
      <c r="N1223" s="68"/>
    </row>
    <row r="1224" spans="2:15" ht="24.95" customHeight="1">
      <c r="B1224" s="34" t="s">
        <v>10</v>
      </c>
      <c r="C1224" s="121">
        <v>19</v>
      </c>
      <c r="D1224" s="121">
        <v>166</v>
      </c>
      <c r="E1224" s="121">
        <v>287</v>
      </c>
      <c r="F1224" s="121">
        <v>2223</v>
      </c>
      <c r="G1224" s="121">
        <v>16</v>
      </c>
      <c r="H1224" s="121">
        <v>354</v>
      </c>
      <c r="I1224" s="121">
        <v>48</v>
      </c>
      <c r="J1224" s="121">
        <v>855</v>
      </c>
      <c r="K1224" s="118">
        <f t="shared" si="44"/>
        <v>370</v>
      </c>
      <c r="L1224" s="118">
        <f t="shared" si="45"/>
        <v>3598</v>
      </c>
      <c r="N1224" s="68"/>
    </row>
    <row r="1225" spans="2:15" ht="24.95" customHeight="1">
      <c r="B1225" s="34" t="s">
        <v>11</v>
      </c>
      <c r="C1225" s="121">
        <v>2</v>
      </c>
      <c r="D1225" s="121">
        <v>17</v>
      </c>
      <c r="E1225" s="121">
        <v>154</v>
      </c>
      <c r="F1225" s="121">
        <v>1157</v>
      </c>
      <c r="G1225" s="121">
        <v>12</v>
      </c>
      <c r="H1225" s="121">
        <v>253</v>
      </c>
      <c r="I1225" s="121">
        <v>27</v>
      </c>
      <c r="J1225" s="121">
        <v>597</v>
      </c>
      <c r="K1225" s="118">
        <f t="shared" si="44"/>
        <v>195</v>
      </c>
      <c r="L1225" s="118">
        <f t="shared" si="45"/>
        <v>2024</v>
      </c>
      <c r="N1225" s="68"/>
    </row>
    <row r="1226" spans="2:15" ht="24.95" customHeight="1">
      <c r="B1226" s="34" t="s">
        <v>12</v>
      </c>
      <c r="C1226" s="121">
        <v>4</v>
      </c>
      <c r="D1226" s="121">
        <v>32</v>
      </c>
      <c r="E1226" s="121">
        <v>179</v>
      </c>
      <c r="F1226" s="121">
        <v>1191</v>
      </c>
      <c r="G1226" s="121">
        <v>17</v>
      </c>
      <c r="H1226" s="121">
        <v>361</v>
      </c>
      <c r="I1226" s="121">
        <v>52</v>
      </c>
      <c r="J1226" s="121">
        <v>955</v>
      </c>
      <c r="K1226" s="118">
        <f t="shared" si="44"/>
        <v>252</v>
      </c>
      <c r="L1226" s="118">
        <f t="shared" si="45"/>
        <v>2539</v>
      </c>
      <c r="N1226" s="68"/>
    </row>
    <row r="1227" spans="2:15" ht="24.95" customHeight="1">
      <c r="B1227" s="122" t="s">
        <v>14</v>
      </c>
      <c r="C1227" s="127">
        <f t="shared" ref="C1227:L1227" si="46">SUM(C1218:C1226)</f>
        <v>142</v>
      </c>
      <c r="D1227" s="127">
        <f t="shared" si="46"/>
        <v>1137</v>
      </c>
      <c r="E1227" s="127">
        <f t="shared" si="46"/>
        <v>3283</v>
      </c>
      <c r="F1227" s="127">
        <f t="shared" si="46"/>
        <v>22376</v>
      </c>
      <c r="G1227" s="127">
        <f t="shared" si="46"/>
        <v>131</v>
      </c>
      <c r="H1227" s="127">
        <f t="shared" si="46"/>
        <v>3101</v>
      </c>
      <c r="I1227" s="127">
        <f t="shared" si="46"/>
        <v>486</v>
      </c>
      <c r="J1227" s="127">
        <f t="shared" si="46"/>
        <v>9220</v>
      </c>
      <c r="K1227" s="123">
        <f t="shared" si="46"/>
        <v>4042</v>
      </c>
      <c r="L1227" s="123">
        <f t="shared" si="46"/>
        <v>35834</v>
      </c>
      <c r="N1227" s="68"/>
    </row>
    <row r="1228" spans="2:15" ht="24.95" customHeight="1">
      <c r="B1228" s="325" t="s">
        <v>82</v>
      </c>
      <c r="C1228" s="325"/>
      <c r="D1228" s="325"/>
      <c r="E1228" s="325"/>
      <c r="F1228" s="325"/>
      <c r="G1228" s="325"/>
      <c r="H1228" s="325"/>
      <c r="I1228" s="325"/>
      <c r="J1228" s="325"/>
      <c r="K1228" s="325"/>
      <c r="L1228" s="325"/>
      <c r="M1228" s="189"/>
      <c r="N1228" s="189"/>
      <c r="O1228" s="189"/>
    </row>
    <row r="1229" spans="2:15" ht="24.95" customHeight="1">
      <c r="B1229" s="56"/>
      <c r="C1229" s="16"/>
      <c r="D1229" s="16"/>
      <c r="E1229" s="16"/>
      <c r="F1229" s="16"/>
      <c r="G1229" s="16"/>
      <c r="H1229" s="16"/>
      <c r="I1229" s="11"/>
      <c r="J1229" s="11"/>
      <c r="K1229" s="11"/>
    </row>
    <row r="1230" spans="2:15" s="21" customFormat="1" ht="24.95" customHeight="1">
      <c r="B1230" s="57"/>
      <c r="C1230" s="18"/>
      <c r="D1230" s="18"/>
      <c r="E1230" s="18"/>
      <c r="F1230" s="18"/>
      <c r="G1230" s="18"/>
      <c r="H1230" s="18"/>
      <c r="I1230" s="18"/>
      <c r="J1230" s="18"/>
      <c r="K1230" s="18"/>
    </row>
    <row r="1231" spans="2:15" s="21" customFormat="1" ht="24.95" customHeight="1"/>
    <row r="1232" spans="2:15" s="21" customFormat="1" ht="24.95" customHeight="1"/>
    <row r="1233" s="21" customFormat="1" ht="24.95" customHeight="1"/>
    <row r="1234" s="21" customFormat="1" ht="24.95" customHeight="1"/>
    <row r="1235" s="21" customFormat="1" ht="24.95" customHeight="1"/>
    <row r="1236" s="21" customFormat="1" ht="24.95" customHeight="1"/>
    <row r="1237" s="21" customFormat="1" ht="24.95" customHeight="1"/>
    <row r="1238" s="21" customFormat="1" ht="24.95" customHeight="1"/>
    <row r="1239" s="21" customFormat="1" ht="24.95" customHeight="1"/>
    <row r="1240" s="21" customFormat="1" ht="24.95" customHeight="1"/>
    <row r="1241" s="21" customFormat="1" ht="24.95" customHeight="1"/>
    <row r="1242" s="21" customFormat="1" ht="24.95" customHeight="1"/>
    <row r="1243" s="21" customFormat="1" ht="24.95" customHeight="1"/>
    <row r="1244" s="21" customFormat="1" ht="24.95" customHeight="1"/>
    <row r="1245" s="21" customFormat="1" ht="24.95" customHeight="1"/>
    <row r="1246" s="21" customFormat="1" ht="24.95" customHeight="1"/>
    <row r="1247" s="21" customFormat="1" ht="24.95" customHeight="1"/>
    <row r="1248" s="21" customFormat="1" ht="24.95" customHeight="1"/>
    <row r="1249" s="21" customFormat="1" ht="24.95" customHeight="1"/>
    <row r="1250" s="21" customFormat="1" ht="24.95" customHeight="1"/>
    <row r="1251" s="21" customFormat="1" ht="24.95" customHeight="1"/>
    <row r="1252" s="21" customFormat="1" ht="24.95" customHeight="1"/>
    <row r="1253" s="21" customFormat="1" ht="24.95" customHeight="1"/>
    <row r="1254" s="21" customFormat="1" ht="24.95" customHeight="1"/>
    <row r="1255" s="21" customFormat="1" ht="24.95" customHeight="1"/>
    <row r="1256" s="21" customFormat="1" ht="24.95" customHeight="1"/>
    <row r="1257" s="21" customFormat="1" ht="24.95" customHeight="1"/>
    <row r="1258" s="21" customFormat="1" ht="24.95" customHeight="1"/>
    <row r="1259" s="21" customFormat="1" ht="24.95" customHeight="1"/>
    <row r="1260" s="21" customFormat="1" ht="24.95" customHeight="1"/>
    <row r="1261" s="21" customFormat="1" ht="24.95" customHeight="1"/>
    <row r="1262" s="21" customFormat="1" ht="24.95" customHeight="1"/>
    <row r="1263" s="21" customFormat="1" ht="24.95" customHeight="1"/>
    <row r="1264" s="21" customFormat="1" ht="24.95" customHeight="1"/>
    <row r="1265" spans="2:15" s="21" customFormat="1" ht="24.95" customHeight="1"/>
    <row r="1266" spans="2:15" s="21" customFormat="1" ht="24.95" customHeight="1"/>
    <row r="1267" spans="2:15" s="21" customFormat="1" ht="24.95" customHeight="1"/>
    <row r="1268" spans="2:15" s="21" customFormat="1" ht="24.95" customHeight="1"/>
    <row r="1269" spans="2:15" s="21" customFormat="1" ht="24.95" customHeight="1"/>
    <row r="1270" spans="2:15" s="21" customFormat="1" ht="24.95" customHeight="1"/>
    <row r="1271" spans="2:15" s="21" customFormat="1" ht="24.95" customHeight="1"/>
    <row r="1272" spans="2:15" s="21" customFormat="1" ht="24.95" customHeight="1"/>
    <row r="1273" spans="2:15" s="21" customFormat="1" ht="24.95" customHeight="1"/>
    <row r="1274" spans="2:15" s="21" customFormat="1" ht="24.95" customHeight="1"/>
    <row r="1275" spans="2:15" s="21" customFormat="1" ht="24.95" customHeight="1"/>
    <row r="1276" spans="2:15" s="21" customFormat="1" ht="24.95" customHeight="1"/>
    <row r="1277" spans="2:15" s="21" customFormat="1" ht="24.95" customHeight="1"/>
    <row r="1278" spans="2:15" s="21" customFormat="1" ht="24.95" customHeight="1">
      <c r="O1278" s="48">
        <v>16</v>
      </c>
    </row>
    <row r="1279" spans="2:15" s="21" customFormat="1" ht="39.950000000000003" customHeight="1">
      <c r="B1279" s="264" t="s">
        <v>104</v>
      </c>
      <c r="C1279" s="264"/>
      <c r="D1279" s="264"/>
      <c r="E1279" s="264"/>
      <c r="F1279" s="264"/>
      <c r="G1279" s="264"/>
      <c r="H1279" s="264"/>
      <c r="I1279" s="264"/>
      <c r="J1279" s="264"/>
      <c r="K1279" s="264"/>
      <c r="L1279" s="264"/>
      <c r="M1279" s="264"/>
      <c r="N1279" s="264"/>
      <c r="O1279" s="264"/>
    </row>
    <row r="1280" spans="2:15" s="21" customFormat="1" ht="15" customHeight="1">
      <c r="B1280" s="76"/>
      <c r="C1280" s="77"/>
      <c r="D1280" s="77"/>
      <c r="E1280" s="77"/>
      <c r="F1280" s="77"/>
      <c r="G1280" s="77"/>
      <c r="H1280" s="77"/>
      <c r="I1280" s="77"/>
      <c r="J1280" s="77"/>
      <c r="K1280" s="77"/>
      <c r="L1280" s="77"/>
      <c r="M1280" s="77"/>
      <c r="N1280" s="77"/>
      <c r="O1280" s="78"/>
    </row>
    <row r="1281" spans="2:12" s="21" customFormat="1" ht="24.95" customHeight="1">
      <c r="B1281" s="226"/>
      <c r="C1281" s="317" t="s">
        <v>75</v>
      </c>
      <c r="D1281" s="317"/>
      <c r="E1281" s="317"/>
      <c r="F1281" s="317"/>
      <c r="G1281" s="317"/>
      <c r="H1281" s="317"/>
      <c r="I1281" s="317"/>
      <c r="J1281" s="317"/>
      <c r="K1281" s="317"/>
      <c r="L1281" s="317"/>
    </row>
    <row r="1282" spans="2:12" s="21" customFormat="1" ht="24.95" customHeight="1">
      <c r="B1282" s="227" t="s">
        <v>25</v>
      </c>
      <c r="C1282" s="120" t="s">
        <v>142</v>
      </c>
      <c r="D1282" s="120" t="s">
        <v>23</v>
      </c>
      <c r="E1282" s="120" t="s">
        <v>24</v>
      </c>
      <c r="F1282" s="120" t="s">
        <v>7</v>
      </c>
      <c r="G1282" s="120" t="s">
        <v>8</v>
      </c>
      <c r="H1282" s="120" t="s">
        <v>9</v>
      </c>
      <c r="I1282" s="120" t="s">
        <v>10</v>
      </c>
      <c r="J1282" s="120" t="s">
        <v>11</v>
      </c>
      <c r="K1282" s="120" t="s">
        <v>12</v>
      </c>
      <c r="L1282" s="120" t="s">
        <v>14</v>
      </c>
    </row>
    <row r="1283" spans="2:12" s="21" customFormat="1" ht="24.95" customHeight="1">
      <c r="B1283" s="34" t="s">
        <v>96</v>
      </c>
      <c r="C1283" s="93">
        <v>5</v>
      </c>
      <c r="D1283" s="93">
        <v>15</v>
      </c>
      <c r="E1283" s="93">
        <v>17</v>
      </c>
      <c r="F1283" s="93">
        <v>4</v>
      </c>
      <c r="G1283" s="93">
        <v>3</v>
      </c>
      <c r="H1283" s="93">
        <v>4</v>
      </c>
      <c r="I1283" s="93">
        <v>1</v>
      </c>
      <c r="J1283" s="93">
        <v>2</v>
      </c>
      <c r="K1283" s="93">
        <v>0</v>
      </c>
      <c r="L1283" s="118">
        <f>SUM(C1283:K1283)</f>
        <v>51</v>
      </c>
    </row>
    <row r="1284" spans="2:12" s="21" customFormat="1" ht="24.95" customHeight="1">
      <c r="B1284" s="34" t="s">
        <v>76</v>
      </c>
      <c r="C1284" s="93">
        <v>11</v>
      </c>
      <c r="D1284" s="93">
        <v>31</v>
      </c>
      <c r="E1284" s="93">
        <v>48</v>
      </c>
      <c r="F1284" s="93">
        <v>11</v>
      </c>
      <c r="G1284" s="93">
        <v>12</v>
      </c>
      <c r="H1284" s="93">
        <v>16</v>
      </c>
      <c r="I1284" s="93">
        <v>11</v>
      </c>
      <c r="J1284" s="93">
        <v>11</v>
      </c>
      <c r="K1284" s="93">
        <v>2</v>
      </c>
      <c r="L1284" s="118">
        <f>SUM(C1284:K1284)</f>
        <v>153</v>
      </c>
    </row>
    <row r="1285" spans="2:12" s="21" customFormat="1" ht="24.95" customHeight="1">
      <c r="B1285" s="79" t="s">
        <v>98</v>
      </c>
      <c r="C1285" s="88">
        <v>0</v>
      </c>
      <c r="D1285" s="88">
        <v>8</v>
      </c>
      <c r="E1285" s="88">
        <v>13</v>
      </c>
      <c r="F1285" s="88">
        <v>11</v>
      </c>
      <c r="G1285" s="88">
        <v>0</v>
      </c>
      <c r="H1285" s="88">
        <v>0</v>
      </c>
      <c r="I1285" s="88">
        <v>0</v>
      </c>
      <c r="J1285" s="88">
        <v>0</v>
      </c>
      <c r="K1285" s="88">
        <v>0</v>
      </c>
      <c r="L1285" s="118">
        <f>SUM(C1285:K1285)</f>
        <v>32</v>
      </c>
    </row>
    <row r="1286" spans="2:12" s="21" customFormat="1" ht="24.95" customHeight="1">
      <c r="B1286" s="79" t="s">
        <v>97</v>
      </c>
      <c r="C1286" s="88">
        <v>0</v>
      </c>
      <c r="D1286" s="88">
        <v>16</v>
      </c>
      <c r="E1286" s="88">
        <v>34</v>
      </c>
      <c r="F1286" s="88">
        <v>8</v>
      </c>
      <c r="G1286" s="88">
        <v>3</v>
      </c>
      <c r="H1286" s="88">
        <v>0</v>
      </c>
      <c r="I1286" s="88">
        <v>0</v>
      </c>
      <c r="J1286" s="88">
        <v>4</v>
      </c>
      <c r="K1286" s="88">
        <v>8</v>
      </c>
      <c r="L1286" s="118">
        <f>SUM(C1286:K1286)</f>
        <v>73</v>
      </c>
    </row>
    <row r="1287" spans="2:12" s="21" customFormat="1" ht="24.95" customHeight="1">
      <c r="B1287" s="233" t="s">
        <v>14</v>
      </c>
      <c r="C1287" s="154">
        <f>SUM(C1283:C1286)</f>
        <v>16</v>
      </c>
      <c r="D1287" s="154">
        <f t="shared" ref="D1287:L1287" si="47">SUM(D1283:D1286)</f>
        <v>70</v>
      </c>
      <c r="E1287" s="154">
        <f t="shared" si="47"/>
        <v>112</v>
      </c>
      <c r="F1287" s="154">
        <f t="shared" si="47"/>
        <v>34</v>
      </c>
      <c r="G1287" s="154">
        <f t="shared" si="47"/>
        <v>18</v>
      </c>
      <c r="H1287" s="154">
        <f t="shared" si="47"/>
        <v>20</v>
      </c>
      <c r="I1287" s="154">
        <f t="shared" si="47"/>
        <v>12</v>
      </c>
      <c r="J1287" s="154">
        <f t="shared" si="47"/>
        <v>17</v>
      </c>
      <c r="K1287" s="154">
        <f t="shared" si="47"/>
        <v>10</v>
      </c>
      <c r="L1287" s="134">
        <f t="shared" si="47"/>
        <v>309</v>
      </c>
    </row>
    <row r="1288" spans="2:12" s="21" customFormat="1" ht="24.95" customHeight="1"/>
    <row r="1289" spans="2:12" s="21" customFormat="1" ht="24.95" customHeight="1"/>
    <row r="1290" spans="2:12" s="21" customFormat="1" ht="24.95" customHeight="1"/>
    <row r="1291" spans="2:12" s="21" customFormat="1" ht="24.95" customHeight="1"/>
    <row r="1292" spans="2:12" s="21" customFormat="1" ht="24.95" customHeight="1"/>
    <row r="1293" spans="2:12" s="21" customFormat="1" ht="24.95" customHeight="1"/>
    <row r="1294" spans="2:12" s="21" customFormat="1" ht="24.95" customHeight="1"/>
    <row r="1295" spans="2:12" s="21" customFormat="1" ht="24.95" customHeight="1"/>
    <row r="1296" spans="2:12" s="21" customFormat="1" ht="24.95" customHeight="1"/>
    <row r="1297" spans="2:12" s="21" customFormat="1" ht="24.95" customHeight="1"/>
    <row r="1298" spans="2:12" s="21" customFormat="1" ht="24.95" customHeight="1"/>
    <row r="1299" spans="2:12" s="21" customFormat="1" ht="24.95" customHeight="1"/>
    <row r="1300" spans="2:12" s="21" customFormat="1" ht="24.95" customHeight="1">
      <c r="B1300" s="226"/>
      <c r="C1300" s="317" t="s">
        <v>77</v>
      </c>
      <c r="D1300" s="317"/>
      <c r="E1300" s="317"/>
      <c r="F1300" s="317"/>
      <c r="G1300" s="317"/>
      <c r="H1300" s="317"/>
      <c r="I1300" s="317"/>
      <c r="J1300" s="317"/>
      <c r="K1300" s="317"/>
      <c r="L1300" s="317"/>
    </row>
    <row r="1301" spans="2:12" s="21" customFormat="1" ht="24.95" customHeight="1">
      <c r="B1301" s="227" t="s">
        <v>32</v>
      </c>
      <c r="C1301" s="120" t="s">
        <v>142</v>
      </c>
      <c r="D1301" s="120" t="s">
        <v>23</v>
      </c>
      <c r="E1301" s="120" t="s">
        <v>24</v>
      </c>
      <c r="F1301" s="120" t="s">
        <v>7</v>
      </c>
      <c r="G1301" s="120" t="s">
        <v>8</v>
      </c>
      <c r="H1301" s="120" t="s">
        <v>9</v>
      </c>
      <c r="I1301" s="120" t="s">
        <v>10</v>
      </c>
      <c r="J1301" s="120" t="s">
        <v>11</v>
      </c>
      <c r="K1301" s="120" t="s">
        <v>12</v>
      </c>
      <c r="L1301" s="120" t="s">
        <v>14</v>
      </c>
    </row>
    <row r="1302" spans="2:12" s="21" customFormat="1" ht="24.95" customHeight="1">
      <c r="B1302" s="34" t="s">
        <v>96</v>
      </c>
      <c r="C1302" s="93">
        <v>453</v>
      </c>
      <c r="D1302" s="93">
        <v>879</v>
      </c>
      <c r="E1302" s="93">
        <v>870</v>
      </c>
      <c r="F1302" s="93">
        <v>234</v>
      </c>
      <c r="G1302" s="93">
        <v>131</v>
      </c>
      <c r="H1302" s="93">
        <v>356</v>
      </c>
      <c r="I1302" s="93">
        <v>60</v>
      </c>
      <c r="J1302" s="93">
        <v>147</v>
      </c>
      <c r="K1302" s="93">
        <v>0</v>
      </c>
      <c r="L1302" s="118">
        <f>SUM(C1302:K1302)</f>
        <v>3130</v>
      </c>
    </row>
    <row r="1303" spans="2:12" s="21" customFormat="1" ht="24.95" customHeight="1">
      <c r="B1303" s="34" t="s">
        <v>76</v>
      </c>
      <c r="C1303" s="93">
        <v>389</v>
      </c>
      <c r="D1303" s="93">
        <v>1244</v>
      </c>
      <c r="E1303" s="93">
        <v>1651</v>
      </c>
      <c r="F1303" s="93">
        <v>491</v>
      </c>
      <c r="G1303" s="93">
        <v>420</v>
      </c>
      <c r="H1303" s="93">
        <v>1208</v>
      </c>
      <c r="I1303" s="93">
        <v>360</v>
      </c>
      <c r="J1303" s="93">
        <v>662</v>
      </c>
      <c r="K1303" s="93">
        <v>27</v>
      </c>
      <c r="L1303" s="118">
        <f>SUM(C1303:K1303)</f>
        <v>6452</v>
      </c>
    </row>
    <row r="1304" spans="2:12" s="21" customFormat="1" ht="24.95" customHeight="1">
      <c r="B1304" s="79" t="s">
        <v>98</v>
      </c>
      <c r="C1304" s="88">
        <v>0</v>
      </c>
      <c r="D1304" s="88">
        <v>251</v>
      </c>
      <c r="E1304" s="88">
        <v>441</v>
      </c>
      <c r="F1304" s="88">
        <v>346</v>
      </c>
      <c r="G1304" s="88">
        <v>0</v>
      </c>
      <c r="H1304" s="88">
        <v>0</v>
      </c>
      <c r="I1304" s="88">
        <v>0</v>
      </c>
      <c r="J1304" s="88">
        <v>0</v>
      </c>
      <c r="K1304" s="88">
        <v>0</v>
      </c>
      <c r="L1304" s="118">
        <f>SUM(C1304:K1304)</f>
        <v>1038</v>
      </c>
    </row>
    <row r="1305" spans="2:12" s="21" customFormat="1" ht="24.95" customHeight="1">
      <c r="B1305" s="79" t="s">
        <v>97</v>
      </c>
      <c r="C1305" s="88">
        <v>0</v>
      </c>
      <c r="D1305" s="88">
        <v>483</v>
      </c>
      <c r="E1305" s="88">
        <v>1218</v>
      </c>
      <c r="F1305" s="88">
        <v>270</v>
      </c>
      <c r="G1305" s="88">
        <v>44</v>
      </c>
      <c r="H1305" s="88">
        <v>0</v>
      </c>
      <c r="I1305" s="88">
        <v>0</v>
      </c>
      <c r="J1305" s="88">
        <v>112</v>
      </c>
      <c r="K1305" s="88">
        <v>149</v>
      </c>
      <c r="L1305" s="118">
        <f>SUM(C1305:K1305)</f>
        <v>2276</v>
      </c>
    </row>
    <row r="1306" spans="2:12" s="21" customFormat="1" ht="24.95" customHeight="1">
      <c r="B1306" s="234" t="s">
        <v>14</v>
      </c>
      <c r="C1306" s="197">
        <f t="shared" ref="C1306:L1306" si="48">SUM(C1302:C1305)</f>
        <v>842</v>
      </c>
      <c r="D1306" s="197">
        <f t="shared" si="48"/>
        <v>2857</v>
      </c>
      <c r="E1306" s="197">
        <f t="shared" si="48"/>
        <v>4180</v>
      </c>
      <c r="F1306" s="197">
        <f t="shared" si="48"/>
        <v>1341</v>
      </c>
      <c r="G1306" s="197">
        <f t="shared" si="48"/>
        <v>595</v>
      </c>
      <c r="H1306" s="197">
        <f t="shared" si="48"/>
        <v>1564</v>
      </c>
      <c r="I1306" s="197">
        <f t="shared" si="48"/>
        <v>420</v>
      </c>
      <c r="J1306" s="197">
        <f t="shared" si="48"/>
        <v>921</v>
      </c>
      <c r="K1306" s="197">
        <f t="shared" si="48"/>
        <v>176</v>
      </c>
      <c r="L1306" s="198">
        <f t="shared" si="48"/>
        <v>12896</v>
      </c>
    </row>
    <row r="1307" spans="2:12" s="21" customFormat="1" ht="24.95" customHeight="1"/>
    <row r="1308" spans="2:12" s="21" customFormat="1" ht="24.95" customHeight="1"/>
    <row r="1309" spans="2:12" s="21" customFormat="1" ht="24.95" customHeight="1"/>
    <row r="1310" spans="2:12" s="21" customFormat="1" ht="24.95" customHeight="1"/>
    <row r="1311" spans="2:12" s="21" customFormat="1" ht="24.95" customHeight="1"/>
    <row r="1312" spans="2:12" s="21" customFormat="1" ht="24.95" customHeight="1"/>
    <row r="1313" s="21" customFormat="1" ht="24.95" customHeight="1"/>
    <row r="1314" s="21" customFormat="1" ht="24.95" customHeight="1"/>
    <row r="1315" s="21" customFormat="1" ht="24.95" customHeight="1"/>
    <row r="1316" s="21" customFormat="1" ht="24.95" customHeight="1"/>
    <row r="1317" s="21" customFormat="1" ht="24.95" customHeight="1"/>
    <row r="1318" s="21" customFormat="1" ht="24.95" customHeight="1"/>
    <row r="1319" s="21" customFormat="1" ht="24.95" customHeight="1"/>
    <row r="1320" s="21" customFormat="1" ht="24.95" customHeight="1"/>
    <row r="1321" s="21" customFormat="1" ht="24.95" customHeight="1"/>
    <row r="1322" s="21" customFormat="1" ht="24.95" customHeight="1"/>
    <row r="1323" s="21" customFormat="1" ht="24.95" customHeight="1"/>
    <row r="1324" s="21" customFormat="1" ht="24.95" customHeight="1"/>
    <row r="1325" s="21" customFormat="1" ht="24.95" customHeight="1"/>
    <row r="1326" s="21" customFormat="1" ht="24.95" customHeight="1"/>
    <row r="1327" s="21" customFormat="1" ht="24.95" customHeight="1"/>
    <row r="1328" s="21" customFormat="1" ht="24.95" customHeight="1"/>
    <row r="1329" spans="2:15" s="21" customFormat="1" ht="24.95" customHeight="1"/>
    <row r="1330" spans="2:15" s="21" customFormat="1" ht="24.95" customHeight="1"/>
    <row r="1331" spans="2:15" s="21" customFormat="1" ht="24.95" customHeight="1"/>
    <row r="1332" spans="2:15" s="21" customFormat="1" ht="24.95" customHeight="1"/>
    <row r="1333" spans="2:15" s="21" customFormat="1" ht="24.95" customHeight="1"/>
    <row r="1334" spans="2:15" s="21" customFormat="1" ht="24.95" customHeight="1"/>
    <row r="1335" spans="2:15" s="21" customFormat="1" ht="24.95" customHeight="1"/>
    <row r="1336" spans="2:15" s="21" customFormat="1" ht="24.95" customHeight="1"/>
    <row r="1337" spans="2:15" s="21" customFormat="1" ht="24.95" customHeight="1"/>
    <row r="1338" spans="2:15" s="21" customFormat="1" ht="24.95" customHeight="1"/>
    <row r="1339" spans="2:15" s="21" customFormat="1" ht="24.95" customHeight="1"/>
    <row r="1340" spans="2:15" s="21" customFormat="1" ht="24.95" customHeight="1"/>
    <row r="1341" spans="2:15" s="21" customFormat="1" ht="24.95" customHeight="1"/>
    <row r="1342" spans="2:15" s="21" customFormat="1" ht="24.95" customHeight="1"/>
    <row r="1343" spans="2:15" s="21" customFormat="1" ht="24.95" customHeight="1">
      <c r="O1343" s="48">
        <v>17</v>
      </c>
    </row>
    <row r="1344" spans="2:15" s="21" customFormat="1" ht="24.95" customHeight="1">
      <c r="B1344" s="264" t="s">
        <v>121</v>
      </c>
      <c r="C1344" s="264"/>
      <c r="D1344" s="264"/>
      <c r="E1344" s="264"/>
      <c r="F1344" s="264"/>
      <c r="G1344" s="264"/>
      <c r="H1344" s="264"/>
      <c r="I1344" s="264"/>
      <c r="J1344" s="264"/>
      <c r="K1344" s="264"/>
      <c r="L1344" s="264"/>
      <c r="M1344" s="264"/>
      <c r="N1344" s="264"/>
      <c r="O1344" s="264"/>
    </row>
    <row r="1345" spans="2:15" s="21" customFormat="1" ht="15" customHeight="1">
      <c r="B1345" s="76"/>
      <c r="C1345" s="77"/>
      <c r="D1345" s="77"/>
      <c r="E1345" s="77"/>
      <c r="F1345" s="77"/>
      <c r="G1345" s="77"/>
      <c r="H1345" s="77"/>
      <c r="I1345" s="77"/>
      <c r="J1345" s="77"/>
      <c r="K1345" s="77"/>
      <c r="L1345" s="77"/>
      <c r="M1345" s="77"/>
      <c r="N1345" s="77"/>
      <c r="O1345" s="78"/>
    </row>
    <row r="1346" spans="2:15" s="21" customFormat="1" ht="24.95" customHeight="1">
      <c r="B1346" s="317" t="s">
        <v>25</v>
      </c>
      <c r="C1346" s="317"/>
      <c r="D1346" s="317"/>
      <c r="E1346" s="317"/>
      <c r="F1346" s="317"/>
      <c r="G1346" s="317"/>
      <c r="H1346" s="317"/>
      <c r="I1346" s="317"/>
      <c r="J1346" s="317"/>
      <c r="K1346" s="317"/>
      <c r="L1346" s="317"/>
    </row>
    <row r="1347" spans="2:15" s="21" customFormat="1" ht="24.95" customHeight="1">
      <c r="B1347" s="227" t="s">
        <v>25</v>
      </c>
      <c r="C1347" s="210" t="s">
        <v>142</v>
      </c>
      <c r="D1347" s="210" t="s">
        <v>23</v>
      </c>
      <c r="E1347" s="210" t="s">
        <v>24</v>
      </c>
      <c r="F1347" s="210" t="s">
        <v>7</v>
      </c>
      <c r="G1347" s="210" t="s">
        <v>8</v>
      </c>
      <c r="H1347" s="210" t="s">
        <v>9</v>
      </c>
      <c r="I1347" s="210" t="s">
        <v>10</v>
      </c>
      <c r="J1347" s="210" t="s">
        <v>11</v>
      </c>
      <c r="K1347" s="210" t="s">
        <v>12</v>
      </c>
      <c r="L1347" s="210" t="s">
        <v>14</v>
      </c>
    </row>
    <row r="1348" spans="2:15" s="21" customFormat="1" ht="24.95" customHeight="1">
      <c r="B1348" s="34" t="s">
        <v>126</v>
      </c>
      <c r="C1348" s="208">
        <v>107</v>
      </c>
      <c r="D1348" s="208">
        <v>23</v>
      </c>
      <c r="E1348" s="208">
        <v>34</v>
      </c>
      <c r="F1348" s="208">
        <v>7</v>
      </c>
      <c r="G1348" s="208">
        <v>14</v>
      </c>
      <c r="H1348" s="208">
        <v>119</v>
      </c>
      <c r="I1348" s="208">
        <v>12</v>
      </c>
      <c r="J1348" s="208">
        <v>29</v>
      </c>
      <c r="K1348" s="208">
        <v>35</v>
      </c>
      <c r="L1348" s="212">
        <f>SUM(C1348:K1348)</f>
        <v>380</v>
      </c>
    </row>
    <row r="1349" spans="2:15" s="21" customFormat="1" ht="24.95" customHeight="1">
      <c r="B1349" s="34" t="s">
        <v>127</v>
      </c>
      <c r="C1349" s="208">
        <v>1</v>
      </c>
      <c r="D1349" s="208">
        <v>1</v>
      </c>
      <c r="E1349" s="208">
        <v>0</v>
      </c>
      <c r="F1349" s="208">
        <v>0</v>
      </c>
      <c r="G1349" s="208">
        <v>0</v>
      </c>
      <c r="H1349" s="208">
        <v>0</v>
      </c>
      <c r="I1349" s="208">
        <v>1</v>
      </c>
      <c r="J1349" s="208">
        <v>0</v>
      </c>
      <c r="K1349" s="208">
        <v>40</v>
      </c>
      <c r="L1349" s="212">
        <f>SUM(C1349:K1349)</f>
        <v>43</v>
      </c>
    </row>
    <row r="1350" spans="2:15" s="21" customFormat="1" ht="24.95" customHeight="1">
      <c r="B1350" s="79" t="s">
        <v>128</v>
      </c>
      <c r="C1350" s="88">
        <v>53</v>
      </c>
      <c r="D1350" s="88">
        <v>6</v>
      </c>
      <c r="E1350" s="88">
        <v>6</v>
      </c>
      <c r="F1350" s="88">
        <v>1</v>
      </c>
      <c r="G1350" s="88">
        <v>7</v>
      </c>
      <c r="H1350" s="88">
        <v>58</v>
      </c>
      <c r="I1350" s="88">
        <v>4</v>
      </c>
      <c r="J1350" s="88">
        <v>8</v>
      </c>
      <c r="K1350" s="88">
        <v>4</v>
      </c>
      <c r="L1350" s="212">
        <f>SUM(C1350:K1350)</f>
        <v>147</v>
      </c>
    </row>
    <row r="1351" spans="2:15" s="21" customFormat="1" ht="24.95" customHeight="1">
      <c r="B1351" s="79" t="s">
        <v>129</v>
      </c>
      <c r="C1351" s="88">
        <v>123</v>
      </c>
      <c r="D1351" s="88">
        <v>55</v>
      </c>
      <c r="E1351" s="88">
        <v>165</v>
      </c>
      <c r="F1351" s="88">
        <v>5</v>
      </c>
      <c r="G1351" s="88">
        <v>261</v>
      </c>
      <c r="H1351" s="88">
        <v>39</v>
      </c>
      <c r="I1351" s="88">
        <v>34</v>
      </c>
      <c r="J1351" s="88">
        <v>89</v>
      </c>
      <c r="K1351" s="88">
        <v>104</v>
      </c>
      <c r="L1351" s="212">
        <f>SUM(C1351:K1351)</f>
        <v>875</v>
      </c>
    </row>
    <row r="1352" spans="2:15" s="21" customFormat="1" ht="24.95" customHeight="1">
      <c r="B1352" s="79" t="s">
        <v>130</v>
      </c>
      <c r="C1352" s="88">
        <v>4</v>
      </c>
      <c r="D1352" s="88">
        <v>0</v>
      </c>
      <c r="E1352" s="88">
        <v>0</v>
      </c>
      <c r="F1352" s="88">
        <v>1</v>
      </c>
      <c r="G1352" s="88">
        <v>2</v>
      </c>
      <c r="H1352" s="88">
        <v>3</v>
      </c>
      <c r="I1352" s="88">
        <v>0</v>
      </c>
      <c r="J1352" s="88">
        <v>0</v>
      </c>
      <c r="K1352" s="88">
        <v>2</v>
      </c>
      <c r="L1352" s="212">
        <f>SUM(C1352:K1352)</f>
        <v>12</v>
      </c>
    </row>
    <row r="1353" spans="2:15" s="21" customFormat="1" ht="24.95" customHeight="1">
      <c r="B1353" s="233" t="s">
        <v>14</v>
      </c>
      <c r="C1353" s="154">
        <f>SUM(C1348:C1352)</f>
        <v>288</v>
      </c>
      <c r="D1353" s="154">
        <f t="shared" ref="D1353:L1353" si="49">SUM(D1348:D1352)</f>
        <v>85</v>
      </c>
      <c r="E1353" s="154">
        <f t="shared" si="49"/>
        <v>205</v>
      </c>
      <c r="F1353" s="154">
        <f t="shared" si="49"/>
        <v>14</v>
      </c>
      <c r="G1353" s="154">
        <f t="shared" si="49"/>
        <v>284</v>
      </c>
      <c r="H1353" s="154">
        <f t="shared" si="49"/>
        <v>219</v>
      </c>
      <c r="I1353" s="154">
        <f t="shared" si="49"/>
        <v>51</v>
      </c>
      <c r="J1353" s="154">
        <f t="shared" si="49"/>
        <v>126</v>
      </c>
      <c r="K1353" s="154">
        <f t="shared" si="49"/>
        <v>185</v>
      </c>
      <c r="L1353" s="134">
        <f t="shared" si="49"/>
        <v>1457</v>
      </c>
    </row>
    <row r="1354" spans="2:15" s="21" customFormat="1" ht="24.95" customHeight="1"/>
    <row r="1355" spans="2:15" s="21" customFormat="1" ht="24.95" customHeight="1"/>
    <row r="1356" spans="2:15" s="21" customFormat="1" ht="24.95" customHeight="1"/>
    <row r="1357" spans="2:15" s="21" customFormat="1" ht="24.95" customHeight="1"/>
    <row r="1358" spans="2:15" s="21" customFormat="1" ht="24.95" customHeight="1"/>
    <row r="1359" spans="2:15" s="21" customFormat="1" ht="24.95" customHeight="1"/>
    <row r="1360" spans="2:15" s="21" customFormat="1" ht="24.95" customHeight="1"/>
    <row r="1361" spans="2:12" s="21" customFormat="1" ht="24.95" customHeight="1"/>
    <row r="1362" spans="2:12" s="21" customFormat="1" ht="24.95" customHeight="1"/>
    <row r="1363" spans="2:12" s="21" customFormat="1" ht="24.95" customHeight="1"/>
    <row r="1364" spans="2:12" s="21" customFormat="1" ht="24.95" customHeight="1"/>
    <row r="1365" spans="2:12" s="21" customFormat="1" ht="24.95" customHeight="1"/>
    <row r="1366" spans="2:12" s="21" customFormat="1" ht="24.95" customHeight="1"/>
    <row r="1367" spans="2:12" s="21" customFormat="1" ht="24.95" customHeight="1">
      <c r="B1367" s="316" t="s">
        <v>32</v>
      </c>
      <c r="C1367" s="316"/>
      <c r="D1367" s="316"/>
      <c r="E1367" s="316"/>
      <c r="F1367" s="316"/>
      <c r="G1367" s="316"/>
      <c r="H1367" s="316"/>
      <c r="I1367" s="316"/>
      <c r="J1367" s="316"/>
      <c r="K1367" s="316"/>
      <c r="L1367" s="316"/>
    </row>
    <row r="1368" spans="2:12" s="21" customFormat="1" ht="24.95" customHeight="1">
      <c r="B1368" s="227" t="s">
        <v>32</v>
      </c>
      <c r="C1368" s="210" t="s">
        <v>142</v>
      </c>
      <c r="D1368" s="210" t="s">
        <v>23</v>
      </c>
      <c r="E1368" s="210" t="s">
        <v>24</v>
      </c>
      <c r="F1368" s="210" t="s">
        <v>7</v>
      </c>
      <c r="G1368" s="210" t="s">
        <v>8</v>
      </c>
      <c r="H1368" s="210" t="s">
        <v>9</v>
      </c>
      <c r="I1368" s="210" t="s">
        <v>10</v>
      </c>
      <c r="J1368" s="210" t="s">
        <v>11</v>
      </c>
      <c r="K1368" s="210" t="s">
        <v>12</v>
      </c>
      <c r="L1368" s="210" t="s">
        <v>14</v>
      </c>
    </row>
    <row r="1369" spans="2:12" s="21" customFormat="1" ht="24.95" customHeight="1">
      <c r="B1369" s="34" t="s">
        <v>126</v>
      </c>
      <c r="C1369" s="252">
        <v>1145</v>
      </c>
      <c r="D1369" s="252">
        <v>228</v>
      </c>
      <c r="E1369" s="252">
        <v>227</v>
      </c>
      <c r="F1369" s="252">
        <v>46</v>
      </c>
      <c r="G1369" s="252">
        <v>119</v>
      </c>
      <c r="H1369" s="252">
        <v>1478</v>
      </c>
      <c r="I1369" s="252">
        <v>85</v>
      </c>
      <c r="J1369" s="252">
        <v>233</v>
      </c>
      <c r="K1369" s="252">
        <v>230</v>
      </c>
      <c r="L1369" s="212">
        <f>SUM(C1369:K1369)</f>
        <v>3791</v>
      </c>
    </row>
    <row r="1370" spans="2:12" s="21" customFormat="1" ht="24.95" customHeight="1">
      <c r="B1370" s="34" t="s">
        <v>127</v>
      </c>
      <c r="C1370" s="252">
        <v>3</v>
      </c>
      <c r="D1370" s="252">
        <v>3</v>
      </c>
      <c r="E1370" s="252">
        <v>0</v>
      </c>
      <c r="F1370" s="252">
        <v>0</v>
      </c>
      <c r="G1370" s="252">
        <v>0</v>
      </c>
      <c r="H1370" s="252">
        <v>0</v>
      </c>
      <c r="I1370" s="252">
        <v>16</v>
      </c>
      <c r="J1370" s="252">
        <v>0</v>
      </c>
      <c r="K1370" s="252">
        <v>146</v>
      </c>
      <c r="L1370" s="212">
        <f>SUM(C1370:K1370)</f>
        <v>168</v>
      </c>
    </row>
    <row r="1371" spans="2:12" s="21" customFormat="1" ht="24.95" customHeight="1">
      <c r="B1371" s="79" t="s">
        <v>128</v>
      </c>
      <c r="C1371" s="254">
        <v>554</v>
      </c>
      <c r="D1371" s="254">
        <v>46</v>
      </c>
      <c r="E1371" s="254">
        <v>43</v>
      </c>
      <c r="F1371" s="254">
        <v>13</v>
      </c>
      <c r="G1371" s="254">
        <v>73</v>
      </c>
      <c r="H1371" s="254">
        <v>676</v>
      </c>
      <c r="I1371" s="254">
        <v>32</v>
      </c>
      <c r="J1371" s="254">
        <v>68</v>
      </c>
      <c r="K1371" s="254">
        <v>34</v>
      </c>
      <c r="L1371" s="212">
        <f>SUM(C1371:K1371)</f>
        <v>1539</v>
      </c>
    </row>
    <row r="1372" spans="2:12" s="21" customFormat="1" ht="24.95" customHeight="1">
      <c r="B1372" s="79" t="s">
        <v>129</v>
      </c>
      <c r="C1372" s="254">
        <v>603</v>
      </c>
      <c r="D1372" s="254">
        <v>303</v>
      </c>
      <c r="E1372" s="254">
        <v>832</v>
      </c>
      <c r="F1372" s="254">
        <v>21</v>
      </c>
      <c r="G1372" s="254">
        <v>1246</v>
      </c>
      <c r="H1372" s="254">
        <v>189</v>
      </c>
      <c r="I1372" s="254">
        <v>189</v>
      </c>
      <c r="J1372" s="254">
        <v>465</v>
      </c>
      <c r="K1372" s="254">
        <v>518</v>
      </c>
      <c r="L1372" s="212">
        <f>SUM(C1372:K1372)</f>
        <v>4366</v>
      </c>
    </row>
    <row r="1373" spans="2:12" s="21" customFormat="1" ht="24.95" customHeight="1">
      <c r="B1373" s="79" t="s">
        <v>130</v>
      </c>
      <c r="C1373" s="254">
        <v>84</v>
      </c>
      <c r="D1373" s="254">
        <v>0</v>
      </c>
      <c r="E1373" s="254">
        <v>0</v>
      </c>
      <c r="F1373" s="254">
        <v>5</v>
      </c>
      <c r="G1373" s="254">
        <v>6</v>
      </c>
      <c r="H1373" s="254">
        <v>17</v>
      </c>
      <c r="I1373" s="254">
        <v>0</v>
      </c>
      <c r="J1373" s="254">
        <v>0</v>
      </c>
      <c r="K1373" s="254">
        <v>7</v>
      </c>
      <c r="L1373" s="212">
        <f>SUM(C1373:K1373)</f>
        <v>119</v>
      </c>
    </row>
    <row r="1374" spans="2:12" s="21" customFormat="1" ht="24.95" customHeight="1">
      <c r="B1374" s="196" t="s">
        <v>14</v>
      </c>
      <c r="C1374" s="197">
        <f t="shared" ref="C1374:L1374" si="50">SUM(C1369:C1373)</f>
        <v>2389</v>
      </c>
      <c r="D1374" s="197">
        <f t="shared" si="50"/>
        <v>580</v>
      </c>
      <c r="E1374" s="197">
        <f t="shared" si="50"/>
        <v>1102</v>
      </c>
      <c r="F1374" s="197">
        <f t="shared" si="50"/>
        <v>85</v>
      </c>
      <c r="G1374" s="197">
        <f t="shared" si="50"/>
        <v>1444</v>
      </c>
      <c r="H1374" s="197">
        <f t="shared" si="50"/>
        <v>2360</v>
      </c>
      <c r="I1374" s="197">
        <f t="shared" si="50"/>
        <v>322</v>
      </c>
      <c r="J1374" s="197">
        <f t="shared" si="50"/>
        <v>766</v>
      </c>
      <c r="K1374" s="197">
        <f t="shared" si="50"/>
        <v>935</v>
      </c>
      <c r="L1374" s="198">
        <f t="shared" si="50"/>
        <v>9983</v>
      </c>
    </row>
    <row r="1375" spans="2:12" s="21" customFormat="1" ht="24.95" customHeight="1"/>
    <row r="1376" spans="2:12" s="21" customFormat="1" ht="24.95" customHeight="1"/>
    <row r="1377" s="21" customFormat="1" ht="24.95" customHeight="1"/>
    <row r="1378" s="21" customFormat="1" ht="24.95" customHeight="1"/>
    <row r="1379" s="21" customFormat="1" ht="24.95" customHeight="1"/>
    <row r="1380" s="21" customFormat="1" ht="24.95" customHeight="1"/>
    <row r="1381" s="21" customFormat="1" ht="24.95" customHeight="1"/>
    <row r="1382" s="21" customFormat="1" ht="24.95" customHeight="1"/>
    <row r="1383" s="21" customFormat="1" ht="24.95" customHeight="1"/>
    <row r="1384" s="21" customFormat="1" ht="24.95" customHeight="1"/>
    <row r="1385" s="21" customFormat="1" ht="24.95" customHeight="1"/>
    <row r="1386" s="21" customFormat="1" ht="24.95" customHeight="1"/>
    <row r="1387" s="21" customFormat="1" ht="24.95" customHeight="1"/>
    <row r="1388" s="21" customFormat="1" ht="24.95" customHeight="1"/>
    <row r="1389" s="21" customFormat="1" ht="24.95" customHeight="1"/>
    <row r="1390" s="21" customFormat="1" ht="24.95" customHeight="1"/>
    <row r="1391" s="21" customFormat="1" ht="24.95" customHeight="1"/>
    <row r="1392" s="21" customFormat="1" ht="24.95" customHeight="1"/>
    <row r="1393" s="21" customFormat="1" ht="24.95" customHeight="1"/>
    <row r="1394" s="21" customFormat="1" ht="24.95" customHeight="1"/>
    <row r="1395" s="21" customFormat="1" ht="24.95" customHeight="1"/>
    <row r="1396" s="21" customFormat="1" ht="24.95" customHeight="1"/>
    <row r="1397" s="21" customFormat="1" ht="24.95" customHeight="1"/>
    <row r="1398" s="21" customFormat="1" ht="24.95" customHeight="1"/>
    <row r="1399" s="21" customFormat="1" ht="24.95" customHeight="1"/>
    <row r="1400" s="21" customFormat="1" ht="24.95" customHeight="1"/>
    <row r="1401" s="21" customFormat="1" ht="24.95" customHeight="1"/>
    <row r="1402" s="21" customFormat="1" ht="24.95" customHeight="1"/>
    <row r="1403" s="21" customFormat="1" ht="24.95" customHeight="1"/>
    <row r="1404" s="21" customFormat="1" ht="24.95" customHeight="1"/>
    <row r="1405" s="21" customFormat="1" ht="24.95" customHeight="1"/>
    <row r="1406" s="21" customFormat="1" ht="24.95" customHeight="1"/>
    <row r="1407" s="21" customFormat="1" ht="24.95" customHeight="1"/>
    <row r="1408" s="21" customFormat="1" ht="24.95" customHeight="1"/>
    <row r="1409" spans="2:15" s="21" customFormat="1" ht="24.95" customHeight="1">
      <c r="O1409" s="48">
        <v>18</v>
      </c>
    </row>
    <row r="1410" spans="2:15" s="21" customFormat="1" ht="24.95" customHeight="1">
      <c r="B1410" s="264" t="s">
        <v>123</v>
      </c>
      <c r="C1410" s="264"/>
      <c r="D1410" s="264"/>
      <c r="E1410" s="264"/>
      <c r="F1410" s="264"/>
      <c r="G1410" s="264"/>
      <c r="H1410" s="264"/>
      <c r="I1410" s="264"/>
      <c r="J1410" s="264"/>
      <c r="K1410" s="264"/>
      <c r="L1410" s="264"/>
      <c r="M1410" s="264"/>
      <c r="N1410" s="264"/>
      <c r="O1410" s="264"/>
    </row>
    <row r="1411" spans="2:15" s="21" customFormat="1" ht="15" customHeight="1">
      <c r="B1411" s="76"/>
      <c r="C1411" s="77"/>
      <c r="D1411" s="77"/>
      <c r="E1411" s="77"/>
      <c r="F1411" s="77"/>
      <c r="G1411" s="77"/>
      <c r="H1411" s="77"/>
      <c r="I1411" s="77"/>
      <c r="J1411" s="77"/>
      <c r="K1411" s="77"/>
      <c r="L1411" s="77"/>
      <c r="M1411" s="77"/>
      <c r="N1411" s="77"/>
      <c r="O1411" s="78"/>
    </row>
    <row r="1412" spans="2:15" s="21" customFormat="1" ht="24.95" customHeight="1">
      <c r="B1412" s="317" t="s">
        <v>75</v>
      </c>
      <c r="C1412" s="317"/>
      <c r="D1412" s="317"/>
      <c r="E1412" s="317"/>
      <c r="F1412" s="317"/>
      <c r="G1412" s="317"/>
      <c r="H1412" s="317"/>
      <c r="I1412" s="317"/>
      <c r="J1412" s="317"/>
      <c r="K1412" s="317"/>
      <c r="L1412" s="317"/>
    </row>
    <row r="1413" spans="2:15" s="21" customFormat="1" ht="24.95" customHeight="1">
      <c r="B1413" s="227" t="s">
        <v>25</v>
      </c>
      <c r="C1413" s="210" t="s">
        <v>142</v>
      </c>
      <c r="D1413" s="210" t="s">
        <v>23</v>
      </c>
      <c r="E1413" s="210" t="s">
        <v>24</v>
      </c>
      <c r="F1413" s="210" t="s">
        <v>7</v>
      </c>
      <c r="G1413" s="210" t="s">
        <v>8</v>
      </c>
      <c r="H1413" s="210" t="s">
        <v>9</v>
      </c>
      <c r="I1413" s="210" t="s">
        <v>10</v>
      </c>
      <c r="J1413" s="210" t="s">
        <v>11</v>
      </c>
      <c r="K1413" s="210" t="s">
        <v>12</v>
      </c>
      <c r="L1413" s="210" t="s">
        <v>14</v>
      </c>
    </row>
    <row r="1414" spans="2:15" s="21" customFormat="1" ht="24.95" customHeight="1">
      <c r="B1414" s="34" t="s">
        <v>131</v>
      </c>
      <c r="C1414" s="208">
        <v>35</v>
      </c>
      <c r="D1414" s="208">
        <v>16</v>
      </c>
      <c r="E1414" s="208">
        <v>33</v>
      </c>
      <c r="F1414" s="208">
        <v>1</v>
      </c>
      <c r="G1414" s="208">
        <v>66</v>
      </c>
      <c r="H1414" s="208">
        <v>35</v>
      </c>
      <c r="I1414" s="208">
        <v>9</v>
      </c>
      <c r="J1414" s="208">
        <v>12</v>
      </c>
      <c r="K1414" s="208">
        <v>14</v>
      </c>
      <c r="L1414" s="212">
        <f>SUM(C1414:K1414)</f>
        <v>221</v>
      </c>
    </row>
    <row r="1415" spans="2:15" s="21" customFormat="1" ht="24.95" customHeight="1">
      <c r="B1415" s="34" t="s">
        <v>132</v>
      </c>
      <c r="C1415" s="208">
        <v>24</v>
      </c>
      <c r="D1415" s="208">
        <v>9</v>
      </c>
      <c r="E1415" s="208">
        <v>9</v>
      </c>
      <c r="F1415" s="208">
        <v>8</v>
      </c>
      <c r="G1415" s="208">
        <v>16</v>
      </c>
      <c r="H1415" s="208">
        <v>16</v>
      </c>
      <c r="I1415" s="208">
        <v>14</v>
      </c>
      <c r="J1415" s="208">
        <v>6</v>
      </c>
      <c r="K1415" s="208">
        <v>5</v>
      </c>
      <c r="L1415" s="212">
        <f>SUM(C1415:K1415)</f>
        <v>107</v>
      </c>
    </row>
    <row r="1416" spans="2:15" s="21" customFormat="1" ht="24.95" customHeight="1">
      <c r="B1416" s="79" t="s">
        <v>133</v>
      </c>
      <c r="C1416" s="88">
        <v>5</v>
      </c>
      <c r="D1416" s="88">
        <v>6</v>
      </c>
      <c r="E1416" s="88">
        <v>6</v>
      </c>
      <c r="F1416" s="88">
        <v>2</v>
      </c>
      <c r="G1416" s="88">
        <v>1</v>
      </c>
      <c r="H1416" s="88">
        <v>1</v>
      </c>
      <c r="I1416" s="88">
        <v>1</v>
      </c>
      <c r="J1416" s="88">
        <v>3</v>
      </c>
      <c r="K1416" s="88">
        <v>0</v>
      </c>
      <c r="L1416" s="212">
        <f>SUM(C1416:K1416)</f>
        <v>25</v>
      </c>
    </row>
    <row r="1417" spans="2:15" s="21" customFormat="1" ht="24.95" customHeight="1">
      <c r="B1417" s="79" t="s">
        <v>134</v>
      </c>
      <c r="C1417" s="88">
        <v>1</v>
      </c>
      <c r="D1417" s="88">
        <v>0</v>
      </c>
      <c r="E1417" s="88">
        <v>0</v>
      </c>
      <c r="F1417" s="88">
        <v>0</v>
      </c>
      <c r="G1417" s="88">
        <v>0</v>
      </c>
      <c r="H1417" s="88">
        <v>0</v>
      </c>
      <c r="I1417" s="88">
        <v>0</v>
      </c>
      <c r="J1417" s="88">
        <v>0</v>
      </c>
      <c r="K1417" s="88">
        <v>0</v>
      </c>
      <c r="L1417" s="212">
        <f>SUM(C1417:K1417)</f>
        <v>1</v>
      </c>
    </row>
    <row r="1418" spans="2:15" s="21" customFormat="1" ht="24.95" customHeight="1">
      <c r="B1418" s="79" t="s">
        <v>135</v>
      </c>
      <c r="C1418" s="88">
        <v>0</v>
      </c>
      <c r="D1418" s="88">
        <v>0</v>
      </c>
      <c r="E1418" s="88">
        <v>4</v>
      </c>
      <c r="F1418" s="88">
        <v>0</v>
      </c>
      <c r="G1418" s="88">
        <v>1</v>
      </c>
      <c r="H1418" s="88">
        <v>1</v>
      </c>
      <c r="I1418" s="88">
        <v>0</v>
      </c>
      <c r="J1418" s="88">
        <v>0</v>
      </c>
      <c r="K1418" s="88">
        <v>0</v>
      </c>
      <c r="L1418" s="212">
        <f>SUM(C1418:K1418)</f>
        <v>6</v>
      </c>
    </row>
    <row r="1419" spans="2:15" s="21" customFormat="1" ht="24.95" customHeight="1">
      <c r="B1419" s="192" t="s">
        <v>14</v>
      </c>
      <c r="C1419" s="154">
        <f>SUM(C1414:C1418)</f>
        <v>65</v>
      </c>
      <c r="D1419" s="154">
        <f t="shared" ref="D1419:K1419" si="51">SUM(D1414:D1418)</f>
        <v>31</v>
      </c>
      <c r="E1419" s="154">
        <f t="shared" si="51"/>
        <v>52</v>
      </c>
      <c r="F1419" s="154">
        <f t="shared" si="51"/>
        <v>11</v>
      </c>
      <c r="G1419" s="154">
        <f t="shared" si="51"/>
        <v>84</v>
      </c>
      <c r="H1419" s="154">
        <f t="shared" si="51"/>
        <v>53</v>
      </c>
      <c r="I1419" s="154">
        <f t="shared" si="51"/>
        <v>24</v>
      </c>
      <c r="J1419" s="154">
        <f t="shared" si="51"/>
        <v>21</v>
      </c>
      <c r="K1419" s="154">
        <f t="shared" si="51"/>
        <v>19</v>
      </c>
      <c r="L1419" s="134">
        <f>SUM(L1414:L1418)</f>
        <v>360</v>
      </c>
    </row>
    <row r="1420" spans="2:15" s="21" customFormat="1" ht="24.95" customHeight="1"/>
    <row r="1421" spans="2:15" s="21" customFormat="1" ht="24.95" customHeight="1"/>
    <row r="1422" spans="2:15" s="21" customFormat="1" ht="24.95" customHeight="1"/>
    <row r="1423" spans="2:15" s="21" customFormat="1" ht="24.95" customHeight="1"/>
    <row r="1424" spans="2:15" s="21" customFormat="1" ht="24.95" customHeight="1"/>
    <row r="1425" spans="2:12" s="21" customFormat="1" ht="24.95" customHeight="1"/>
    <row r="1426" spans="2:12" s="21" customFormat="1" ht="24.95" customHeight="1"/>
    <row r="1427" spans="2:12" s="21" customFormat="1" ht="24.95" customHeight="1"/>
    <row r="1428" spans="2:12" s="21" customFormat="1" ht="24.95" customHeight="1"/>
    <row r="1429" spans="2:12" s="21" customFormat="1" ht="24.95" customHeight="1"/>
    <row r="1430" spans="2:12" s="21" customFormat="1" ht="24.95" customHeight="1"/>
    <row r="1431" spans="2:12" s="21" customFormat="1" ht="24.95" customHeight="1"/>
    <row r="1432" spans="2:12" s="21" customFormat="1" ht="24.95" customHeight="1"/>
    <row r="1433" spans="2:12" s="21" customFormat="1" ht="24.95" customHeight="1">
      <c r="B1433" s="316" t="s">
        <v>77</v>
      </c>
      <c r="C1433" s="316"/>
      <c r="D1433" s="316"/>
      <c r="E1433" s="316"/>
      <c r="F1433" s="316"/>
      <c r="G1433" s="316"/>
      <c r="H1433" s="316"/>
      <c r="I1433" s="316"/>
      <c r="J1433" s="316"/>
      <c r="K1433" s="316"/>
      <c r="L1433" s="316"/>
    </row>
    <row r="1434" spans="2:12" s="21" customFormat="1" ht="24.95" customHeight="1">
      <c r="B1434" s="227" t="s">
        <v>32</v>
      </c>
      <c r="C1434" s="210" t="s">
        <v>142</v>
      </c>
      <c r="D1434" s="210" t="s">
        <v>23</v>
      </c>
      <c r="E1434" s="210" t="s">
        <v>24</v>
      </c>
      <c r="F1434" s="210" t="s">
        <v>7</v>
      </c>
      <c r="G1434" s="210" t="s">
        <v>8</v>
      </c>
      <c r="H1434" s="210" t="s">
        <v>9</v>
      </c>
      <c r="I1434" s="210" t="s">
        <v>10</v>
      </c>
      <c r="J1434" s="210" t="s">
        <v>11</v>
      </c>
      <c r="K1434" s="210" t="s">
        <v>12</v>
      </c>
      <c r="L1434" s="210" t="s">
        <v>14</v>
      </c>
    </row>
    <row r="1435" spans="2:12" s="21" customFormat="1" ht="24.95" customHeight="1">
      <c r="B1435" s="34" t="s">
        <v>131</v>
      </c>
      <c r="C1435" s="208">
        <v>336</v>
      </c>
      <c r="D1435" s="208">
        <v>326</v>
      </c>
      <c r="E1435" s="208">
        <v>619</v>
      </c>
      <c r="F1435" s="208">
        <v>7</v>
      </c>
      <c r="G1435" s="208">
        <v>943</v>
      </c>
      <c r="H1435" s="208">
        <v>627</v>
      </c>
      <c r="I1435" s="208">
        <v>128</v>
      </c>
      <c r="J1435" s="208">
        <v>200</v>
      </c>
      <c r="K1435" s="208">
        <v>253</v>
      </c>
      <c r="L1435" s="212">
        <f>SUM(C1435:K1435)</f>
        <v>3439</v>
      </c>
    </row>
    <row r="1436" spans="2:12" s="21" customFormat="1" ht="24.95" customHeight="1">
      <c r="B1436" s="34" t="s">
        <v>132</v>
      </c>
      <c r="C1436" s="208">
        <v>312</v>
      </c>
      <c r="D1436" s="208">
        <v>139</v>
      </c>
      <c r="E1436" s="208">
        <v>189</v>
      </c>
      <c r="F1436" s="208">
        <v>126</v>
      </c>
      <c r="G1436" s="208">
        <v>339</v>
      </c>
      <c r="H1436" s="208">
        <v>394</v>
      </c>
      <c r="I1436" s="208">
        <v>274</v>
      </c>
      <c r="J1436" s="208">
        <v>102</v>
      </c>
      <c r="K1436" s="208">
        <v>53</v>
      </c>
      <c r="L1436" s="212">
        <f>SUM(C1436:K1436)</f>
        <v>1928</v>
      </c>
    </row>
    <row r="1437" spans="2:12" s="21" customFormat="1" ht="24.95" customHeight="1">
      <c r="B1437" s="79" t="s">
        <v>133</v>
      </c>
      <c r="C1437" s="88">
        <v>258</v>
      </c>
      <c r="D1437" s="88">
        <v>99</v>
      </c>
      <c r="E1437" s="88">
        <v>150</v>
      </c>
      <c r="F1437" s="88">
        <v>76</v>
      </c>
      <c r="G1437" s="88">
        <v>21</v>
      </c>
      <c r="H1437" s="88">
        <v>16</v>
      </c>
      <c r="I1437" s="88">
        <v>3</v>
      </c>
      <c r="J1437" s="88">
        <v>50</v>
      </c>
      <c r="K1437" s="88">
        <v>0</v>
      </c>
      <c r="L1437" s="212">
        <f>SUM(C1437:K1437)</f>
        <v>673</v>
      </c>
    </row>
    <row r="1438" spans="2:12" s="21" customFormat="1" ht="24.95" customHeight="1">
      <c r="B1438" s="79" t="s">
        <v>134</v>
      </c>
      <c r="C1438" s="88">
        <v>5</v>
      </c>
      <c r="D1438" s="88">
        <v>0</v>
      </c>
      <c r="E1438" s="88">
        <v>0</v>
      </c>
      <c r="F1438" s="88">
        <v>0</v>
      </c>
      <c r="G1438" s="88">
        <v>0</v>
      </c>
      <c r="H1438" s="88">
        <v>0</v>
      </c>
      <c r="I1438" s="88">
        <v>0</v>
      </c>
      <c r="J1438" s="88">
        <v>0</v>
      </c>
      <c r="K1438" s="88">
        <v>0</v>
      </c>
      <c r="L1438" s="212">
        <f>SUM(C1438:K1438)</f>
        <v>5</v>
      </c>
    </row>
    <row r="1439" spans="2:12" s="21" customFormat="1" ht="24.95" customHeight="1">
      <c r="B1439" s="79"/>
      <c r="C1439" s="88">
        <v>0</v>
      </c>
      <c r="D1439" s="88">
        <v>0</v>
      </c>
      <c r="E1439" s="88">
        <v>35</v>
      </c>
      <c r="F1439" s="88">
        <v>0</v>
      </c>
      <c r="G1439" s="88">
        <v>216</v>
      </c>
      <c r="H1439" s="88">
        <v>6</v>
      </c>
      <c r="I1439" s="88">
        <v>0</v>
      </c>
      <c r="J1439" s="88">
        <v>0</v>
      </c>
      <c r="K1439" s="88">
        <v>0</v>
      </c>
      <c r="L1439" s="212">
        <f>SUM(C1439:K1439)</f>
        <v>257</v>
      </c>
    </row>
    <row r="1440" spans="2:12" s="21" customFormat="1" ht="24.95" customHeight="1">
      <c r="B1440" s="196" t="s">
        <v>14</v>
      </c>
      <c r="C1440" s="197">
        <f>SUM(C1435:C1439)</f>
        <v>911</v>
      </c>
      <c r="D1440" s="197">
        <f t="shared" ref="D1440:L1440" si="52">SUM(D1435:D1439)</f>
        <v>564</v>
      </c>
      <c r="E1440" s="197">
        <f t="shared" si="52"/>
        <v>993</v>
      </c>
      <c r="F1440" s="197">
        <f t="shared" si="52"/>
        <v>209</v>
      </c>
      <c r="G1440" s="197">
        <f t="shared" si="52"/>
        <v>1519</v>
      </c>
      <c r="H1440" s="197">
        <f t="shared" si="52"/>
        <v>1043</v>
      </c>
      <c r="I1440" s="197">
        <f t="shared" si="52"/>
        <v>405</v>
      </c>
      <c r="J1440" s="197">
        <f t="shared" si="52"/>
        <v>352</v>
      </c>
      <c r="K1440" s="197">
        <f t="shared" si="52"/>
        <v>306</v>
      </c>
      <c r="L1440" s="134">
        <f t="shared" si="52"/>
        <v>6302</v>
      </c>
    </row>
    <row r="1441" spans="2:15" s="21" customFormat="1" ht="24.95" customHeight="1"/>
    <row r="1442" spans="2:15" s="21" customFormat="1" ht="24.95" customHeight="1"/>
    <row r="1443" spans="2:15" s="21" customFormat="1" ht="24.95" customHeight="1"/>
    <row r="1444" spans="2:15" s="21" customFormat="1" ht="24.95" customHeight="1"/>
    <row r="1445" spans="2:15" s="21" customFormat="1" ht="24.95" customHeight="1"/>
    <row r="1446" spans="2:15" s="21" customFormat="1" ht="24.95" customHeight="1"/>
    <row r="1447" spans="2:15" s="21" customFormat="1" ht="24.95" customHeight="1"/>
    <row r="1448" spans="2:15" s="21" customFormat="1" ht="24.95" customHeight="1"/>
    <row r="1449" spans="2:15" s="21" customFormat="1" ht="24.95" customHeight="1"/>
    <row r="1450" spans="2:15" s="21" customFormat="1" ht="24.95" customHeight="1"/>
    <row r="1451" spans="2:15" s="21" customFormat="1" ht="24.95" customHeight="1"/>
    <row r="1452" spans="2:15" s="21" customFormat="1" ht="24.95" customHeight="1"/>
    <row r="1453" spans="2:15" s="21" customFormat="1" ht="24.95" customHeight="1"/>
    <row r="1454" spans="2:15" s="21" customFormat="1" ht="24.95" customHeight="1"/>
    <row r="1455" spans="2:15" ht="24.95" customHeight="1">
      <c r="O1455" s="48"/>
    </row>
    <row r="1456" spans="2:15" ht="39.950000000000003" customHeight="1">
      <c r="B1456" s="264" t="s">
        <v>141</v>
      </c>
      <c r="C1456" s="264"/>
      <c r="D1456" s="264"/>
      <c r="E1456" s="264"/>
      <c r="F1456" s="264"/>
      <c r="G1456" s="264"/>
      <c r="H1456" s="264"/>
      <c r="I1456" s="264"/>
      <c r="J1456" s="264"/>
      <c r="K1456" s="264"/>
      <c r="L1456" s="264"/>
      <c r="M1456" s="264"/>
      <c r="N1456" s="264"/>
      <c r="O1456" s="264"/>
    </row>
    <row r="1457" spans="2:14" ht="15" customHeight="1"/>
    <row r="1458" spans="2:14" ht="24.95" customHeight="1">
      <c r="B1458" s="183" t="s">
        <v>63</v>
      </c>
      <c r="C1458" s="124" t="s">
        <v>142</v>
      </c>
      <c r="D1458" s="124" t="s">
        <v>23</v>
      </c>
      <c r="E1458" s="124" t="s">
        <v>24</v>
      </c>
      <c r="F1458" s="124" t="s">
        <v>7</v>
      </c>
      <c r="G1458" s="124" t="s">
        <v>8</v>
      </c>
      <c r="H1458" s="124" t="s">
        <v>9</v>
      </c>
      <c r="I1458" s="124" t="s">
        <v>10</v>
      </c>
      <c r="J1458" s="124" t="s">
        <v>11</v>
      </c>
      <c r="K1458" s="124" t="s">
        <v>12</v>
      </c>
      <c r="L1458" s="124" t="s">
        <v>14</v>
      </c>
    </row>
    <row r="1459" spans="2:14" ht="24.95" customHeight="1">
      <c r="B1459" s="34" t="s">
        <v>25</v>
      </c>
      <c r="C1459" s="93">
        <v>605</v>
      </c>
      <c r="D1459" s="93">
        <v>844</v>
      </c>
      <c r="E1459" s="93">
        <v>1243</v>
      </c>
      <c r="F1459" s="93">
        <v>344</v>
      </c>
      <c r="G1459" s="93">
        <v>694</v>
      </c>
      <c r="H1459" s="93">
        <v>523</v>
      </c>
      <c r="I1459" s="93">
        <v>324</v>
      </c>
      <c r="J1459" s="93">
        <v>863</v>
      </c>
      <c r="K1459" s="93">
        <v>437</v>
      </c>
      <c r="L1459" s="118">
        <f>SUM(C1459:K1459)</f>
        <v>5877</v>
      </c>
    </row>
    <row r="1460" spans="2:14" ht="24.95" customHeight="1">
      <c r="B1460" s="34" t="s">
        <v>32</v>
      </c>
      <c r="C1460" s="93">
        <v>58688</v>
      </c>
      <c r="D1460" s="93">
        <v>71269</v>
      </c>
      <c r="E1460" s="93">
        <v>75927</v>
      </c>
      <c r="F1460" s="93">
        <v>30709</v>
      </c>
      <c r="G1460" s="93">
        <v>52683</v>
      </c>
      <c r="H1460" s="93">
        <v>58865</v>
      </c>
      <c r="I1460" s="93">
        <v>26978</v>
      </c>
      <c r="J1460" s="93">
        <v>90860</v>
      </c>
      <c r="K1460" s="93">
        <v>36882</v>
      </c>
      <c r="L1460" s="118">
        <f>SUM(C1460:K1460)</f>
        <v>502861</v>
      </c>
    </row>
    <row r="1461" spans="2:14" ht="24.95" customHeight="1">
      <c r="B1461" s="34"/>
      <c r="C1461" s="93"/>
      <c r="D1461" s="93"/>
      <c r="E1461" s="93"/>
      <c r="F1461" s="93"/>
      <c r="G1461" s="93"/>
      <c r="H1461" s="93"/>
      <c r="I1461" s="93"/>
      <c r="J1461" s="93"/>
      <c r="K1461" s="93"/>
      <c r="L1461" s="83"/>
      <c r="N1461" s="92"/>
    </row>
    <row r="1462" spans="2:14" ht="24.95" customHeight="1">
      <c r="B1462" s="34"/>
      <c r="C1462" s="35"/>
      <c r="D1462" s="35"/>
      <c r="E1462" s="35"/>
      <c r="F1462" s="35"/>
      <c r="G1462" s="35"/>
      <c r="H1462" s="35"/>
      <c r="I1462" s="35"/>
      <c r="J1462" s="35"/>
      <c r="K1462" s="35"/>
      <c r="L1462" s="36"/>
    </row>
    <row r="1463" spans="2:14" ht="24.95" customHeight="1"/>
    <row r="1464" spans="2:14" ht="24.95" customHeight="1"/>
    <row r="1465" spans="2:14" ht="24.95" customHeight="1"/>
    <row r="1466" spans="2:14" ht="24.95" customHeight="1"/>
    <row r="1467" spans="2:14" ht="24.95" customHeight="1"/>
    <row r="1468" spans="2:14" ht="24.95" customHeight="1"/>
    <row r="1469" spans="2:14" ht="24.95" customHeight="1"/>
    <row r="1470" spans="2:14" ht="24.95" customHeight="1"/>
    <row r="1471" spans="2:14" ht="24.95" customHeight="1"/>
    <row r="1472" spans="2:14" ht="24.95" customHeight="1"/>
    <row r="1473" spans="2:15" ht="24.95" customHeight="1"/>
    <row r="1474" spans="2:15" ht="24.95" customHeight="1">
      <c r="C1474" s="68"/>
      <c r="D1474" s="68"/>
      <c r="E1474" s="68"/>
      <c r="F1474" s="68"/>
      <c r="G1474" s="68"/>
      <c r="H1474" s="68"/>
      <c r="I1474" s="68"/>
      <c r="J1474" s="68"/>
      <c r="K1474" s="68"/>
      <c r="L1474" s="68"/>
      <c r="M1474" s="68"/>
    </row>
    <row r="1475" spans="2:15" ht="24.95" customHeight="1">
      <c r="O1475" s="48">
        <v>19</v>
      </c>
    </row>
    <row r="1476" spans="2:15" ht="24.95" customHeight="1">
      <c r="B1476" s="314" t="s">
        <v>33</v>
      </c>
      <c r="C1476" s="314"/>
      <c r="D1476" s="314"/>
      <c r="E1476" s="314"/>
      <c r="F1476" s="314"/>
      <c r="G1476" s="314"/>
      <c r="H1476" s="314"/>
      <c r="I1476" s="314"/>
      <c r="J1476" s="314"/>
      <c r="K1476" s="314"/>
      <c r="L1476" s="314"/>
      <c r="M1476" s="314"/>
      <c r="N1476" s="314"/>
      <c r="O1476" s="314"/>
    </row>
    <row r="1477" spans="2:15" ht="24.95" customHeight="1">
      <c r="B1477" s="313" t="s">
        <v>34</v>
      </c>
      <c r="C1477" s="313"/>
      <c r="D1477" s="313"/>
      <c r="E1477" s="313"/>
      <c r="F1477" s="313"/>
      <c r="G1477" s="313"/>
      <c r="H1477" s="313"/>
      <c r="I1477" s="313"/>
      <c r="J1477" s="313"/>
      <c r="K1477" s="313"/>
      <c r="L1477" s="313"/>
      <c r="M1477" s="313"/>
      <c r="N1477" s="313"/>
      <c r="O1477" s="313"/>
    </row>
    <row r="1478" spans="2:15" ht="24.95" customHeight="1">
      <c r="B1478" s="108"/>
      <c r="C1478" s="108"/>
      <c r="D1478" s="108"/>
      <c r="E1478" s="108"/>
      <c r="F1478" s="108"/>
      <c r="G1478" s="108"/>
      <c r="H1478" s="108"/>
      <c r="I1478" s="108"/>
      <c r="J1478" s="108"/>
      <c r="K1478" s="108"/>
      <c r="L1478" s="108"/>
      <c r="M1478" s="108"/>
      <c r="N1478" s="108"/>
      <c r="O1478" s="108"/>
    </row>
    <row r="1479" spans="2:15" ht="20.100000000000001" customHeight="1">
      <c r="B1479" s="314" t="s">
        <v>118</v>
      </c>
      <c r="C1479" s="314"/>
      <c r="D1479" s="314"/>
      <c r="E1479" s="314"/>
      <c r="F1479" s="314"/>
      <c r="G1479" s="314"/>
      <c r="H1479" s="314"/>
      <c r="I1479" s="314"/>
      <c r="J1479" s="314"/>
      <c r="K1479" s="314"/>
      <c r="L1479" s="314"/>
      <c r="M1479" s="314"/>
      <c r="N1479" s="314"/>
      <c r="O1479" s="314"/>
    </row>
    <row r="1480" spans="2:15" ht="20.100000000000001" customHeight="1">
      <c r="B1480" s="313" t="s">
        <v>117</v>
      </c>
      <c r="C1480" s="313"/>
      <c r="D1480" s="313"/>
      <c r="E1480" s="313"/>
      <c r="F1480" s="313"/>
      <c r="G1480" s="313"/>
      <c r="H1480" s="313"/>
      <c r="I1480" s="313"/>
      <c r="J1480" s="313"/>
      <c r="K1480" s="313"/>
      <c r="L1480" s="313"/>
      <c r="M1480" s="313"/>
      <c r="N1480" s="313"/>
      <c r="O1480" s="313"/>
    </row>
    <row r="1481" spans="2:15" ht="20.100000000000001" customHeight="1">
      <c r="B1481" s="140"/>
      <c r="C1481" s="140"/>
      <c r="D1481" s="140"/>
      <c r="E1481" s="140"/>
      <c r="F1481" s="140"/>
      <c r="G1481" s="140"/>
      <c r="H1481" s="140"/>
      <c r="I1481" s="140"/>
      <c r="J1481" s="140"/>
      <c r="K1481" s="140"/>
      <c r="L1481" s="140"/>
      <c r="M1481" s="141"/>
      <c r="N1481" s="141"/>
      <c r="O1481" s="141"/>
    </row>
    <row r="1482" spans="2:15" ht="20.100000000000001" customHeight="1">
      <c r="B1482" s="140"/>
      <c r="C1482" s="140"/>
      <c r="D1482" s="140"/>
      <c r="E1482" s="140"/>
      <c r="F1482" s="140"/>
      <c r="G1482" s="140"/>
      <c r="H1482" s="140"/>
      <c r="I1482" s="140"/>
      <c r="J1482" s="140"/>
      <c r="K1482" s="140"/>
      <c r="L1482" s="140"/>
      <c r="M1482" s="141"/>
      <c r="N1482" s="141"/>
      <c r="O1482" s="141"/>
    </row>
    <row r="1483" spans="2:15" ht="20.100000000000001" customHeight="1">
      <c r="B1483" s="315" t="s">
        <v>35</v>
      </c>
      <c r="C1483" s="315"/>
      <c r="D1483" s="315"/>
      <c r="E1483" s="315"/>
      <c r="F1483" s="315"/>
      <c r="G1483" s="315"/>
      <c r="H1483" s="315"/>
      <c r="I1483" s="315"/>
      <c r="J1483" s="315"/>
      <c r="K1483" s="315"/>
      <c r="L1483" s="315"/>
      <c r="M1483" s="315"/>
      <c r="N1483" s="315"/>
      <c r="O1483" s="315"/>
    </row>
    <row r="1484" spans="2:15" ht="20.100000000000001" customHeight="1">
      <c r="B1484" s="314" t="s">
        <v>52</v>
      </c>
      <c r="C1484" s="314"/>
      <c r="D1484" s="314"/>
      <c r="E1484" s="314"/>
      <c r="F1484" s="314"/>
      <c r="G1484" s="314"/>
      <c r="H1484" s="314"/>
      <c r="I1484" s="314"/>
      <c r="J1484" s="314"/>
      <c r="K1484" s="314"/>
      <c r="L1484" s="314"/>
      <c r="M1484" s="314"/>
      <c r="N1484" s="314"/>
      <c r="O1484" s="314"/>
    </row>
    <row r="1485" spans="2:15" ht="20.100000000000001" customHeight="1">
      <c r="B1485" s="314" t="s">
        <v>119</v>
      </c>
      <c r="C1485" s="314"/>
      <c r="D1485" s="314"/>
      <c r="E1485" s="314"/>
      <c r="F1485" s="314"/>
      <c r="G1485" s="314"/>
      <c r="H1485" s="314"/>
      <c r="I1485" s="314"/>
      <c r="J1485" s="314"/>
      <c r="K1485" s="314"/>
      <c r="L1485" s="314"/>
      <c r="M1485" s="314"/>
      <c r="N1485" s="314"/>
      <c r="O1485" s="314"/>
    </row>
    <row r="1486" spans="2:15" ht="20.100000000000001" customHeight="1">
      <c r="B1486" s="314" t="s">
        <v>53</v>
      </c>
      <c r="C1486" s="314"/>
      <c r="D1486" s="314"/>
      <c r="E1486" s="314"/>
      <c r="F1486" s="314"/>
      <c r="G1486" s="314"/>
      <c r="H1486" s="314"/>
      <c r="I1486" s="314"/>
      <c r="J1486" s="314"/>
      <c r="K1486" s="314"/>
      <c r="L1486" s="314"/>
      <c r="M1486" s="314"/>
      <c r="N1486" s="314"/>
      <c r="O1486" s="314"/>
    </row>
    <row r="1487" spans="2:15" ht="20.100000000000001" customHeight="1">
      <c r="B1487" s="314" t="s">
        <v>54</v>
      </c>
      <c r="C1487" s="314"/>
      <c r="D1487" s="314"/>
      <c r="E1487" s="314"/>
      <c r="F1487" s="314"/>
      <c r="G1487" s="314"/>
      <c r="H1487" s="314"/>
      <c r="I1487" s="314"/>
      <c r="J1487" s="314"/>
      <c r="K1487" s="314"/>
      <c r="L1487" s="314"/>
      <c r="M1487" s="314"/>
      <c r="N1487" s="314"/>
      <c r="O1487" s="314"/>
    </row>
    <row r="1488" spans="2:15" ht="20.100000000000001" customHeight="1">
      <c r="B1488" s="142"/>
      <c r="C1488" s="140"/>
      <c r="D1488" s="312"/>
      <c r="E1488" s="312"/>
      <c r="F1488" s="312"/>
      <c r="G1488" s="312"/>
      <c r="H1488" s="312"/>
      <c r="I1488" s="312"/>
      <c r="J1488" s="312"/>
      <c r="K1488" s="140"/>
      <c r="L1488" s="140"/>
      <c r="M1488" s="141"/>
      <c r="N1488" s="141"/>
      <c r="O1488" s="141"/>
    </row>
    <row r="1489" spans="2:15" ht="20.100000000000001" customHeight="1">
      <c r="B1489" s="315" t="s">
        <v>144</v>
      </c>
      <c r="C1489" s="315"/>
      <c r="D1489" s="315"/>
      <c r="E1489" s="315"/>
      <c r="F1489" s="315"/>
      <c r="G1489" s="315"/>
      <c r="H1489" s="315"/>
      <c r="I1489" s="315"/>
      <c r="J1489" s="315"/>
      <c r="K1489" s="315"/>
      <c r="L1489" s="315"/>
      <c r="M1489" s="315"/>
      <c r="N1489" s="315"/>
      <c r="O1489" s="315"/>
    </row>
    <row r="1490" spans="2:15" ht="19.5" customHeight="1">
      <c r="B1490" s="322" t="s">
        <v>145</v>
      </c>
      <c r="C1490" s="322"/>
      <c r="D1490" s="322"/>
      <c r="E1490" s="322"/>
      <c r="F1490" s="322"/>
      <c r="G1490" s="322"/>
      <c r="H1490" s="322"/>
      <c r="I1490" s="322"/>
      <c r="J1490" s="322"/>
      <c r="K1490" s="322"/>
      <c r="L1490" s="322"/>
      <c r="M1490" s="322"/>
      <c r="N1490" s="322"/>
      <c r="O1490" s="322"/>
    </row>
    <row r="1491" spans="2:15" ht="28.5" customHeight="1">
      <c r="B1491" s="322" t="s">
        <v>146</v>
      </c>
      <c r="C1491" s="322"/>
      <c r="D1491" s="322"/>
      <c r="E1491" s="322"/>
      <c r="F1491" s="322"/>
      <c r="G1491" s="322"/>
      <c r="H1491" s="322"/>
      <c r="I1491" s="322"/>
      <c r="J1491" s="322"/>
      <c r="K1491" s="322"/>
      <c r="L1491" s="322"/>
      <c r="M1491" s="322"/>
      <c r="N1491" s="322"/>
      <c r="O1491" s="322"/>
    </row>
    <row r="1492" spans="2:15" ht="20.100000000000001" customHeight="1">
      <c r="B1492" s="322" t="s">
        <v>55</v>
      </c>
      <c r="C1492" s="322"/>
      <c r="D1492" s="322"/>
      <c r="E1492" s="322"/>
      <c r="F1492" s="322"/>
      <c r="G1492" s="322"/>
      <c r="H1492" s="322"/>
      <c r="I1492" s="322"/>
      <c r="J1492" s="322"/>
      <c r="K1492" s="322"/>
      <c r="L1492" s="322"/>
      <c r="M1492" s="322"/>
      <c r="N1492" s="322"/>
      <c r="O1492" s="322"/>
    </row>
    <row r="1493" spans="2:15" ht="20.100000000000001" customHeight="1">
      <c r="B1493" s="322" t="s">
        <v>56</v>
      </c>
      <c r="C1493" s="322"/>
      <c r="D1493" s="322"/>
      <c r="E1493" s="322"/>
      <c r="F1493" s="322"/>
      <c r="G1493" s="322"/>
      <c r="H1493" s="322"/>
      <c r="I1493" s="322"/>
      <c r="J1493" s="322"/>
      <c r="K1493" s="322"/>
      <c r="L1493" s="322"/>
      <c r="M1493" s="322"/>
      <c r="N1493" s="322"/>
      <c r="O1493" s="322"/>
    </row>
    <row r="1494" spans="2:15" ht="20.100000000000001" customHeight="1">
      <c r="B1494" s="322" t="s">
        <v>57</v>
      </c>
      <c r="C1494" s="322"/>
      <c r="D1494" s="322"/>
      <c r="E1494" s="322"/>
      <c r="F1494" s="322"/>
      <c r="G1494" s="322"/>
      <c r="H1494" s="322"/>
      <c r="I1494" s="322"/>
      <c r="J1494" s="322"/>
      <c r="K1494" s="322"/>
      <c r="L1494" s="322"/>
      <c r="M1494" s="322"/>
      <c r="N1494" s="322"/>
      <c r="O1494" s="322"/>
    </row>
    <row r="1495" spans="2:15" ht="20.100000000000001" customHeight="1">
      <c r="B1495" s="322" t="s">
        <v>58</v>
      </c>
      <c r="C1495" s="322"/>
      <c r="D1495" s="322"/>
      <c r="E1495" s="322"/>
      <c r="F1495" s="322"/>
      <c r="G1495" s="322"/>
      <c r="H1495" s="322"/>
      <c r="I1495" s="322"/>
      <c r="J1495" s="322"/>
      <c r="K1495" s="322"/>
      <c r="L1495" s="322"/>
      <c r="M1495" s="322"/>
      <c r="N1495" s="322"/>
      <c r="O1495" s="322"/>
    </row>
    <row r="1496" spans="2:15" ht="9.9499999999999993" customHeight="1">
      <c r="B1496" s="229"/>
      <c r="C1496" s="229"/>
      <c r="D1496" s="229"/>
      <c r="E1496" s="229"/>
      <c r="F1496" s="229"/>
      <c r="G1496" s="229"/>
      <c r="H1496" s="229"/>
      <c r="I1496" s="229"/>
      <c r="J1496" s="229"/>
      <c r="K1496" s="229"/>
      <c r="L1496" s="229"/>
      <c r="M1496" s="229"/>
      <c r="N1496" s="229"/>
      <c r="O1496" s="229"/>
    </row>
    <row r="1497" spans="2:15" ht="34.5" customHeight="1">
      <c r="B1497" s="323" t="s">
        <v>147</v>
      </c>
      <c r="C1497" s="323"/>
      <c r="D1497" s="323"/>
      <c r="E1497" s="323"/>
      <c r="F1497" s="323"/>
      <c r="G1497" s="323"/>
      <c r="H1497" s="323"/>
      <c r="I1497" s="323"/>
      <c r="J1497" s="323"/>
      <c r="K1497" s="323"/>
      <c r="L1497" s="323"/>
      <c r="M1497" s="323"/>
      <c r="N1497" s="323"/>
      <c r="O1497" s="323"/>
    </row>
    <row r="1498" spans="2:15" ht="9.9499999999999993" customHeight="1">
      <c r="B1498" s="228"/>
      <c r="C1498" s="228"/>
      <c r="D1498" s="228"/>
      <c r="E1498" s="228"/>
      <c r="F1498" s="228"/>
      <c r="G1498" s="228"/>
      <c r="H1498" s="228"/>
      <c r="I1498" s="228"/>
      <c r="J1498" s="228"/>
      <c r="K1498" s="228"/>
      <c r="L1498" s="228"/>
      <c r="M1498" s="228"/>
      <c r="N1498" s="228"/>
      <c r="O1498" s="228"/>
    </row>
    <row r="1499" spans="2:15" ht="20.100000000000001" customHeight="1">
      <c r="B1499" s="324" t="s">
        <v>148</v>
      </c>
      <c r="C1499" s="324"/>
      <c r="D1499" s="324"/>
      <c r="E1499" s="324"/>
      <c r="F1499" s="324"/>
      <c r="G1499" s="324"/>
      <c r="H1499" s="324"/>
      <c r="I1499" s="324"/>
      <c r="J1499" s="324"/>
      <c r="K1499" s="324"/>
      <c r="L1499" s="324"/>
      <c r="M1499" s="324"/>
      <c r="N1499" s="324"/>
      <c r="O1499" s="324"/>
    </row>
    <row r="1500" spans="2:15" ht="20.100000000000001" customHeight="1">
      <c r="B1500" s="143"/>
      <c r="C1500" s="143"/>
      <c r="D1500" s="143"/>
      <c r="E1500" s="143"/>
      <c r="F1500" s="143"/>
      <c r="G1500" s="143"/>
      <c r="H1500" s="143"/>
      <c r="I1500" s="143"/>
      <c r="J1500" s="143"/>
      <c r="K1500" s="143"/>
      <c r="L1500" s="143"/>
      <c r="M1500" s="144"/>
      <c r="N1500" s="144"/>
      <c r="O1500" s="144"/>
    </row>
    <row r="1501" spans="2:15" ht="20.100000000000001" customHeight="1">
      <c r="B1501" s="315" t="s">
        <v>149</v>
      </c>
      <c r="C1501" s="315"/>
      <c r="D1501" s="315"/>
      <c r="E1501" s="315"/>
      <c r="F1501" s="315"/>
      <c r="G1501" s="315"/>
      <c r="H1501" s="315"/>
      <c r="I1501" s="315"/>
      <c r="J1501" s="315"/>
      <c r="K1501" s="315"/>
      <c r="L1501" s="315"/>
      <c r="M1501" s="315"/>
      <c r="N1501" s="315"/>
      <c r="O1501" s="315"/>
    </row>
    <row r="1502" spans="2:15" ht="20.100000000000001" customHeight="1">
      <c r="B1502" s="322" t="s">
        <v>145</v>
      </c>
      <c r="C1502" s="322"/>
      <c r="D1502" s="322"/>
      <c r="E1502" s="322"/>
      <c r="F1502" s="322"/>
      <c r="G1502" s="322"/>
      <c r="H1502" s="322"/>
      <c r="I1502" s="322"/>
      <c r="J1502" s="322"/>
      <c r="K1502" s="322"/>
      <c r="L1502" s="322"/>
      <c r="M1502" s="322"/>
      <c r="N1502" s="322"/>
      <c r="O1502" s="322"/>
    </row>
    <row r="1503" spans="2:15" ht="20.100000000000001" customHeight="1">
      <c r="B1503" s="322" t="s">
        <v>150</v>
      </c>
      <c r="C1503" s="322"/>
      <c r="D1503" s="322"/>
      <c r="E1503" s="322"/>
      <c r="F1503" s="322"/>
      <c r="G1503" s="322"/>
      <c r="H1503" s="322"/>
      <c r="I1503" s="322"/>
      <c r="J1503" s="322"/>
      <c r="K1503" s="322"/>
      <c r="L1503" s="322"/>
      <c r="M1503" s="322"/>
      <c r="N1503" s="322"/>
      <c r="O1503" s="322"/>
    </row>
    <row r="1504" spans="2:15" ht="20.100000000000001" customHeight="1">
      <c r="B1504" s="322" t="s">
        <v>55</v>
      </c>
      <c r="C1504" s="322"/>
      <c r="D1504" s="322"/>
      <c r="E1504" s="322"/>
      <c r="F1504" s="322"/>
      <c r="G1504" s="322"/>
      <c r="H1504" s="322"/>
      <c r="I1504" s="322"/>
      <c r="J1504" s="322"/>
      <c r="K1504" s="322"/>
      <c r="L1504" s="322"/>
      <c r="M1504" s="322"/>
      <c r="N1504" s="322"/>
      <c r="O1504" s="322"/>
    </row>
    <row r="1505" spans="2:15" ht="20.100000000000001" customHeight="1">
      <c r="B1505" s="322" t="s">
        <v>56</v>
      </c>
      <c r="C1505" s="322"/>
      <c r="D1505" s="322"/>
      <c r="E1505" s="322"/>
      <c r="F1505" s="322"/>
      <c r="G1505" s="322"/>
      <c r="H1505" s="322"/>
      <c r="I1505" s="322"/>
      <c r="J1505" s="322"/>
      <c r="K1505" s="322"/>
      <c r="L1505" s="322"/>
      <c r="M1505" s="322"/>
      <c r="N1505" s="322"/>
      <c r="O1505" s="322"/>
    </row>
    <row r="1506" spans="2:15" ht="20.100000000000001" customHeight="1">
      <c r="B1506" s="322" t="s">
        <v>57</v>
      </c>
      <c r="C1506" s="322"/>
      <c r="D1506" s="322"/>
      <c r="E1506" s="322"/>
      <c r="F1506" s="322"/>
      <c r="G1506" s="322"/>
      <c r="H1506" s="322"/>
      <c r="I1506" s="322"/>
      <c r="J1506" s="322"/>
      <c r="K1506" s="322"/>
      <c r="L1506" s="322"/>
      <c r="M1506" s="322"/>
      <c r="N1506" s="322"/>
      <c r="O1506" s="322"/>
    </row>
    <row r="1507" spans="2:15" ht="20.100000000000001" customHeight="1">
      <c r="B1507" s="322" t="s">
        <v>58</v>
      </c>
      <c r="C1507" s="322"/>
      <c r="D1507" s="322"/>
      <c r="E1507" s="322"/>
      <c r="F1507" s="322"/>
      <c r="G1507" s="322"/>
      <c r="H1507" s="322"/>
      <c r="I1507" s="322"/>
      <c r="J1507" s="322"/>
      <c r="K1507" s="322"/>
      <c r="L1507" s="322"/>
      <c r="M1507" s="322"/>
      <c r="N1507" s="322"/>
      <c r="O1507" s="322"/>
    </row>
    <row r="1508" spans="2:15" ht="9.9499999999999993" customHeight="1">
      <c r="B1508" s="229"/>
      <c r="C1508" s="229"/>
      <c r="D1508" s="229"/>
      <c r="E1508" s="229"/>
      <c r="F1508" s="229"/>
      <c r="G1508" s="229"/>
      <c r="H1508" s="229"/>
      <c r="I1508" s="229"/>
      <c r="J1508" s="229"/>
      <c r="K1508" s="229"/>
      <c r="L1508" s="229"/>
      <c r="M1508" s="229"/>
      <c r="N1508" s="229"/>
      <c r="O1508" s="229"/>
    </row>
    <row r="1509" spans="2:15" ht="35.1" customHeight="1">
      <c r="B1509" s="323" t="s">
        <v>151</v>
      </c>
      <c r="C1509" s="323"/>
      <c r="D1509" s="323"/>
      <c r="E1509" s="323"/>
      <c r="F1509" s="323"/>
      <c r="G1509" s="323"/>
      <c r="H1509" s="323"/>
      <c r="I1509" s="323"/>
      <c r="J1509" s="323"/>
      <c r="K1509" s="323"/>
      <c r="L1509" s="323"/>
      <c r="M1509" s="323"/>
      <c r="N1509" s="323"/>
      <c r="O1509" s="323"/>
    </row>
    <row r="1510" spans="2:15" ht="20.100000000000001" customHeight="1">
      <c r="B1510" s="143"/>
      <c r="C1510" s="143"/>
      <c r="D1510" s="143"/>
      <c r="E1510" s="143"/>
      <c r="F1510" s="143"/>
      <c r="G1510" s="143"/>
      <c r="H1510" s="143"/>
      <c r="I1510" s="143"/>
      <c r="J1510" s="143"/>
      <c r="K1510" s="143"/>
      <c r="L1510" s="143"/>
      <c r="M1510" s="144"/>
      <c r="N1510" s="108"/>
      <c r="O1510" s="108"/>
    </row>
    <row r="1511" spans="2:15" ht="20.100000000000001" customHeight="1">
      <c r="B1511" s="143"/>
      <c r="C1511" s="143"/>
      <c r="D1511" s="143"/>
      <c r="E1511" s="143"/>
      <c r="F1511" s="143"/>
      <c r="G1511" s="143"/>
      <c r="H1511" s="143"/>
      <c r="I1511" s="143"/>
      <c r="J1511" s="143"/>
      <c r="K1511" s="143"/>
      <c r="L1511" s="143"/>
      <c r="M1511" s="144"/>
      <c r="N1511" s="108"/>
      <c r="O1511" s="108"/>
    </row>
    <row r="1512" spans="2:15" ht="20.100000000000001" customHeight="1">
      <c r="B1512" s="143"/>
      <c r="C1512" s="143"/>
      <c r="D1512" s="143"/>
      <c r="E1512" s="143"/>
      <c r="F1512" s="143"/>
      <c r="G1512" s="143"/>
      <c r="H1512" s="143"/>
      <c r="I1512" s="143"/>
      <c r="J1512" s="143"/>
      <c r="K1512" s="143"/>
      <c r="L1512" s="143"/>
      <c r="M1512" s="144"/>
      <c r="N1512" s="108"/>
      <c r="O1512" s="108"/>
    </row>
    <row r="1513" spans="2:15" ht="20.100000000000001" customHeight="1">
      <c r="B1513" s="315" t="s">
        <v>83</v>
      </c>
      <c r="C1513" s="315"/>
      <c r="D1513" s="315"/>
      <c r="E1513" s="315"/>
      <c r="F1513" s="315"/>
      <c r="G1513" s="315"/>
      <c r="H1513" s="315"/>
      <c r="I1513" s="315"/>
      <c r="J1513" s="315"/>
      <c r="K1513" s="315"/>
      <c r="L1513" s="315"/>
      <c r="M1513" s="315"/>
      <c r="N1513" s="315"/>
      <c r="O1513" s="315"/>
    </row>
    <row r="1514" spans="2:15" ht="20.100000000000001" customHeight="1">
      <c r="B1514" s="143"/>
      <c r="C1514" s="143"/>
      <c r="D1514" s="143"/>
      <c r="E1514" s="143"/>
      <c r="F1514" s="143"/>
      <c r="G1514" s="143"/>
      <c r="H1514" s="143"/>
      <c r="I1514" s="143"/>
      <c r="J1514" s="143"/>
      <c r="K1514" s="143"/>
      <c r="L1514" s="143"/>
      <c r="M1514" s="144"/>
      <c r="N1514" s="108"/>
      <c r="O1514" s="108"/>
    </row>
    <row r="1515" spans="2:15" ht="20.100000000000001" customHeight="1">
      <c r="B1515" s="143"/>
      <c r="C1515" s="143"/>
      <c r="D1515" s="143"/>
      <c r="E1515" s="143"/>
      <c r="F1515" s="143"/>
      <c r="G1515" s="143"/>
      <c r="H1515" s="143"/>
      <c r="I1515" s="143"/>
      <c r="J1515" s="143"/>
      <c r="K1515" s="143"/>
      <c r="L1515" s="143"/>
      <c r="M1515" s="144"/>
      <c r="N1515" s="108"/>
      <c r="O1515" s="108"/>
    </row>
    <row r="1516" spans="2:15" ht="20.100000000000001" customHeight="1">
      <c r="B1516" s="143"/>
      <c r="C1516" s="143"/>
      <c r="D1516" s="143"/>
      <c r="E1516" s="143"/>
      <c r="F1516" s="143"/>
      <c r="G1516" s="143"/>
      <c r="H1516" s="143"/>
      <c r="I1516" s="143"/>
      <c r="J1516" s="143"/>
      <c r="K1516" s="143"/>
      <c r="L1516" s="143"/>
      <c r="M1516" s="144"/>
      <c r="N1516" s="108"/>
      <c r="O1516" s="108"/>
    </row>
    <row r="1517" spans="2:15" ht="20.100000000000001" customHeight="1">
      <c r="B1517" s="143"/>
      <c r="C1517" s="143"/>
      <c r="D1517" s="143"/>
      <c r="E1517" s="143"/>
      <c r="F1517" s="143"/>
      <c r="G1517" s="143"/>
      <c r="H1517" s="143"/>
      <c r="I1517" s="143"/>
      <c r="J1517" s="143"/>
      <c r="K1517" s="143"/>
      <c r="L1517" s="143"/>
      <c r="M1517" s="144"/>
      <c r="N1517" s="108"/>
      <c r="O1517" s="108"/>
    </row>
    <row r="1518" spans="2:15" ht="20.100000000000001" customHeight="1">
      <c r="B1518" s="143"/>
      <c r="C1518" s="143"/>
      <c r="D1518" s="143"/>
      <c r="E1518" s="143"/>
      <c r="F1518" s="143"/>
      <c r="G1518" s="143"/>
      <c r="H1518" s="143"/>
      <c r="I1518" s="143"/>
      <c r="J1518" s="143"/>
      <c r="K1518" s="143"/>
      <c r="L1518" s="143"/>
      <c r="M1518" s="144"/>
      <c r="N1518" s="108"/>
      <c r="O1518" s="108"/>
    </row>
    <row r="1519" spans="2:15" ht="20.100000000000001" customHeight="1">
      <c r="B1519" s="143"/>
      <c r="C1519" s="143"/>
      <c r="D1519" s="143"/>
      <c r="E1519" s="143"/>
      <c r="F1519" s="143"/>
      <c r="G1519" s="143"/>
      <c r="H1519" s="143"/>
      <c r="I1519" s="143"/>
      <c r="J1519" s="143"/>
      <c r="K1519" s="143"/>
      <c r="L1519" s="143"/>
      <c r="M1519" s="144"/>
      <c r="N1519" s="108"/>
      <c r="O1519" s="108"/>
    </row>
    <row r="1520" spans="2:15" ht="20.100000000000001" customHeight="1">
      <c r="B1520" s="143"/>
      <c r="C1520" s="143"/>
      <c r="D1520" s="143"/>
      <c r="E1520" s="143"/>
      <c r="F1520" s="143"/>
      <c r="G1520" s="143"/>
      <c r="H1520" s="143"/>
      <c r="I1520" s="143"/>
      <c r="J1520" s="143"/>
      <c r="K1520" s="143"/>
      <c r="L1520" s="143"/>
      <c r="M1520" s="144"/>
      <c r="N1520" s="108"/>
      <c r="O1520" s="108"/>
    </row>
    <row r="1521" spans="2:15" ht="20.100000000000001" customHeight="1">
      <c r="B1521" s="143"/>
      <c r="C1521" s="143"/>
      <c r="D1521" s="143"/>
      <c r="E1521" s="143"/>
      <c r="F1521" s="143"/>
      <c r="G1521" s="143"/>
      <c r="H1521" s="143"/>
      <c r="I1521" s="143"/>
      <c r="J1521" s="143"/>
      <c r="K1521" s="143"/>
      <c r="L1521" s="143"/>
      <c r="M1521" s="144"/>
      <c r="N1521" s="108"/>
      <c r="O1521" s="108"/>
    </row>
    <row r="1522" spans="2:15" ht="20.100000000000001" customHeight="1">
      <c r="B1522" s="143"/>
      <c r="C1522" s="143"/>
      <c r="D1522" s="143"/>
      <c r="E1522" s="143"/>
      <c r="F1522" s="143"/>
      <c r="G1522" s="143"/>
      <c r="H1522" s="143"/>
      <c r="I1522" s="143"/>
      <c r="J1522" s="143"/>
      <c r="K1522" s="143"/>
      <c r="L1522" s="143"/>
      <c r="M1522" s="144"/>
      <c r="N1522" s="108"/>
      <c r="O1522" s="108"/>
    </row>
    <row r="1523" spans="2:15" ht="20.100000000000001" customHeight="1">
      <c r="B1523" s="143"/>
      <c r="C1523" s="143"/>
      <c r="D1523" s="143"/>
      <c r="E1523" s="143"/>
      <c r="F1523" s="143"/>
      <c r="G1523" s="143"/>
      <c r="H1523" s="143"/>
      <c r="I1523" s="143"/>
      <c r="J1523" s="143"/>
      <c r="K1523" s="143"/>
      <c r="L1523" s="143"/>
      <c r="M1523" s="144"/>
      <c r="N1523" s="108"/>
      <c r="O1523" s="108"/>
    </row>
    <row r="1524" spans="2:15" ht="20.100000000000001" customHeight="1">
      <c r="B1524" s="143"/>
      <c r="C1524" s="143"/>
      <c r="D1524" s="143"/>
      <c r="E1524" s="143"/>
      <c r="F1524" s="143"/>
      <c r="G1524" s="143"/>
      <c r="H1524" s="143"/>
      <c r="I1524" s="143"/>
      <c r="J1524" s="143"/>
      <c r="K1524" s="143"/>
      <c r="L1524" s="143"/>
      <c r="M1524" s="144"/>
      <c r="N1524" s="108"/>
      <c r="O1524" s="108"/>
    </row>
    <row r="1525" spans="2:15" ht="20.100000000000001" customHeight="1">
      <c r="B1525" s="143"/>
      <c r="C1525" s="143"/>
      <c r="D1525" s="143"/>
      <c r="E1525" s="143"/>
      <c r="F1525" s="143"/>
      <c r="G1525" s="143"/>
      <c r="H1525" s="143"/>
      <c r="I1525" s="143"/>
      <c r="J1525" s="143"/>
      <c r="K1525" s="143"/>
      <c r="L1525" s="143"/>
      <c r="M1525" s="144"/>
      <c r="N1525" s="108"/>
      <c r="O1525" s="108"/>
    </row>
    <row r="1526" spans="2:15" ht="20.100000000000001" customHeight="1">
      <c r="B1526" s="143"/>
      <c r="C1526" s="143"/>
      <c r="D1526" s="143"/>
      <c r="E1526" s="143"/>
      <c r="F1526" s="143"/>
      <c r="G1526" s="143"/>
      <c r="H1526" s="143"/>
      <c r="I1526" s="143"/>
      <c r="J1526" s="143"/>
      <c r="K1526" s="143"/>
      <c r="L1526" s="143"/>
      <c r="M1526" s="144"/>
      <c r="N1526" s="108"/>
      <c r="O1526" s="108"/>
    </row>
    <row r="1527" spans="2:15" ht="20.100000000000001" customHeight="1">
      <c r="B1527" s="143"/>
      <c r="C1527" s="143"/>
      <c r="D1527" s="143"/>
      <c r="E1527" s="143"/>
      <c r="F1527" s="143"/>
      <c r="G1527" s="143"/>
      <c r="H1527" s="143"/>
      <c r="I1527" s="143"/>
      <c r="J1527" s="143"/>
      <c r="K1527" s="143"/>
      <c r="L1527" s="143"/>
      <c r="M1527" s="144"/>
      <c r="N1527" s="108"/>
      <c r="O1527" s="108"/>
    </row>
    <row r="1528" spans="2:15" ht="20.100000000000001" customHeight="1">
      <c r="B1528" s="143"/>
      <c r="C1528" s="143"/>
      <c r="D1528" s="143"/>
      <c r="E1528" s="143"/>
      <c r="F1528" s="143"/>
      <c r="G1528" s="143"/>
      <c r="H1528" s="143"/>
      <c r="I1528" s="143"/>
      <c r="J1528" s="143"/>
      <c r="K1528" s="143"/>
      <c r="L1528" s="143"/>
      <c r="M1528" s="144"/>
      <c r="N1528" s="108"/>
      <c r="O1528" s="108"/>
    </row>
    <row r="1529" spans="2:15" ht="20.100000000000001" customHeight="1">
      <c r="B1529" s="143"/>
      <c r="C1529" s="143"/>
      <c r="D1529" s="143"/>
      <c r="E1529" s="143"/>
      <c r="F1529" s="143"/>
      <c r="G1529" s="143"/>
      <c r="H1529" s="143"/>
      <c r="I1529" s="143"/>
      <c r="J1529" s="143"/>
      <c r="K1529" s="143"/>
      <c r="L1529" s="143"/>
      <c r="M1529" s="144"/>
      <c r="N1529" s="108"/>
      <c r="O1529" s="108"/>
    </row>
    <row r="1530" spans="2:15" ht="20.100000000000001" customHeight="1">
      <c r="B1530" s="143"/>
      <c r="C1530" s="143"/>
      <c r="D1530" s="143"/>
      <c r="E1530" s="143"/>
      <c r="F1530" s="143"/>
      <c r="G1530" s="143"/>
      <c r="H1530" s="143"/>
      <c r="I1530" s="143"/>
      <c r="J1530" s="143"/>
      <c r="K1530" s="143"/>
      <c r="L1530" s="143"/>
      <c r="M1530" s="144"/>
      <c r="N1530" s="108"/>
      <c r="O1530" s="108"/>
    </row>
    <row r="1531" spans="2:15" ht="20.100000000000001" customHeight="1">
      <c r="B1531" s="143"/>
      <c r="C1531" s="143"/>
      <c r="D1531" s="143"/>
      <c r="E1531" s="143"/>
      <c r="F1531" s="143"/>
      <c r="G1531" s="143"/>
      <c r="H1531" s="143"/>
      <c r="I1531" s="143"/>
      <c r="J1531" s="143"/>
      <c r="K1531" s="143"/>
      <c r="L1531" s="143"/>
      <c r="M1531" s="144"/>
      <c r="N1531" s="108"/>
      <c r="O1531" s="108"/>
    </row>
    <row r="1532" spans="2:15" ht="20.100000000000001" customHeight="1">
      <c r="B1532" s="143"/>
      <c r="C1532" s="143"/>
      <c r="D1532" s="143"/>
      <c r="E1532" s="143"/>
      <c r="F1532" s="143"/>
      <c r="G1532" s="143"/>
      <c r="H1532" s="143"/>
      <c r="I1532" s="143"/>
      <c r="J1532" s="143"/>
      <c r="K1532" s="143"/>
      <c r="L1532" s="143"/>
      <c r="M1532" s="144"/>
      <c r="N1532" s="108"/>
      <c r="O1532" s="108"/>
    </row>
    <row r="1533" spans="2:15" ht="20.100000000000001" customHeight="1">
      <c r="B1533" s="143"/>
      <c r="C1533" s="143"/>
      <c r="D1533" s="143"/>
      <c r="E1533" s="143"/>
      <c r="F1533" s="143"/>
      <c r="G1533" s="143"/>
      <c r="H1533" s="143"/>
      <c r="I1533" s="143"/>
      <c r="J1533" s="143"/>
      <c r="K1533" s="143"/>
      <c r="L1533" s="143"/>
      <c r="M1533" s="144"/>
      <c r="N1533" s="108"/>
      <c r="O1533" s="108"/>
    </row>
    <row r="1534" spans="2:15" ht="20.100000000000001" customHeight="1">
      <c r="B1534" s="143"/>
      <c r="C1534" s="143"/>
      <c r="D1534" s="143"/>
      <c r="E1534" s="143"/>
      <c r="F1534" s="143"/>
      <c r="G1534" s="143"/>
      <c r="H1534" s="143"/>
      <c r="I1534" s="143"/>
      <c r="J1534" s="143"/>
      <c r="K1534" s="143"/>
      <c r="L1534" s="143"/>
      <c r="M1534" s="144"/>
      <c r="N1534" s="108"/>
      <c r="O1534" s="108"/>
    </row>
    <row r="1535" spans="2:15" ht="20.100000000000001" customHeight="1">
      <c r="B1535" s="143"/>
      <c r="C1535" s="143"/>
      <c r="D1535" s="143"/>
      <c r="E1535" s="143"/>
      <c r="F1535" s="143"/>
      <c r="G1535" s="143"/>
      <c r="H1535" s="143"/>
      <c r="I1535" s="143"/>
      <c r="J1535" s="143"/>
      <c r="K1535" s="143"/>
      <c r="L1535" s="143"/>
      <c r="M1535" s="144"/>
      <c r="N1535" s="108"/>
      <c r="O1535" s="108"/>
    </row>
    <row r="1536" spans="2:15" ht="20.100000000000001" customHeight="1">
      <c r="B1536" s="143"/>
      <c r="C1536" s="143"/>
      <c r="D1536" s="143"/>
      <c r="E1536" s="143"/>
      <c r="F1536" s="143"/>
      <c r="G1536" s="143"/>
      <c r="H1536" s="143"/>
      <c r="I1536" s="143"/>
      <c r="J1536" s="143"/>
      <c r="K1536" s="143"/>
      <c r="L1536" s="143"/>
      <c r="M1536" s="144"/>
      <c r="N1536" s="108"/>
      <c r="O1536" s="108"/>
    </row>
    <row r="1537" spans="2:15" ht="20.100000000000001" customHeight="1">
      <c r="B1537" s="143"/>
      <c r="C1537" s="143"/>
      <c r="D1537" s="143"/>
      <c r="E1537" s="143"/>
      <c r="F1537" s="143"/>
      <c r="G1537" s="143"/>
      <c r="H1537" s="143"/>
      <c r="I1537" s="143"/>
      <c r="J1537" s="143"/>
      <c r="K1537" s="143"/>
      <c r="L1537" s="143"/>
      <c r="M1537" s="144"/>
      <c r="N1537" s="108"/>
      <c r="O1537" s="108"/>
    </row>
    <row r="1538" spans="2:15" ht="20.100000000000001" customHeight="1">
      <c r="B1538" s="143"/>
      <c r="C1538" s="143"/>
      <c r="D1538" s="143"/>
      <c r="E1538" s="143"/>
      <c r="F1538" s="143"/>
      <c r="G1538" s="143"/>
      <c r="H1538" s="143"/>
      <c r="I1538" s="143"/>
      <c r="J1538" s="143"/>
      <c r="K1538" s="143"/>
      <c r="L1538" s="143"/>
      <c r="M1538" s="144"/>
      <c r="N1538" s="108"/>
      <c r="O1538" s="108"/>
    </row>
    <row r="1539" spans="2:15" ht="20.100000000000001" customHeight="1">
      <c r="B1539" s="143"/>
      <c r="C1539" s="143"/>
      <c r="D1539" s="143"/>
      <c r="E1539" s="143"/>
      <c r="F1539" s="143"/>
      <c r="G1539" s="143"/>
      <c r="H1539" s="143"/>
      <c r="I1539" s="143"/>
      <c r="J1539" s="143"/>
      <c r="K1539" s="143"/>
      <c r="L1539" s="143"/>
      <c r="M1539" s="144"/>
      <c r="N1539" s="108"/>
      <c r="O1539" s="108"/>
    </row>
    <row r="1540" spans="2:15" ht="20.100000000000001" customHeight="1">
      <c r="B1540" s="143"/>
      <c r="C1540" s="143"/>
      <c r="D1540" s="143"/>
      <c r="E1540" s="143"/>
      <c r="F1540" s="143"/>
      <c r="G1540" s="143"/>
      <c r="H1540" s="143"/>
      <c r="I1540" s="143"/>
      <c r="J1540" s="143"/>
      <c r="K1540" s="143"/>
      <c r="L1540" s="143"/>
      <c r="M1540" s="144"/>
      <c r="N1540" s="108"/>
      <c r="O1540" s="108"/>
    </row>
    <row r="1541" spans="2:15" ht="20.100000000000001" customHeight="1">
      <c r="B1541" s="143"/>
      <c r="C1541" s="143"/>
      <c r="D1541" s="143"/>
      <c r="E1541" s="143"/>
      <c r="F1541" s="143"/>
      <c r="G1541" s="143"/>
      <c r="H1541" s="143"/>
      <c r="I1541" s="143"/>
      <c r="J1541" s="143"/>
      <c r="K1541" s="143"/>
      <c r="L1541" s="143"/>
      <c r="M1541" s="144"/>
      <c r="N1541" s="108"/>
      <c r="O1541" s="108"/>
    </row>
    <row r="1542" spans="2:15" ht="20.100000000000001" customHeight="1">
      <c r="B1542" s="143"/>
      <c r="C1542" s="143"/>
      <c r="D1542" s="143"/>
      <c r="E1542" s="143"/>
      <c r="F1542" s="143"/>
      <c r="G1542" s="143"/>
      <c r="H1542" s="143"/>
      <c r="I1542" s="143"/>
      <c r="J1542" s="143"/>
      <c r="K1542" s="143"/>
      <c r="L1542" s="143"/>
      <c r="M1542" s="144"/>
      <c r="N1542" s="108"/>
      <c r="O1542" s="108"/>
    </row>
    <row r="1543" spans="2:15" ht="20.100000000000001" customHeight="1">
      <c r="B1543" s="143"/>
      <c r="C1543" s="143"/>
      <c r="D1543" s="143"/>
      <c r="E1543" s="143"/>
      <c r="F1543" s="143"/>
      <c r="G1543" s="143"/>
      <c r="H1543" s="143"/>
      <c r="I1543" s="143"/>
      <c r="J1543" s="143"/>
      <c r="K1543" s="143"/>
      <c r="L1543" s="143"/>
      <c r="M1543" s="144"/>
      <c r="N1543" s="108"/>
      <c r="O1543" s="108"/>
    </row>
    <row r="1544" spans="2:15" ht="20.100000000000001" customHeight="1">
      <c r="B1544" s="143"/>
      <c r="C1544" s="143"/>
      <c r="D1544" s="143"/>
      <c r="E1544" s="143"/>
      <c r="F1544" s="143"/>
      <c r="G1544" s="143"/>
      <c r="H1544" s="143"/>
      <c r="I1544" s="143"/>
      <c r="J1544" s="143"/>
      <c r="K1544" s="143"/>
      <c r="L1544" s="143"/>
      <c r="M1544" s="144"/>
      <c r="N1544" s="108"/>
      <c r="O1544" s="108"/>
    </row>
    <row r="1545" spans="2:15" ht="20.100000000000001" customHeight="1">
      <c r="B1545" s="143"/>
      <c r="C1545" s="143"/>
      <c r="D1545" s="143"/>
      <c r="E1545" s="143"/>
      <c r="F1545" s="143"/>
      <c r="G1545" s="143"/>
      <c r="H1545" s="143"/>
      <c r="I1545" s="143"/>
      <c r="J1545" s="143"/>
      <c r="K1545" s="143"/>
      <c r="L1545" s="143"/>
      <c r="M1545" s="144"/>
      <c r="N1545" s="108"/>
      <c r="O1545" s="108"/>
    </row>
    <row r="1546" spans="2:15" ht="20.100000000000001" customHeight="1">
      <c r="B1546" s="261"/>
      <c r="C1546" s="261"/>
      <c r="D1546" s="261"/>
      <c r="E1546" s="261"/>
      <c r="F1546" s="261"/>
      <c r="G1546" s="261"/>
      <c r="H1546" s="261"/>
      <c r="I1546" s="261"/>
      <c r="J1546" s="261"/>
      <c r="K1546" s="261"/>
      <c r="L1546" s="261"/>
      <c r="M1546" s="261"/>
      <c r="N1546" s="261"/>
      <c r="O1546" s="108"/>
    </row>
    <row r="1547" spans="2:15" ht="20.100000000000001" customHeight="1">
      <c r="B1547" s="261"/>
      <c r="C1547" s="261"/>
      <c r="D1547" s="261"/>
      <c r="E1547" s="261"/>
      <c r="F1547" s="261"/>
      <c r="G1547" s="261"/>
      <c r="H1547" s="261"/>
      <c r="I1547" s="261"/>
      <c r="J1547" s="261"/>
      <c r="K1547" s="261"/>
      <c r="L1547" s="261"/>
      <c r="M1547" s="261"/>
      <c r="N1547" s="261"/>
      <c r="O1547" s="108"/>
    </row>
    <row r="1548" spans="2:15" ht="20.100000000000001" customHeight="1">
      <c r="B1548" s="206"/>
      <c r="C1548" s="206"/>
      <c r="D1548" s="206"/>
      <c r="E1548" s="206"/>
      <c r="F1548" s="206"/>
      <c r="G1548" s="206"/>
      <c r="H1548" s="206"/>
      <c r="I1548" s="206"/>
      <c r="J1548" s="206"/>
      <c r="K1548" s="206"/>
      <c r="L1548" s="206"/>
      <c r="M1548" s="206"/>
      <c r="N1548" s="206"/>
      <c r="O1548" s="108"/>
    </row>
    <row r="1549" spans="2:15" ht="20.100000000000001" customHeight="1">
      <c r="B1549" s="206"/>
      <c r="C1549" s="206"/>
      <c r="D1549" s="206"/>
      <c r="E1549" s="206"/>
      <c r="F1549" s="206"/>
      <c r="G1549" s="206"/>
      <c r="H1549" s="206"/>
      <c r="I1549" s="206"/>
      <c r="J1549" s="206"/>
      <c r="K1549" s="206"/>
      <c r="L1549" s="206"/>
      <c r="M1549" s="206"/>
      <c r="N1549" s="206"/>
      <c r="O1549" s="108"/>
    </row>
    <row r="1550" spans="2:15" ht="20.100000000000001" customHeight="1">
      <c r="B1550" s="143"/>
      <c r="C1550" s="143"/>
      <c r="D1550" s="143"/>
      <c r="E1550" s="143"/>
      <c r="F1550" s="143"/>
      <c r="G1550" s="143"/>
      <c r="H1550" s="143"/>
      <c r="I1550" s="143"/>
      <c r="J1550" s="143"/>
      <c r="K1550" s="143"/>
      <c r="L1550" s="143"/>
      <c r="M1550" s="144"/>
      <c r="N1550" s="108"/>
      <c r="O1550" s="108"/>
    </row>
    <row r="1551" spans="2:15" ht="20.100000000000001" customHeight="1">
      <c r="B1551" s="143"/>
      <c r="C1551" s="143"/>
      <c r="D1551" s="143"/>
      <c r="E1551" s="143"/>
      <c r="F1551" s="143"/>
      <c r="G1551" s="143"/>
      <c r="H1551" s="143"/>
      <c r="I1551" s="143"/>
      <c r="J1551" s="143"/>
      <c r="K1551" s="143"/>
      <c r="L1551" s="143"/>
      <c r="M1551" s="144"/>
      <c r="N1551" s="108"/>
      <c r="O1551" s="108"/>
    </row>
    <row r="1552" spans="2:15" ht="20.100000000000001" customHeight="1">
      <c r="B1552" s="143"/>
      <c r="C1552" s="143"/>
      <c r="D1552" s="143"/>
      <c r="E1552" s="143"/>
      <c r="F1552" s="143"/>
      <c r="G1552" s="143"/>
      <c r="H1552" s="143"/>
      <c r="I1552" s="143"/>
      <c r="J1552" s="143"/>
      <c r="K1552" s="143"/>
      <c r="L1552" s="143"/>
      <c r="M1552" s="144"/>
      <c r="N1552" s="108"/>
      <c r="O1552" s="108"/>
    </row>
    <row r="1553" spans="2:15" ht="20.100000000000001" customHeight="1">
      <c r="B1553" s="143"/>
      <c r="C1553" s="143"/>
      <c r="D1553" s="143"/>
      <c r="E1553" s="143"/>
      <c r="F1553" s="143"/>
      <c r="G1553" s="143"/>
      <c r="H1553" s="143"/>
      <c r="I1553" s="143"/>
      <c r="J1553" s="143"/>
      <c r="K1553" s="143"/>
      <c r="L1553" s="143"/>
      <c r="M1553" s="144"/>
      <c r="N1553" s="108"/>
      <c r="O1553" s="108"/>
    </row>
    <row r="1554" spans="2:15" ht="20.100000000000001" customHeight="1">
      <c r="B1554" s="143"/>
      <c r="C1554" s="143"/>
      <c r="D1554" s="143"/>
      <c r="E1554" s="143"/>
      <c r="F1554" s="143"/>
      <c r="G1554" s="143"/>
      <c r="H1554" s="143"/>
      <c r="I1554" s="143"/>
      <c r="J1554" s="143"/>
      <c r="K1554" s="143"/>
      <c r="L1554" s="143"/>
      <c r="M1554" s="144"/>
      <c r="N1554" s="108"/>
      <c r="O1554" s="108"/>
    </row>
    <row r="1555" spans="2:15" ht="20.100000000000001" customHeight="1">
      <c r="B1555" s="143"/>
      <c r="C1555" s="143"/>
      <c r="D1555" s="143"/>
      <c r="E1555" s="143"/>
      <c r="F1555" s="143"/>
      <c r="G1555" s="143"/>
      <c r="H1555" s="143"/>
      <c r="I1555" s="143"/>
      <c r="J1555" s="143"/>
      <c r="K1555" s="143"/>
      <c r="L1555" s="143"/>
      <c r="M1555" s="144"/>
      <c r="N1555" s="108"/>
      <c r="O1555" s="108"/>
    </row>
    <row r="1556" spans="2:15" s="101" customFormat="1" ht="20.100000000000001" customHeight="1">
      <c r="B1556" s="329"/>
      <c r="C1556" s="329"/>
      <c r="D1556" s="329"/>
      <c r="E1556" s="329"/>
      <c r="F1556" s="329"/>
      <c r="G1556" s="329"/>
      <c r="H1556" s="329"/>
      <c r="I1556" s="329"/>
      <c r="J1556" s="329"/>
      <c r="K1556" s="329"/>
      <c r="L1556" s="329"/>
      <c r="M1556" s="330"/>
    </row>
    <row r="1557" spans="2:15" ht="20.100000000000001" customHeight="1">
      <c r="B1557" s="143"/>
      <c r="C1557" s="143"/>
      <c r="D1557" s="143"/>
      <c r="E1557" s="143"/>
      <c r="F1557" s="143"/>
      <c r="G1557" s="143"/>
      <c r="H1557" s="143"/>
      <c r="I1557" s="143"/>
      <c r="J1557" s="143"/>
      <c r="K1557" s="143"/>
      <c r="L1557" s="143"/>
      <c r="M1557" s="144"/>
      <c r="N1557" s="108"/>
      <c r="O1557" s="108"/>
    </row>
    <row r="1558" spans="2:15" ht="20.100000000000001" customHeight="1">
      <c r="B1558" s="143"/>
      <c r="C1558" s="143"/>
      <c r="D1558" s="143"/>
      <c r="E1558" s="143"/>
      <c r="F1558" s="143"/>
      <c r="G1558" s="143"/>
      <c r="H1558" s="143"/>
      <c r="I1558" s="143"/>
      <c r="J1558" s="143"/>
      <c r="K1558" s="143"/>
      <c r="L1558" s="143"/>
      <c r="M1558" s="144"/>
      <c r="N1558" s="108"/>
      <c r="O1558" s="108"/>
    </row>
    <row r="1559" spans="2:15" ht="20.100000000000001" customHeight="1">
      <c r="B1559" s="143"/>
      <c r="C1559" s="143"/>
      <c r="D1559" s="143"/>
      <c r="E1559" s="143"/>
      <c r="F1559" s="143"/>
      <c r="G1559" s="143"/>
      <c r="H1559" s="143"/>
      <c r="I1559" s="143"/>
      <c r="J1559" s="143"/>
      <c r="K1559" s="143"/>
      <c r="L1559" s="143"/>
      <c r="M1559" s="144"/>
      <c r="N1559" s="108"/>
      <c r="O1559" s="108"/>
    </row>
    <row r="1560" spans="2:15" ht="20.100000000000001" customHeight="1">
      <c r="B1560" s="143"/>
      <c r="C1560" s="143"/>
      <c r="D1560" s="143"/>
      <c r="E1560" s="143"/>
      <c r="F1560" s="143"/>
      <c r="G1560" s="143"/>
      <c r="H1560" s="143"/>
      <c r="I1560" s="143"/>
      <c r="J1560" s="143"/>
      <c r="K1560" s="143"/>
      <c r="L1560" s="143"/>
      <c r="M1560" s="144"/>
      <c r="N1560" s="108"/>
      <c r="O1560" s="108"/>
    </row>
    <row r="1561" spans="2:15" ht="20.100000000000001" customHeight="1">
      <c r="B1561" s="143"/>
      <c r="C1561" s="143"/>
      <c r="D1561" s="143"/>
      <c r="E1561" s="143"/>
      <c r="F1561" s="143"/>
      <c r="G1561" s="143"/>
      <c r="H1561" s="143"/>
      <c r="I1561" s="143"/>
      <c r="J1561" s="143"/>
      <c r="K1561" s="143"/>
      <c r="L1561" s="143"/>
      <c r="M1561" s="144"/>
      <c r="N1561" s="108"/>
      <c r="O1561" s="108"/>
    </row>
    <row r="1562" spans="2:15" ht="20.100000000000001" customHeight="1">
      <c r="B1562" s="143"/>
      <c r="C1562" s="143"/>
      <c r="D1562" s="143"/>
      <c r="E1562" s="143"/>
      <c r="F1562" s="143"/>
      <c r="G1562" s="143"/>
      <c r="H1562" s="143"/>
      <c r="I1562" s="143"/>
      <c r="J1562" s="143"/>
      <c r="K1562" s="143"/>
      <c r="L1562" s="143"/>
      <c r="M1562" s="144"/>
      <c r="N1562" s="108"/>
      <c r="O1562" s="108"/>
    </row>
    <row r="1563" spans="2:15" ht="20.100000000000001" customHeight="1">
      <c r="B1563" s="143"/>
      <c r="C1563" s="143"/>
      <c r="D1563" s="143"/>
      <c r="E1563" s="143"/>
      <c r="F1563" s="143"/>
      <c r="G1563" s="143"/>
      <c r="H1563" s="143"/>
      <c r="I1563" s="143"/>
      <c r="J1563" s="143"/>
      <c r="K1563" s="143"/>
      <c r="L1563" s="143"/>
      <c r="M1563" s="144"/>
      <c r="N1563" s="108"/>
      <c r="O1563" s="108"/>
    </row>
    <row r="1564" spans="2:15" ht="20.100000000000001" customHeight="1">
      <c r="B1564" s="143"/>
      <c r="C1564" s="143"/>
      <c r="D1564" s="143"/>
      <c r="E1564" s="143"/>
      <c r="F1564" s="143"/>
      <c r="G1564" s="143"/>
      <c r="H1564" s="143"/>
      <c r="I1564" s="143"/>
      <c r="J1564" s="143"/>
      <c r="K1564" s="143"/>
      <c r="L1564" s="143"/>
      <c r="M1564" s="144"/>
      <c r="N1564" s="108"/>
      <c r="O1564" s="108"/>
    </row>
    <row r="1565" spans="2:15" ht="20.100000000000001" customHeight="1">
      <c r="B1565" s="143"/>
      <c r="C1565" s="143"/>
      <c r="D1565" s="143"/>
      <c r="E1565" s="143"/>
      <c r="F1565" s="143"/>
      <c r="G1565" s="143"/>
      <c r="H1565" s="143"/>
      <c r="I1565" s="143"/>
      <c r="J1565" s="143"/>
      <c r="K1565" s="143"/>
      <c r="L1565" s="143"/>
      <c r="M1565" s="144"/>
      <c r="N1565" s="108"/>
      <c r="O1565" s="108"/>
    </row>
    <row r="1566" spans="2:15" ht="20.100000000000001" customHeight="1">
      <c r="B1566" s="143"/>
      <c r="C1566" s="143"/>
      <c r="D1566" s="143"/>
      <c r="E1566" s="143"/>
      <c r="F1566" s="143"/>
      <c r="G1566" s="143"/>
      <c r="H1566" s="143"/>
      <c r="I1566" s="143"/>
      <c r="J1566" s="143"/>
      <c r="K1566" s="143"/>
      <c r="L1566" s="143"/>
      <c r="M1566" s="144"/>
      <c r="N1566" s="108"/>
      <c r="O1566" s="108"/>
    </row>
    <row r="1567" spans="2:15" ht="20.100000000000001" customHeight="1">
      <c r="B1567" s="143"/>
      <c r="C1567" s="143"/>
      <c r="D1567" s="143"/>
      <c r="E1567" s="143"/>
      <c r="F1567" s="143"/>
      <c r="G1567" s="143"/>
      <c r="H1567" s="143"/>
      <c r="I1567" s="143"/>
      <c r="J1567" s="143"/>
      <c r="K1567" s="143"/>
      <c r="L1567" s="143"/>
      <c r="M1567" s="144"/>
      <c r="N1567" s="108"/>
      <c r="O1567" s="108"/>
    </row>
    <row r="1568" spans="2:15" ht="20.100000000000001" customHeight="1">
      <c r="B1568" s="143"/>
      <c r="C1568" s="143"/>
      <c r="D1568" s="143"/>
      <c r="E1568" s="143"/>
      <c r="F1568" s="143"/>
      <c r="G1568" s="143"/>
      <c r="H1568" s="143"/>
      <c r="I1568" s="143"/>
      <c r="J1568" s="143"/>
      <c r="K1568" s="143"/>
      <c r="L1568" s="143"/>
      <c r="M1568" s="144"/>
      <c r="N1568" s="108"/>
      <c r="O1568" s="108"/>
    </row>
    <row r="1569" spans="2:15" ht="20.100000000000001" customHeight="1">
      <c r="B1569" s="143"/>
      <c r="C1569" s="143"/>
      <c r="D1569" s="143"/>
      <c r="E1569" s="143"/>
      <c r="F1569" s="143"/>
      <c r="G1569" s="143"/>
      <c r="H1569" s="143"/>
      <c r="I1569" s="143"/>
      <c r="J1569" s="143"/>
      <c r="K1569" s="143"/>
      <c r="L1569" s="143"/>
      <c r="M1569" s="144"/>
      <c r="N1569" s="108"/>
      <c r="O1569" s="108"/>
    </row>
    <row r="1570" spans="2:15" ht="20.100000000000001" customHeight="1">
      <c r="B1570" s="143"/>
      <c r="C1570" s="143"/>
      <c r="D1570" s="143"/>
      <c r="E1570" s="143"/>
      <c r="F1570" s="143"/>
      <c r="G1570" s="143"/>
      <c r="H1570" s="143"/>
      <c r="I1570" s="143"/>
      <c r="J1570" s="143"/>
      <c r="K1570" s="143"/>
      <c r="L1570" s="143"/>
      <c r="M1570" s="144"/>
      <c r="N1570" s="108"/>
      <c r="O1570" s="108"/>
    </row>
    <row r="1571" spans="2:15" ht="20.100000000000001" customHeight="1">
      <c r="B1571" s="143"/>
      <c r="C1571" s="143"/>
      <c r="D1571" s="143"/>
      <c r="E1571" s="143"/>
      <c r="F1571" s="143"/>
      <c r="G1571" s="143"/>
      <c r="H1571" s="143"/>
      <c r="I1571" s="143"/>
      <c r="J1571" s="143"/>
      <c r="K1571" s="143"/>
      <c r="L1571" s="143"/>
      <c r="M1571" s="144"/>
      <c r="N1571" s="108"/>
      <c r="O1571" s="108"/>
    </row>
    <row r="1572" spans="2:15" ht="20.100000000000001" customHeight="1">
      <c r="B1572" s="143"/>
      <c r="C1572" s="143"/>
      <c r="D1572" s="143"/>
      <c r="E1572" s="143"/>
      <c r="F1572" s="143"/>
      <c r="G1572" s="143"/>
      <c r="H1572" s="143"/>
      <c r="I1572" s="143"/>
      <c r="J1572" s="143"/>
      <c r="K1572" s="143"/>
      <c r="L1572" s="143"/>
      <c r="M1572" s="144"/>
      <c r="N1572" s="108"/>
      <c r="O1572" s="108"/>
    </row>
    <row r="1573" spans="2:15" ht="20.100000000000001" customHeight="1">
      <c r="B1573" s="143"/>
      <c r="C1573" s="143"/>
      <c r="D1573" s="143"/>
      <c r="E1573" s="143"/>
      <c r="F1573" s="143"/>
      <c r="G1573" s="143"/>
      <c r="H1573" s="143"/>
      <c r="I1573" s="143"/>
      <c r="J1573" s="143"/>
      <c r="K1573" s="143"/>
      <c r="L1573" s="143"/>
      <c r="M1573" s="144"/>
      <c r="N1573" s="108"/>
      <c r="O1573" s="108"/>
    </row>
    <row r="1574" spans="2:15" ht="20.100000000000001" customHeight="1">
      <c r="B1574" s="143"/>
      <c r="C1574" s="143"/>
      <c r="D1574" s="143"/>
      <c r="E1574" s="143"/>
      <c r="F1574" s="143"/>
      <c r="G1574" s="143"/>
      <c r="H1574" s="143"/>
      <c r="I1574" s="143"/>
      <c r="J1574" s="143"/>
      <c r="K1574" s="143"/>
      <c r="L1574" s="143"/>
      <c r="M1574" s="144"/>
      <c r="N1574" s="108"/>
      <c r="O1574" s="108"/>
    </row>
    <row r="1575" spans="2:15" ht="20.100000000000001" customHeight="1">
      <c r="B1575" s="143"/>
      <c r="C1575" s="143"/>
      <c r="D1575" s="143"/>
      <c r="E1575" s="143"/>
      <c r="F1575" s="143"/>
      <c r="G1575" s="143"/>
      <c r="H1575" s="143"/>
      <c r="I1575" s="143"/>
      <c r="J1575" s="143"/>
      <c r="K1575" s="143"/>
      <c r="L1575" s="143"/>
      <c r="M1575" s="144"/>
      <c r="N1575" s="108"/>
      <c r="O1575" s="108"/>
    </row>
    <row r="1576" spans="2:15" ht="20.100000000000001" customHeight="1">
      <c r="B1576" s="143"/>
      <c r="C1576" s="143"/>
      <c r="D1576" s="143"/>
      <c r="E1576" s="143"/>
      <c r="F1576" s="143"/>
      <c r="G1576" s="143"/>
      <c r="H1576" s="143"/>
      <c r="I1576" s="143"/>
      <c r="J1576" s="143"/>
      <c r="K1576" s="143"/>
      <c r="L1576" s="143"/>
      <c r="M1576" s="144"/>
      <c r="N1576" s="108"/>
      <c r="O1576" s="108"/>
    </row>
    <row r="1577" spans="2:15" ht="20.100000000000001" customHeight="1">
      <c r="B1577" s="143"/>
      <c r="C1577" s="143"/>
      <c r="D1577" s="143"/>
      <c r="E1577" s="143"/>
      <c r="F1577" s="143"/>
      <c r="G1577" s="143"/>
      <c r="H1577" s="143"/>
      <c r="I1577" s="143"/>
      <c r="J1577" s="143"/>
      <c r="K1577" s="143"/>
      <c r="L1577" s="143"/>
      <c r="M1577" s="144"/>
      <c r="N1577" s="108"/>
      <c r="O1577" s="108"/>
    </row>
    <row r="1578" spans="2:15" ht="20.100000000000001" customHeight="1">
      <c r="B1578" s="143"/>
      <c r="C1578" s="143"/>
      <c r="D1578" s="143"/>
      <c r="E1578" s="143"/>
      <c r="F1578" s="143"/>
      <c r="G1578" s="143"/>
      <c r="H1578" s="143"/>
      <c r="I1578" s="143"/>
      <c r="J1578" s="143"/>
      <c r="K1578" s="143"/>
      <c r="L1578" s="143"/>
      <c r="M1578" s="144"/>
      <c r="N1578" s="108"/>
      <c r="O1578" s="108"/>
    </row>
    <row r="1579" spans="2:15" ht="20.100000000000001" customHeight="1">
      <c r="B1579" s="143"/>
      <c r="C1579" s="143"/>
      <c r="D1579" s="143"/>
      <c r="E1579" s="143"/>
      <c r="F1579" s="143"/>
      <c r="G1579" s="143"/>
      <c r="H1579" s="143"/>
      <c r="I1579" s="143"/>
      <c r="J1579" s="143"/>
      <c r="K1579" s="143"/>
      <c r="L1579" s="143"/>
      <c r="M1579" s="144"/>
      <c r="N1579" s="108"/>
      <c r="O1579" s="108"/>
    </row>
    <row r="1580" spans="2:15" ht="20.100000000000001" customHeight="1">
      <c r="B1580" s="143"/>
      <c r="C1580" s="143"/>
      <c r="D1580" s="143"/>
      <c r="E1580" s="143"/>
      <c r="F1580" s="143"/>
      <c r="G1580" s="143"/>
      <c r="H1580" s="143"/>
      <c r="I1580" s="143"/>
      <c r="J1580" s="143"/>
      <c r="K1580" s="143"/>
      <c r="L1580" s="143"/>
      <c r="M1580" s="144"/>
      <c r="N1580" s="108"/>
      <c r="O1580" s="108"/>
    </row>
    <row r="1581" spans="2:15" ht="20.100000000000001" customHeight="1">
      <c r="B1581" s="143"/>
      <c r="C1581" s="143"/>
      <c r="D1581" s="143"/>
      <c r="E1581" s="143"/>
      <c r="F1581" s="143"/>
      <c r="G1581" s="143"/>
      <c r="H1581" s="143"/>
      <c r="I1581" s="143"/>
      <c r="J1581" s="143"/>
      <c r="K1581" s="143"/>
      <c r="L1581" s="143"/>
      <c r="M1581" s="144"/>
      <c r="N1581" s="108"/>
      <c r="O1581" s="108"/>
    </row>
    <row r="1582" spans="2:15" ht="20.100000000000001" customHeight="1">
      <c r="B1582" s="143"/>
      <c r="C1582" s="143"/>
      <c r="D1582" s="143"/>
      <c r="E1582" s="143"/>
      <c r="F1582" s="143"/>
      <c r="G1582" s="143"/>
      <c r="H1582" s="143"/>
      <c r="I1582" s="143"/>
      <c r="J1582" s="143"/>
      <c r="K1582" s="143"/>
      <c r="L1582" s="143"/>
      <c r="M1582" s="144"/>
      <c r="N1582" s="108"/>
      <c r="O1582" s="108"/>
    </row>
    <row r="1583" spans="2:15" ht="20.100000000000001" customHeight="1">
      <c r="B1583" s="143"/>
      <c r="C1583" s="143"/>
      <c r="D1583" s="143"/>
      <c r="E1583" s="143"/>
      <c r="F1583" s="143"/>
      <c r="G1583" s="143"/>
      <c r="H1583" s="143"/>
      <c r="I1583" s="143"/>
      <c r="J1583" s="143"/>
      <c r="K1583" s="143"/>
      <c r="L1583" s="143"/>
      <c r="M1583" s="144"/>
      <c r="N1583" s="108"/>
      <c r="O1583" s="108"/>
    </row>
    <row r="1584" spans="2:15" ht="20.100000000000001" customHeight="1">
      <c r="B1584" s="143"/>
      <c r="C1584" s="143"/>
      <c r="D1584" s="143"/>
      <c r="E1584" s="143"/>
      <c r="F1584" s="143"/>
      <c r="G1584" s="143"/>
      <c r="H1584" s="143"/>
      <c r="I1584" s="143"/>
      <c r="J1584" s="143"/>
      <c r="K1584" s="143"/>
      <c r="L1584" s="143"/>
      <c r="M1584" s="144"/>
      <c r="N1584" s="108"/>
      <c r="O1584" s="108"/>
    </row>
    <row r="1585" spans="2:15" ht="20.100000000000001" customHeight="1">
      <c r="B1585" s="108"/>
      <c r="C1585" s="108"/>
      <c r="D1585" s="108"/>
      <c r="E1585" s="108"/>
      <c r="F1585" s="108"/>
      <c r="G1585" s="108"/>
      <c r="H1585" s="108"/>
      <c r="I1585" s="108"/>
      <c r="J1585" s="108"/>
      <c r="K1585" s="108"/>
      <c r="L1585" s="108"/>
      <c r="M1585" s="108"/>
      <c r="N1585" s="108"/>
      <c r="O1585" s="108"/>
    </row>
    <row r="1586" spans="2:15" ht="20.100000000000001" customHeight="1">
      <c r="B1586" s="108"/>
      <c r="C1586" s="108"/>
      <c r="D1586" s="108"/>
      <c r="E1586" s="108"/>
      <c r="F1586" s="108"/>
      <c r="G1586" s="108"/>
      <c r="H1586" s="108"/>
      <c r="I1586" s="108"/>
      <c r="J1586" s="108"/>
      <c r="K1586" s="108"/>
      <c r="L1586" s="108"/>
      <c r="M1586" s="108"/>
      <c r="N1586" s="108"/>
      <c r="O1586" s="108"/>
    </row>
    <row r="1587" spans="2:15" ht="20.100000000000001" customHeight="1">
      <c r="B1587" s="108"/>
      <c r="C1587" s="108"/>
      <c r="D1587" s="108"/>
      <c r="E1587" s="108"/>
      <c r="F1587" s="108"/>
      <c r="G1587" s="108"/>
      <c r="H1587" s="108"/>
      <c r="I1587" s="108"/>
      <c r="J1587" s="108"/>
      <c r="K1587" s="108"/>
      <c r="L1587" s="108"/>
      <c r="M1587" s="108"/>
      <c r="N1587" s="108"/>
      <c r="O1587" s="108"/>
    </row>
    <row r="1588" spans="2:15" ht="20.100000000000001" customHeight="1">
      <c r="B1588" s="108"/>
      <c r="C1588" s="108"/>
      <c r="D1588" s="108"/>
      <c r="E1588" s="108"/>
      <c r="F1588" s="108"/>
      <c r="G1588" s="108"/>
      <c r="H1588" s="108"/>
      <c r="I1588" s="108"/>
      <c r="J1588" s="108"/>
      <c r="K1588" s="108"/>
      <c r="L1588" s="108"/>
      <c r="M1588" s="108"/>
      <c r="N1588" s="108"/>
      <c r="O1588" s="108"/>
    </row>
    <row r="1589" spans="2:15" ht="20.100000000000001" customHeight="1">
      <c r="B1589" s="108"/>
      <c r="C1589" s="108"/>
      <c r="D1589" s="108"/>
      <c r="E1589" s="108"/>
      <c r="F1589" s="108"/>
      <c r="G1589" s="108"/>
      <c r="H1589" s="108"/>
      <c r="I1589" s="108"/>
      <c r="J1589" s="108"/>
      <c r="K1589" s="108"/>
      <c r="L1589" s="108"/>
      <c r="M1589" s="108"/>
      <c r="N1589" s="108"/>
      <c r="O1589" s="108"/>
    </row>
    <row r="1590" spans="2:15" ht="20.100000000000001" customHeight="1">
      <c r="B1590" s="108"/>
      <c r="C1590" s="108"/>
      <c r="D1590" s="108"/>
      <c r="E1590" s="108"/>
      <c r="F1590" s="108"/>
      <c r="G1590" s="108"/>
      <c r="H1590" s="108"/>
      <c r="I1590" s="108"/>
      <c r="J1590" s="108"/>
      <c r="K1590" s="108"/>
      <c r="L1590" s="108"/>
      <c r="M1590" s="108"/>
      <c r="N1590" s="108"/>
      <c r="O1590" s="108"/>
    </row>
    <row r="1591" spans="2:15" ht="20.100000000000001" customHeight="1">
      <c r="B1591" s="108"/>
      <c r="C1591" s="108"/>
      <c r="D1591" s="108"/>
      <c r="E1591" s="108"/>
      <c r="F1591" s="108"/>
      <c r="G1591" s="108"/>
      <c r="H1591" s="108"/>
      <c r="I1591" s="108"/>
      <c r="J1591" s="108"/>
      <c r="K1591" s="108"/>
      <c r="L1591" s="108"/>
      <c r="M1591" s="108"/>
      <c r="N1591" s="108"/>
      <c r="O1591" s="108"/>
    </row>
    <row r="1592" spans="2:15" ht="20.100000000000001" customHeight="1">
      <c r="B1592" s="108"/>
      <c r="C1592" s="108"/>
      <c r="D1592" s="108"/>
      <c r="E1592" s="108"/>
      <c r="F1592" s="108"/>
      <c r="G1592" s="108"/>
      <c r="H1592" s="108"/>
      <c r="I1592" s="108"/>
      <c r="J1592" s="108"/>
      <c r="K1592" s="108"/>
      <c r="L1592" s="108"/>
      <c r="M1592" s="108"/>
      <c r="N1592" s="108"/>
      <c r="O1592" s="108"/>
    </row>
    <row r="1593" spans="2:15" ht="20.100000000000001" customHeight="1">
      <c r="B1593" s="108"/>
      <c r="C1593" s="108"/>
      <c r="D1593" s="108"/>
      <c r="E1593" s="108"/>
      <c r="F1593" s="108"/>
      <c r="G1593" s="108"/>
      <c r="H1593" s="108"/>
      <c r="I1593" s="108"/>
      <c r="J1593" s="108"/>
      <c r="K1593" s="108"/>
      <c r="L1593" s="108"/>
      <c r="M1593" s="108"/>
      <c r="N1593" s="108"/>
      <c r="O1593" s="108"/>
    </row>
    <row r="1594" spans="2:15" ht="20.100000000000001" customHeight="1">
      <c r="B1594" s="108"/>
      <c r="C1594" s="108"/>
      <c r="D1594" s="108"/>
      <c r="E1594" s="108"/>
      <c r="F1594" s="108"/>
      <c r="G1594" s="108"/>
      <c r="H1594" s="108"/>
      <c r="I1594" s="108"/>
      <c r="J1594" s="108"/>
      <c r="K1594" s="108"/>
      <c r="L1594" s="108"/>
      <c r="M1594" s="108"/>
      <c r="N1594" s="108"/>
      <c r="O1594" s="108"/>
    </row>
    <row r="1595" spans="2:15" ht="20.100000000000001" customHeight="1">
      <c r="B1595" s="108"/>
      <c r="C1595" s="108"/>
      <c r="D1595" s="108"/>
      <c r="E1595" s="108"/>
      <c r="F1595" s="108"/>
      <c r="G1595" s="108"/>
      <c r="H1595" s="108"/>
      <c r="I1595" s="108"/>
      <c r="J1595" s="108"/>
      <c r="K1595" s="108"/>
      <c r="L1595" s="108"/>
      <c r="M1595" s="108"/>
      <c r="N1595" s="108"/>
      <c r="O1595" s="108"/>
    </row>
    <row r="1596" spans="2:15" ht="20.100000000000001" customHeight="1">
      <c r="B1596" s="108"/>
      <c r="C1596" s="108"/>
      <c r="D1596" s="108"/>
      <c r="E1596" s="108"/>
      <c r="F1596" s="108"/>
      <c r="G1596" s="108"/>
      <c r="H1596" s="108"/>
      <c r="I1596" s="108"/>
      <c r="J1596" s="108"/>
      <c r="K1596" s="108"/>
      <c r="L1596" s="108"/>
      <c r="M1596" s="108"/>
      <c r="N1596" s="108"/>
      <c r="O1596" s="108"/>
    </row>
    <row r="1597" spans="2:15" ht="20.100000000000001" customHeight="1">
      <c r="B1597" s="108"/>
      <c r="C1597" s="108"/>
      <c r="D1597" s="108"/>
      <c r="E1597" s="108"/>
      <c r="F1597" s="108"/>
      <c r="G1597" s="108"/>
      <c r="H1597" s="108"/>
      <c r="I1597" s="108"/>
      <c r="J1597" s="108"/>
      <c r="K1597" s="108"/>
      <c r="L1597" s="108"/>
      <c r="M1597" s="108"/>
      <c r="N1597" s="108"/>
      <c r="O1597" s="108"/>
    </row>
    <row r="1598" spans="2:15" ht="20.100000000000001" customHeight="1">
      <c r="B1598" s="108"/>
      <c r="C1598" s="108"/>
      <c r="D1598" s="108"/>
      <c r="E1598" s="108"/>
      <c r="F1598" s="108"/>
      <c r="G1598" s="108"/>
      <c r="H1598" s="108"/>
      <c r="I1598" s="108"/>
      <c r="J1598" s="108"/>
      <c r="K1598" s="108"/>
      <c r="L1598" s="108"/>
      <c r="M1598" s="108"/>
      <c r="N1598" s="108"/>
      <c r="O1598" s="108"/>
    </row>
    <row r="1599" spans="2:15" ht="20.100000000000001" customHeight="1">
      <c r="B1599" s="108"/>
      <c r="C1599" s="108"/>
      <c r="D1599" s="108"/>
      <c r="E1599" s="108"/>
      <c r="F1599" s="108"/>
      <c r="G1599" s="108"/>
      <c r="H1599" s="108"/>
      <c r="I1599" s="108"/>
      <c r="J1599" s="108"/>
      <c r="K1599" s="108"/>
      <c r="L1599" s="108"/>
      <c r="M1599" s="108"/>
      <c r="N1599" s="108"/>
      <c r="O1599" s="108"/>
    </row>
    <row r="1600" spans="2:15" ht="20.100000000000001" customHeight="1">
      <c r="B1600" s="108"/>
      <c r="C1600" s="108"/>
      <c r="D1600" s="108"/>
      <c r="E1600" s="108"/>
      <c r="F1600" s="108"/>
      <c r="G1600" s="108"/>
      <c r="H1600" s="108"/>
      <c r="I1600" s="108"/>
      <c r="J1600" s="108"/>
      <c r="K1600" s="108"/>
      <c r="L1600" s="108"/>
      <c r="M1600" s="108"/>
      <c r="N1600" s="108"/>
      <c r="O1600" s="108"/>
    </row>
    <row r="1601" spans="2:15" ht="20.100000000000001" customHeight="1">
      <c r="B1601" s="108"/>
      <c r="C1601" s="108"/>
      <c r="D1601" s="108"/>
      <c r="E1601" s="108"/>
      <c r="F1601" s="108"/>
      <c r="G1601" s="108"/>
      <c r="H1601" s="108"/>
      <c r="I1601" s="108"/>
      <c r="J1601" s="108"/>
      <c r="K1601" s="108"/>
      <c r="L1601" s="108"/>
      <c r="M1601" s="108"/>
      <c r="N1601" s="108"/>
      <c r="O1601" s="108"/>
    </row>
    <row r="1602" spans="2:15" ht="20.100000000000001" customHeight="1">
      <c r="B1602" s="108"/>
      <c r="C1602" s="108"/>
      <c r="D1602" s="108"/>
      <c r="E1602" s="108"/>
      <c r="F1602" s="108"/>
      <c r="G1602" s="108"/>
      <c r="H1602" s="108"/>
      <c r="I1602" s="108"/>
      <c r="J1602" s="108"/>
      <c r="K1602" s="108"/>
      <c r="L1602" s="108"/>
      <c r="M1602" s="108"/>
      <c r="N1602" s="108"/>
      <c r="O1602" s="108"/>
    </row>
    <row r="1603" spans="2:15" ht="20.100000000000001" customHeight="1">
      <c r="B1603" s="108"/>
      <c r="C1603" s="108"/>
      <c r="D1603" s="108"/>
      <c r="E1603" s="108"/>
      <c r="F1603" s="108"/>
      <c r="G1603" s="108"/>
      <c r="H1603" s="108"/>
      <c r="I1603" s="108"/>
      <c r="J1603" s="108"/>
      <c r="K1603" s="108"/>
      <c r="L1603" s="108"/>
      <c r="M1603" s="108"/>
      <c r="N1603" s="108"/>
      <c r="O1603" s="108"/>
    </row>
    <row r="1604" spans="2:15" ht="20.100000000000001" customHeight="1">
      <c r="B1604" s="108"/>
      <c r="C1604" s="108"/>
      <c r="D1604" s="108"/>
      <c r="E1604" s="108"/>
      <c r="F1604" s="108"/>
      <c r="G1604" s="108"/>
      <c r="H1604" s="108"/>
      <c r="I1604" s="108"/>
      <c r="J1604" s="108"/>
      <c r="K1604" s="108"/>
      <c r="L1604" s="108"/>
      <c r="M1604" s="108"/>
      <c r="N1604" s="108"/>
      <c r="O1604" s="108"/>
    </row>
    <row r="1605" spans="2:15" ht="20.100000000000001" customHeight="1">
      <c r="B1605" s="108"/>
      <c r="C1605" s="108"/>
      <c r="D1605" s="108"/>
      <c r="E1605" s="108"/>
      <c r="F1605" s="108"/>
      <c r="G1605" s="108"/>
      <c r="H1605" s="108"/>
      <c r="I1605" s="108"/>
      <c r="J1605" s="108"/>
      <c r="K1605" s="108"/>
      <c r="L1605" s="108"/>
      <c r="M1605" s="108"/>
      <c r="N1605" s="108"/>
      <c r="O1605" s="108"/>
    </row>
    <row r="1606" spans="2:15" ht="20.100000000000001" customHeight="1">
      <c r="B1606" s="108"/>
      <c r="C1606" s="108"/>
      <c r="D1606" s="108"/>
      <c r="E1606" s="108"/>
      <c r="F1606" s="108"/>
      <c r="G1606" s="108"/>
      <c r="H1606" s="108"/>
      <c r="I1606" s="108"/>
      <c r="J1606" s="108"/>
      <c r="K1606" s="108"/>
      <c r="L1606" s="108"/>
      <c r="M1606" s="108"/>
      <c r="N1606" s="108"/>
      <c r="O1606" s="108"/>
    </row>
    <row r="1607" spans="2:15" ht="20.100000000000001" customHeight="1">
      <c r="B1607" s="108"/>
      <c r="C1607" s="108"/>
      <c r="D1607" s="108"/>
      <c r="E1607" s="108"/>
      <c r="F1607" s="108"/>
      <c r="G1607" s="108"/>
      <c r="H1607" s="108"/>
      <c r="I1607" s="108"/>
      <c r="J1607" s="108"/>
      <c r="K1607" s="108"/>
      <c r="L1607" s="108"/>
      <c r="M1607" s="108"/>
      <c r="N1607" s="108"/>
      <c r="O1607" s="108"/>
    </row>
    <row r="1608" spans="2:15" ht="20.100000000000001" customHeight="1">
      <c r="B1608" s="108"/>
      <c r="C1608" s="108"/>
      <c r="D1608" s="108"/>
      <c r="E1608" s="108"/>
      <c r="F1608" s="108"/>
      <c r="G1608" s="108"/>
      <c r="H1608" s="108"/>
      <c r="I1608" s="108"/>
      <c r="J1608" s="108"/>
      <c r="K1608" s="108"/>
      <c r="L1608" s="108"/>
      <c r="M1608" s="108"/>
      <c r="N1608" s="108"/>
      <c r="O1608" s="108"/>
    </row>
    <row r="1609" spans="2:15" ht="20.100000000000001" customHeight="1">
      <c r="B1609" s="108"/>
      <c r="C1609" s="108"/>
      <c r="D1609" s="108"/>
      <c r="E1609" s="108"/>
      <c r="F1609" s="108"/>
      <c r="G1609" s="108"/>
      <c r="H1609" s="108"/>
      <c r="I1609" s="108"/>
      <c r="J1609" s="108"/>
      <c r="K1609" s="108"/>
      <c r="L1609" s="108"/>
      <c r="M1609" s="108"/>
      <c r="N1609" s="108"/>
      <c r="O1609" s="108"/>
    </row>
    <row r="1610" spans="2:15" ht="20.100000000000001" customHeight="1">
      <c r="B1610" s="108"/>
      <c r="C1610" s="108"/>
      <c r="D1610" s="108"/>
      <c r="E1610" s="108"/>
      <c r="F1610" s="108"/>
      <c r="G1610" s="108"/>
      <c r="H1610" s="108"/>
      <c r="I1610" s="108"/>
      <c r="J1610" s="108"/>
      <c r="K1610" s="108"/>
      <c r="L1610" s="108"/>
      <c r="M1610" s="108"/>
      <c r="N1610" s="108"/>
      <c r="O1610" s="108"/>
    </row>
    <row r="1611" spans="2:15" ht="20.100000000000001" customHeight="1">
      <c r="B1611" s="108"/>
      <c r="C1611" s="108"/>
      <c r="D1611" s="108"/>
      <c r="E1611" s="108"/>
      <c r="F1611" s="108"/>
      <c r="G1611" s="108"/>
      <c r="H1611" s="108"/>
      <c r="I1611" s="108"/>
      <c r="J1611" s="108"/>
      <c r="K1611" s="108"/>
      <c r="L1611" s="108"/>
      <c r="M1611" s="108"/>
      <c r="N1611" s="108"/>
      <c r="O1611" s="108"/>
    </row>
    <row r="1612" spans="2:15" ht="20.100000000000001" customHeight="1">
      <c r="B1612" s="108"/>
      <c r="C1612" s="108"/>
      <c r="D1612" s="108"/>
      <c r="E1612" s="108"/>
      <c r="F1612" s="108"/>
      <c r="G1612" s="108"/>
      <c r="H1612" s="108"/>
      <c r="I1612" s="108"/>
      <c r="J1612" s="108"/>
      <c r="K1612" s="108"/>
      <c r="L1612" s="108"/>
      <c r="M1612" s="108"/>
      <c r="N1612" s="108"/>
      <c r="O1612" s="108"/>
    </row>
    <row r="1613" spans="2:15" ht="20.100000000000001" customHeight="1">
      <c r="B1613" s="108"/>
      <c r="C1613" s="108"/>
      <c r="D1613" s="108"/>
      <c r="E1613" s="108"/>
      <c r="F1613" s="108"/>
      <c r="G1613" s="108"/>
      <c r="H1613" s="108"/>
      <c r="I1613" s="108"/>
      <c r="J1613" s="108"/>
      <c r="K1613" s="108"/>
      <c r="L1613" s="108"/>
      <c r="M1613" s="108"/>
      <c r="N1613" s="108"/>
      <c r="O1613" s="108"/>
    </row>
    <row r="1614" spans="2:15" ht="20.100000000000001" customHeight="1">
      <c r="B1614" s="108"/>
      <c r="C1614" s="108"/>
      <c r="D1614" s="108"/>
      <c r="E1614" s="108"/>
      <c r="F1614" s="108"/>
      <c r="G1614" s="108"/>
      <c r="H1614" s="108"/>
      <c r="I1614" s="108"/>
      <c r="J1614" s="108"/>
      <c r="K1614" s="108"/>
      <c r="L1614" s="108"/>
      <c r="M1614" s="108"/>
      <c r="N1614" s="108"/>
      <c r="O1614" s="108"/>
    </row>
    <row r="1615" spans="2:15" ht="20.100000000000001" customHeight="1">
      <c r="B1615" s="108"/>
      <c r="C1615" s="108"/>
      <c r="D1615" s="108"/>
      <c r="E1615" s="108"/>
      <c r="F1615" s="108"/>
      <c r="G1615" s="108"/>
      <c r="H1615" s="108"/>
      <c r="I1615" s="108"/>
      <c r="J1615" s="108"/>
      <c r="K1615" s="108"/>
      <c r="L1615" s="108"/>
      <c r="M1615" s="108"/>
      <c r="N1615" s="108"/>
      <c r="O1615" s="108"/>
    </row>
    <row r="1616" spans="2:15" ht="20.100000000000001" customHeight="1">
      <c r="B1616" s="108"/>
      <c r="C1616" s="108"/>
      <c r="D1616" s="108"/>
      <c r="E1616" s="108"/>
      <c r="F1616" s="108"/>
      <c r="G1616" s="108"/>
      <c r="H1616" s="108"/>
      <c r="I1616" s="108"/>
      <c r="J1616" s="108"/>
      <c r="K1616" s="108"/>
      <c r="L1616" s="108"/>
      <c r="M1616" s="108"/>
      <c r="N1616" s="108"/>
      <c r="O1616" s="108"/>
    </row>
    <row r="1617" spans="2:15" ht="20.100000000000001" customHeight="1">
      <c r="B1617" s="108"/>
      <c r="C1617" s="108"/>
      <c r="D1617" s="108"/>
      <c r="E1617" s="108"/>
      <c r="F1617" s="108"/>
      <c r="G1617" s="108"/>
      <c r="H1617" s="108"/>
      <c r="I1617" s="108"/>
      <c r="J1617" s="108"/>
      <c r="K1617" s="108"/>
      <c r="L1617" s="108"/>
      <c r="M1617" s="108"/>
      <c r="N1617" s="108"/>
      <c r="O1617" s="108"/>
    </row>
    <row r="1618" spans="2:15" ht="20.100000000000001" customHeight="1">
      <c r="B1618" s="108"/>
      <c r="C1618" s="108"/>
      <c r="D1618" s="108"/>
      <c r="E1618" s="108"/>
      <c r="F1618" s="108"/>
      <c r="G1618" s="108"/>
      <c r="H1618" s="108"/>
      <c r="I1618" s="108"/>
      <c r="J1618" s="108"/>
      <c r="K1618" s="108"/>
      <c r="L1618" s="108"/>
      <c r="M1618" s="108"/>
      <c r="N1618" s="108"/>
      <c r="O1618" s="108"/>
    </row>
    <row r="1619" spans="2:15" ht="20.100000000000001" customHeight="1">
      <c r="B1619" s="108"/>
      <c r="C1619" s="108"/>
      <c r="D1619" s="108"/>
      <c r="E1619" s="108"/>
      <c r="F1619" s="108"/>
      <c r="G1619" s="108"/>
      <c r="H1619" s="108"/>
      <c r="I1619" s="108"/>
      <c r="J1619" s="108"/>
      <c r="K1619" s="108"/>
      <c r="L1619" s="108"/>
      <c r="M1619" s="108"/>
      <c r="N1619" s="108"/>
      <c r="O1619" s="108"/>
    </row>
    <row r="1620" spans="2:15" ht="20.100000000000001" customHeight="1">
      <c r="B1620" s="145"/>
      <c r="C1620" s="145"/>
      <c r="D1620" s="145"/>
      <c r="E1620" s="145"/>
      <c r="F1620" s="145"/>
      <c r="G1620" s="145"/>
      <c r="H1620" s="145"/>
      <c r="I1620" s="145"/>
      <c r="J1620" s="145"/>
      <c r="K1620" s="145"/>
      <c r="L1620" s="145"/>
      <c r="M1620" s="145"/>
      <c r="N1620" s="145"/>
      <c r="O1620" s="108"/>
    </row>
    <row r="1621" spans="2:15" ht="20.100000000000001" customHeight="1">
      <c r="B1621" s="145"/>
      <c r="C1621" s="145"/>
      <c r="D1621" s="145"/>
      <c r="E1621" s="145"/>
      <c r="F1621" s="145"/>
      <c r="G1621" s="145"/>
      <c r="H1621" s="145"/>
      <c r="I1621" s="145"/>
      <c r="J1621" s="145"/>
      <c r="K1621" s="145"/>
      <c r="L1621" s="145"/>
      <c r="M1621" s="145"/>
      <c r="N1621" s="145"/>
      <c r="O1621" s="108"/>
    </row>
    <row r="1622" spans="2:15" ht="20.100000000000001" customHeight="1">
      <c r="B1622" s="145"/>
      <c r="C1622" s="145"/>
      <c r="D1622" s="145"/>
      <c r="E1622" s="145"/>
      <c r="F1622" s="145"/>
      <c r="G1622" s="145"/>
      <c r="H1622" s="145"/>
      <c r="I1622" s="145"/>
      <c r="J1622" s="145"/>
      <c r="K1622" s="145"/>
      <c r="L1622" s="145"/>
      <c r="M1622" s="145"/>
      <c r="N1622" s="145"/>
      <c r="O1622" s="108"/>
    </row>
    <row r="1623" spans="2:15" ht="20.100000000000001" customHeight="1">
      <c r="B1623" s="108"/>
      <c r="C1623" s="108"/>
      <c r="D1623" s="108"/>
      <c r="E1623" s="108"/>
      <c r="F1623" s="108"/>
      <c r="G1623" s="108"/>
      <c r="H1623" s="108"/>
      <c r="I1623" s="108"/>
      <c r="J1623" s="108"/>
      <c r="K1623" s="108"/>
      <c r="L1623" s="108"/>
      <c r="M1623" s="108"/>
      <c r="N1623" s="108"/>
      <c r="O1623" s="108"/>
    </row>
    <row r="1624" spans="2:15" ht="20.100000000000001" customHeight="1">
      <c r="B1624" s="108"/>
      <c r="C1624" s="108"/>
      <c r="D1624" s="108"/>
      <c r="E1624" s="108"/>
      <c r="F1624" s="108"/>
      <c r="G1624" s="108"/>
      <c r="H1624" s="108"/>
      <c r="I1624" s="108"/>
      <c r="J1624" s="108"/>
      <c r="K1624" s="108"/>
      <c r="L1624" s="108"/>
      <c r="M1624" s="108"/>
      <c r="N1624" s="108"/>
      <c r="O1624" s="108"/>
    </row>
    <row r="1625" spans="2:15" ht="20.100000000000001" customHeight="1">
      <c r="B1625" s="108"/>
      <c r="C1625" s="108"/>
      <c r="D1625" s="108"/>
      <c r="E1625" s="108"/>
      <c r="F1625" s="108"/>
      <c r="G1625" s="108"/>
      <c r="H1625" s="108"/>
      <c r="I1625" s="108"/>
      <c r="J1625" s="108"/>
      <c r="K1625" s="108"/>
      <c r="L1625" s="108"/>
      <c r="M1625" s="108"/>
      <c r="N1625" s="108"/>
      <c r="O1625" s="108"/>
    </row>
    <row r="1626" spans="2:15" ht="30" customHeight="1">
      <c r="B1626" s="108"/>
      <c r="C1626" s="108"/>
      <c r="D1626" s="108"/>
      <c r="E1626" s="108"/>
      <c r="F1626" s="108"/>
      <c r="G1626" s="108"/>
      <c r="H1626" s="108"/>
      <c r="I1626" s="108"/>
      <c r="J1626" s="108"/>
      <c r="K1626" s="108"/>
      <c r="L1626" s="108"/>
      <c r="M1626" s="108"/>
      <c r="N1626" s="108"/>
      <c r="O1626" s="108"/>
    </row>
    <row r="1627" spans="2:15" ht="30" customHeight="1">
      <c r="B1627" s="321" t="s">
        <v>45</v>
      </c>
      <c r="C1627" s="321"/>
      <c r="D1627" s="321"/>
      <c r="E1627" s="321"/>
      <c r="F1627" s="321"/>
      <c r="G1627" s="321"/>
      <c r="H1627" s="321"/>
      <c r="I1627" s="321"/>
      <c r="J1627" s="321"/>
      <c r="K1627" s="321"/>
      <c r="L1627" s="321"/>
      <c r="M1627" s="321"/>
      <c r="N1627" s="321"/>
      <c r="O1627" s="108"/>
    </row>
    <row r="1628" spans="2:15" ht="30" customHeight="1">
      <c r="B1628" s="321"/>
      <c r="C1628" s="321"/>
      <c r="D1628" s="321"/>
      <c r="E1628" s="321"/>
      <c r="F1628" s="321"/>
      <c r="G1628" s="321"/>
      <c r="H1628" s="321"/>
      <c r="I1628" s="321"/>
      <c r="J1628" s="321"/>
      <c r="K1628" s="321"/>
      <c r="L1628" s="321"/>
      <c r="M1628" s="321"/>
      <c r="N1628" s="321"/>
      <c r="O1628" s="108"/>
    </row>
    <row r="1629" spans="2:15" ht="30" customHeight="1">
      <c r="B1629" s="320" t="s">
        <v>152</v>
      </c>
      <c r="C1629" s="320"/>
      <c r="D1629" s="320"/>
      <c r="E1629" s="320"/>
      <c r="F1629" s="320"/>
      <c r="G1629" s="320"/>
      <c r="H1629" s="320"/>
      <c r="I1629" s="320"/>
      <c r="J1629" s="320"/>
      <c r="K1629" s="320"/>
      <c r="L1629" s="320"/>
      <c r="M1629" s="320"/>
      <c r="N1629" s="320"/>
      <c r="O1629" s="108"/>
    </row>
    <row r="1630" spans="2:15" ht="30" customHeight="1">
      <c r="B1630" s="205"/>
      <c r="C1630" s="205"/>
      <c r="D1630" s="205"/>
      <c r="E1630" s="205"/>
      <c r="F1630" s="205"/>
      <c r="G1630" s="205"/>
      <c r="H1630" s="205"/>
      <c r="I1630" s="205"/>
      <c r="J1630" s="205"/>
      <c r="K1630" s="205"/>
      <c r="L1630" s="205"/>
      <c r="M1630" s="205"/>
      <c r="N1630" s="205"/>
      <c r="O1630" s="108"/>
    </row>
    <row r="1631" spans="2:15" ht="30" customHeight="1">
      <c r="B1631" s="108"/>
      <c r="C1631" s="108"/>
      <c r="D1631" s="108"/>
      <c r="E1631" s="108"/>
      <c r="F1631" s="108"/>
      <c r="G1631" s="108"/>
      <c r="H1631" s="108"/>
      <c r="I1631" s="108"/>
      <c r="J1631" s="108"/>
      <c r="K1631" s="108"/>
      <c r="L1631" s="108"/>
      <c r="M1631" s="108"/>
      <c r="N1631" s="108"/>
      <c r="O1631" s="108"/>
    </row>
    <row r="1632" spans="2:15" ht="30" customHeight="1">
      <c r="B1632" s="108"/>
      <c r="C1632" s="108"/>
      <c r="D1632" s="108"/>
      <c r="E1632" s="108"/>
      <c r="F1632" s="108"/>
      <c r="G1632" s="108"/>
      <c r="H1632" s="108"/>
      <c r="I1632" s="108"/>
      <c r="J1632" s="108"/>
      <c r="K1632" s="108"/>
      <c r="L1632" s="108"/>
      <c r="M1632" s="108"/>
      <c r="N1632" s="108"/>
      <c r="O1632" s="108"/>
    </row>
    <row r="1633" spans="2:15" ht="30" customHeight="1">
      <c r="B1633" s="108"/>
      <c r="C1633" s="108"/>
      <c r="D1633" s="108"/>
      <c r="E1633" s="108"/>
      <c r="F1633" s="108"/>
      <c r="G1633" s="108"/>
      <c r="H1633" s="108"/>
      <c r="I1633" s="108"/>
      <c r="J1633" s="108"/>
      <c r="K1633" s="108"/>
      <c r="L1633" s="108"/>
      <c r="M1633" s="108"/>
      <c r="N1633" s="108"/>
      <c r="O1633" s="108"/>
    </row>
    <row r="1634" spans="2:15" ht="20.100000000000001" customHeight="1">
      <c r="B1634" s="108"/>
      <c r="C1634" s="108"/>
      <c r="D1634" s="108"/>
      <c r="E1634" s="108"/>
      <c r="F1634" s="108"/>
      <c r="G1634" s="108"/>
      <c r="H1634" s="108"/>
      <c r="I1634" s="108"/>
      <c r="J1634" s="108"/>
      <c r="K1634" s="108"/>
      <c r="L1634" s="108"/>
      <c r="M1634" s="108"/>
      <c r="N1634" s="108"/>
      <c r="O1634" s="108"/>
    </row>
    <row r="1635" spans="2:15" ht="20.100000000000001" customHeight="1"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</row>
    <row r="1636" spans="2:15" ht="20.100000000000001" customHeight="1"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</row>
    <row r="1637" spans="2:15" ht="20.100000000000001" customHeight="1"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</row>
    <row r="1638" spans="2:15" ht="20.100000000000001" customHeight="1"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</row>
    <row r="1639" spans="2:15" ht="20.100000000000001" customHeight="1"/>
    <row r="1640" spans="2:15" ht="20.100000000000001" customHeight="1"/>
    <row r="1641" spans="2:15" ht="20.100000000000001" customHeight="1"/>
    <row r="1642" spans="2:15" ht="20.100000000000001" customHeight="1"/>
    <row r="1643" spans="2:15" ht="20.100000000000001" customHeight="1"/>
    <row r="1644" spans="2:15" ht="20.100000000000001" customHeight="1"/>
    <row r="1645" spans="2:15" ht="20.100000000000001" customHeight="1"/>
    <row r="1646" spans="2:15" ht="20.100000000000001" customHeight="1"/>
    <row r="1647" spans="2:15" ht="20.100000000000001" customHeight="1"/>
    <row r="1648" spans="2:15" ht="20.100000000000001" customHeight="1"/>
    <row r="1649" ht="20.100000000000001" customHeight="1"/>
    <row r="1650" ht="20.100000000000001" customHeight="1"/>
    <row r="1651" ht="20.100000000000001" customHeight="1"/>
    <row r="1652" ht="20.100000000000001" customHeight="1"/>
    <row r="1653" ht="20.100000000000001" customHeight="1"/>
  </sheetData>
  <sortState ref="B296:C309">
    <sortCondition descending="1" ref="C296:C309"/>
  </sortState>
  <mergeCells count="328">
    <mergeCell ref="C1153:D1153"/>
    <mergeCell ref="F1153:G1153"/>
    <mergeCell ref="F1157:G1157"/>
    <mergeCell ref="B952:O952"/>
    <mergeCell ref="B626:J626"/>
    <mergeCell ref="B604:L604"/>
    <mergeCell ref="B1084:O1084"/>
    <mergeCell ref="C855:D855"/>
    <mergeCell ref="B633:L633"/>
    <mergeCell ref="B1022:J1022"/>
    <mergeCell ref="B1023:B1024"/>
    <mergeCell ref="C1023:E1023"/>
    <mergeCell ref="F1023:H1023"/>
    <mergeCell ref="C890:D890"/>
    <mergeCell ref="E890:F890"/>
    <mergeCell ref="G890:H890"/>
    <mergeCell ref="I890:J890"/>
    <mergeCell ref="C891:D891"/>
    <mergeCell ref="E891:F891"/>
    <mergeCell ref="G891:H891"/>
    <mergeCell ref="I891:J891"/>
    <mergeCell ref="B957:B958"/>
    <mergeCell ref="B954:O954"/>
    <mergeCell ref="B956:J956"/>
    <mergeCell ref="B1489:O1489"/>
    <mergeCell ref="B1476:O1476"/>
    <mergeCell ref="B1410:O1410"/>
    <mergeCell ref="B1367:L1367"/>
    <mergeCell ref="B1346:L1346"/>
    <mergeCell ref="B1344:O1344"/>
    <mergeCell ref="B1228:L1228"/>
    <mergeCell ref="B1149:O1149"/>
    <mergeCell ref="B1086:O1086"/>
    <mergeCell ref="C1161:D1161"/>
    <mergeCell ref="F1161:G1161"/>
    <mergeCell ref="I1161:J1161"/>
    <mergeCell ref="L1161:M1161"/>
    <mergeCell ref="C1162:D1162"/>
    <mergeCell ref="F1162:G1162"/>
    <mergeCell ref="C1160:D1160"/>
    <mergeCell ref="F1160:G1160"/>
    <mergeCell ref="I1160:J1160"/>
    <mergeCell ref="L1160:M1160"/>
    <mergeCell ref="C1158:D1158"/>
    <mergeCell ref="F1158:G1158"/>
    <mergeCell ref="L1158:M1158"/>
    <mergeCell ref="I1162:J1162"/>
    <mergeCell ref="L1162:M1162"/>
    <mergeCell ref="B1629:N1629"/>
    <mergeCell ref="B1628:N1628"/>
    <mergeCell ref="B1627:N1627"/>
    <mergeCell ref="B1495:O1495"/>
    <mergeCell ref="B1494:O1494"/>
    <mergeCell ref="B1493:O1493"/>
    <mergeCell ref="B1492:O1492"/>
    <mergeCell ref="B1491:O1491"/>
    <mergeCell ref="B1490:O1490"/>
    <mergeCell ref="B1509:O1509"/>
    <mergeCell ref="B1513:O1513"/>
    <mergeCell ref="B1497:O1497"/>
    <mergeCell ref="B1499:O1499"/>
    <mergeCell ref="B1501:O1501"/>
    <mergeCell ref="B1502:O1502"/>
    <mergeCell ref="B1503:O1503"/>
    <mergeCell ref="B1504:O1504"/>
    <mergeCell ref="B1505:O1505"/>
    <mergeCell ref="B1506:O1506"/>
    <mergeCell ref="B1507:O1507"/>
    <mergeCell ref="B1151:B1152"/>
    <mergeCell ref="C1151:E1151"/>
    <mergeCell ref="F1151:H1151"/>
    <mergeCell ref="I1151:K1151"/>
    <mergeCell ref="L1151:N1151"/>
    <mergeCell ref="C957:E957"/>
    <mergeCell ref="F957:H957"/>
    <mergeCell ref="B1018:O1018"/>
    <mergeCell ref="B1020:O1020"/>
    <mergeCell ref="C1152:D1152"/>
    <mergeCell ref="F1152:G1152"/>
    <mergeCell ref="I1152:J1152"/>
    <mergeCell ref="L1152:M1152"/>
    <mergeCell ref="B1088:B1089"/>
    <mergeCell ref="C1088:D1088"/>
    <mergeCell ref="E1088:F1088"/>
    <mergeCell ref="G1088:H1088"/>
    <mergeCell ref="C1093:D1093"/>
    <mergeCell ref="E1093:F1093"/>
    <mergeCell ref="G1093:H1093"/>
    <mergeCell ref="I1093:J1093"/>
    <mergeCell ref="B1093:B1094"/>
    <mergeCell ref="I1153:J1153"/>
    <mergeCell ref="L1153:M1153"/>
    <mergeCell ref="C1154:D1154"/>
    <mergeCell ref="F1154:G1154"/>
    <mergeCell ref="I1154:J1154"/>
    <mergeCell ref="L1154:M1154"/>
    <mergeCell ref="C1157:D1157"/>
    <mergeCell ref="B709:J709"/>
    <mergeCell ref="G855:H855"/>
    <mergeCell ref="C856:D856"/>
    <mergeCell ref="E856:F856"/>
    <mergeCell ref="G856:H856"/>
    <mergeCell ref="C857:D857"/>
    <mergeCell ref="E857:F857"/>
    <mergeCell ref="G857:H857"/>
    <mergeCell ref="C858:D858"/>
    <mergeCell ref="E858:F858"/>
    <mergeCell ref="G858:H858"/>
    <mergeCell ref="I888:J888"/>
    <mergeCell ref="C889:D889"/>
    <mergeCell ref="G759:H759"/>
    <mergeCell ref="B826:J826"/>
    <mergeCell ref="B827:B828"/>
    <mergeCell ref="C827:E827"/>
    <mergeCell ref="F827:H827"/>
    <mergeCell ref="B822:O822"/>
    <mergeCell ref="B824:O824"/>
    <mergeCell ref="C761:D761"/>
    <mergeCell ref="E761:F761"/>
    <mergeCell ref="G761:H761"/>
    <mergeCell ref="I761:J761"/>
    <mergeCell ref="E889:F889"/>
    <mergeCell ref="G889:H889"/>
    <mergeCell ref="I889:J889"/>
    <mergeCell ref="B852:O852"/>
    <mergeCell ref="B854:H854"/>
    <mergeCell ref="E855:F855"/>
    <mergeCell ref="B887:J887"/>
    <mergeCell ref="C888:D888"/>
    <mergeCell ref="E888:F888"/>
    <mergeCell ref="G888:H888"/>
    <mergeCell ref="D1488:J1488"/>
    <mergeCell ref="B1477:O1477"/>
    <mergeCell ref="B1479:O1479"/>
    <mergeCell ref="B1480:O1480"/>
    <mergeCell ref="B1483:O1483"/>
    <mergeCell ref="B1484:O1484"/>
    <mergeCell ref="I1157:J1157"/>
    <mergeCell ref="L1157:M1157"/>
    <mergeCell ref="B1433:L1433"/>
    <mergeCell ref="B1412:L1412"/>
    <mergeCell ref="I1216:J1216"/>
    <mergeCell ref="K1216:L1216"/>
    <mergeCell ref="C1281:L1281"/>
    <mergeCell ref="C1300:L1300"/>
    <mergeCell ref="B1485:O1485"/>
    <mergeCell ref="B1486:O1486"/>
    <mergeCell ref="B1487:O1487"/>
    <mergeCell ref="B1179:L1179"/>
    <mergeCell ref="B1197:L1197"/>
    <mergeCell ref="E1216:F1216"/>
    <mergeCell ref="B1216:B1217"/>
    <mergeCell ref="C1216:D1216"/>
    <mergeCell ref="C1155:D1155"/>
    <mergeCell ref="F1155:G1155"/>
    <mergeCell ref="I1155:J1155"/>
    <mergeCell ref="L1155:M1155"/>
    <mergeCell ref="C1156:D1156"/>
    <mergeCell ref="F1156:G1156"/>
    <mergeCell ref="I1156:J1156"/>
    <mergeCell ref="L1156:M1156"/>
    <mergeCell ref="G1216:H1216"/>
    <mergeCell ref="C1159:D1159"/>
    <mergeCell ref="F1159:G1159"/>
    <mergeCell ref="I1159:J1159"/>
    <mergeCell ref="L1159:M1159"/>
    <mergeCell ref="I1158:J1158"/>
    <mergeCell ref="I759:J759"/>
    <mergeCell ref="C760:D760"/>
    <mergeCell ref="E760:F760"/>
    <mergeCell ref="G760:H760"/>
    <mergeCell ref="I760:J760"/>
    <mergeCell ref="C759:D759"/>
    <mergeCell ref="E759:F759"/>
    <mergeCell ref="C726:D726"/>
    <mergeCell ref="E726:F726"/>
    <mergeCell ref="G726:H726"/>
    <mergeCell ref="C727:D727"/>
    <mergeCell ref="E727:F727"/>
    <mergeCell ref="G727:H727"/>
    <mergeCell ref="E728:F728"/>
    <mergeCell ref="G728:H728"/>
    <mergeCell ref="B757:J757"/>
    <mergeCell ref="C758:D758"/>
    <mergeCell ref="E758:F758"/>
    <mergeCell ref="G758:H758"/>
    <mergeCell ref="I758:J758"/>
    <mergeCell ref="C628:D628"/>
    <mergeCell ref="I628:J628"/>
    <mergeCell ref="G629:H629"/>
    <mergeCell ref="I629:J629"/>
    <mergeCell ref="E630:F630"/>
    <mergeCell ref="G630:H630"/>
    <mergeCell ref="I630:J630"/>
    <mergeCell ref="E627:F627"/>
    <mergeCell ref="G627:H627"/>
    <mergeCell ref="I627:J627"/>
    <mergeCell ref="E628:F628"/>
    <mergeCell ref="G628:H628"/>
    <mergeCell ref="C627:D627"/>
    <mergeCell ref="C629:D629"/>
    <mergeCell ref="E629:F629"/>
    <mergeCell ref="C630:D630"/>
    <mergeCell ref="C596:D596"/>
    <mergeCell ref="E596:F596"/>
    <mergeCell ref="G596:H596"/>
    <mergeCell ref="B590:O590"/>
    <mergeCell ref="B592:H592"/>
    <mergeCell ref="C593:D593"/>
    <mergeCell ref="E593:F593"/>
    <mergeCell ref="G593:H593"/>
    <mergeCell ref="C594:D594"/>
    <mergeCell ref="E594:F594"/>
    <mergeCell ref="G594:H594"/>
    <mergeCell ref="B536:L536"/>
    <mergeCell ref="B560:P560"/>
    <mergeCell ref="B562:O562"/>
    <mergeCell ref="B564:J564"/>
    <mergeCell ref="B565:B566"/>
    <mergeCell ref="C565:E565"/>
    <mergeCell ref="F565:H565"/>
    <mergeCell ref="C595:D595"/>
    <mergeCell ref="E595:F595"/>
    <mergeCell ref="G595:H595"/>
    <mergeCell ref="B525:N525"/>
    <mergeCell ref="B526:B527"/>
    <mergeCell ref="C526:F526"/>
    <mergeCell ref="G526:J526"/>
    <mergeCell ref="K526:N526"/>
    <mergeCell ref="B496:K496"/>
    <mergeCell ref="B497:B498"/>
    <mergeCell ref="C497:E497"/>
    <mergeCell ref="F497:H497"/>
    <mergeCell ref="I497:K497"/>
    <mergeCell ref="B510:L510"/>
    <mergeCell ref="B494:O494"/>
    <mergeCell ref="B431:O431"/>
    <mergeCell ref="B432:G432"/>
    <mergeCell ref="B433:J433"/>
    <mergeCell ref="B434:B435"/>
    <mergeCell ref="C434:E434"/>
    <mergeCell ref="F434:H434"/>
    <mergeCell ref="B475:L475"/>
    <mergeCell ref="M475:O475"/>
    <mergeCell ref="G368:H368"/>
    <mergeCell ref="B395:L395"/>
    <mergeCell ref="I368:J368"/>
    <mergeCell ref="B388:L388"/>
    <mergeCell ref="B429:O429"/>
    <mergeCell ref="B460:J460"/>
    <mergeCell ref="B461:B462"/>
    <mergeCell ref="C461:E461"/>
    <mergeCell ref="F461:H461"/>
    <mergeCell ref="C368:D368"/>
    <mergeCell ref="E368:F368"/>
    <mergeCell ref="G327:H327"/>
    <mergeCell ref="C328:D328"/>
    <mergeCell ref="E328:F328"/>
    <mergeCell ref="G328:H328"/>
    <mergeCell ref="G366:H366"/>
    <mergeCell ref="I366:J366"/>
    <mergeCell ref="C367:D367"/>
    <mergeCell ref="E367:F367"/>
    <mergeCell ref="G367:H367"/>
    <mergeCell ref="I367:J367"/>
    <mergeCell ref="B350:L350"/>
    <mergeCell ref="B364:J364"/>
    <mergeCell ref="C365:D365"/>
    <mergeCell ref="E365:F365"/>
    <mergeCell ref="G365:H365"/>
    <mergeCell ref="I365:J365"/>
    <mergeCell ref="C366:D366"/>
    <mergeCell ref="E366:F366"/>
    <mergeCell ref="G329:H329"/>
    <mergeCell ref="C330:D330"/>
    <mergeCell ref="E330:F330"/>
    <mergeCell ref="G330:H330"/>
    <mergeCell ref="B358:L358"/>
    <mergeCell ref="B48:N48"/>
    <mergeCell ref="B49:N49"/>
    <mergeCell ref="F58:J58"/>
    <mergeCell ref="F75:N78"/>
    <mergeCell ref="B111:N119"/>
    <mergeCell ref="B120:N124"/>
    <mergeCell ref="B235:O235"/>
    <mergeCell ref="B237:O237"/>
    <mergeCell ref="B248:C248"/>
    <mergeCell ref="D243:E243"/>
    <mergeCell ref="E244:F244"/>
    <mergeCell ref="E245:F245"/>
    <mergeCell ref="B246:C246"/>
    <mergeCell ref="E246:F246"/>
    <mergeCell ref="D247:E247"/>
    <mergeCell ref="B279:C279"/>
    <mergeCell ref="E240:F240"/>
    <mergeCell ref="E241:F241"/>
    <mergeCell ref="B242:C242"/>
    <mergeCell ref="E242:F242"/>
    <mergeCell ref="B253:C253"/>
    <mergeCell ref="B254:C254"/>
    <mergeCell ref="C329:D329"/>
    <mergeCell ref="E329:F329"/>
    <mergeCell ref="C327:D327"/>
    <mergeCell ref="E327:F327"/>
    <mergeCell ref="B708:O708"/>
    <mergeCell ref="B326:H326"/>
    <mergeCell ref="B298:O298"/>
    <mergeCell ref="B324:O324"/>
    <mergeCell ref="I326:N326"/>
    <mergeCell ref="B251:O251"/>
    <mergeCell ref="B1546:N1547"/>
    <mergeCell ref="B691:O691"/>
    <mergeCell ref="B693:O693"/>
    <mergeCell ref="B722:O722"/>
    <mergeCell ref="B1279:O1279"/>
    <mergeCell ref="B1214:O1214"/>
    <mergeCell ref="B1177:O1177"/>
    <mergeCell ref="B1456:O1456"/>
    <mergeCell ref="B724:H724"/>
    <mergeCell ref="C725:D725"/>
    <mergeCell ref="E725:F725"/>
    <mergeCell ref="G725:H725"/>
    <mergeCell ref="B695:J695"/>
    <mergeCell ref="B696:B697"/>
    <mergeCell ref="C696:E696"/>
    <mergeCell ref="F696:H696"/>
    <mergeCell ref="C728:D728"/>
    <mergeCell ref="B278:C278"/>
  </mergeCells>
  <conditionalFormatting sqref="N1092:N1093 C761 E761 G761 I761 C728 E728 G728 C630 E630 G630 C596:C603 E596:E603 D597:D603 G596 I592:L603 C392:L394 C368:J369 C354:L357 E330:H339 D331:D339 C330:C339 C501:L509 C524:L524 C531:N534 C530:E530 C1092:J1092 I630 K1093:L1093 C359:L363 C397:L428">
    <cfRule type="cellIs" dxfId="23" priority="55" stopIfTrue="1" operator="lessThanOrEqual">
      <formula>0</formula>
    </cfRule>
    <cfRule type="cellIs" dxfId="22" priority="56" stopIfTrue="1" operator="greaterThanOrEqual">
      <formula>0</formula>
    </cfRule>
  </conditionalFormatting>
  <conditionalFormatting sqref="F530">
    <cfRule type="cellIs" dxfId="21" priority="43" stopIfTrue="1" operator="lessThanOrEqual">
      <formula>0</formula>
    </cfRule>
    <cfRule type="cellIs" dxfId="20" priority="44" stopIfTrue="1" operator="greaterThanOrEqual">
      <formula>0</formula>
    </cfRule>
  </conditionalFormatting>
  <conditionalFormatting sqref="G530:I530">
    <cfRule type="cellIs" dxfId="19" priority="41" stopIfTrue="1" operator="lessThanOrEqual">
      <formula>0</formula>
    </cfRule>
    <cfRule type="cellIs" dxfId="18" priority="42" stopIfTrue="1" operator="greaterThanOrEqual">
      <formula>0</formula>
    </cfRule>
  </conditionalFormatting>
  <conditionalFormatting sqref="J530">
    <cfRule type="cellIs" dxfId="17" priority="39" stopIfTrue="1" operator="lessThanOrEqual">
      <formula>0</formula>
    </cfRule>
    <cfRule type="cellIs" dxfId="16" priority="40" stopIfTrue="1" operator="greaterThanOrEqual">
      <formula>0</formula>
    </cfRule>
  </conditionalFormatting>
  <conditionalFormatting sqref="K530:M530">
    <cfRule type="cellIs" dxfId="15" priority="37" stopIfTrue="1" operator="lessThanOrEqual">
      <formula>0</formula>
    </cfRule>
    <cfRule type="cellIs" dxfId="14" priority="38" stopIfTrue="1" operator="greaterThanOrEqual">
      <formula>0</formula>
    </cfRule>
  </conditionalFormatting>
  <conditionalFormatting sqref="N530">
    <cfRule type="cellIs" dxfId="13" priority="35" stopIfTrue="1" operator="lessThanOrEqual">
      <formula>0</formula>
    </cfRule>
    <cfRule type="cellIs" dxfId="12" priority="36" stopIfTrue="1" operator="greaterThanOrEqual">
      <formula>0</formula>
    </cfRule>
  </conditionalFormatting>
  <conditionalFormatting sqref="E1092">
    <cfRule type="cellIs" dxfId="11" priority="22" operator="greaterThanOrEqual">
      <formula>0</formula>
    </cfRule>
  </conditionalFormatting>
  <conditionalFormatting sqref="C1092:J1092">
    <cfRule type="cellIs" dxfId="10" priority="21" operator="greaterThanOrEqual">
      <formula>0</formula>
    </cfRule>
  </conditionalFormatting>
  <conditionalFormatting sqref="C858 E858 G858">
    <cfRule type="cellIs" dxfId="9" priority="19" stopIfTrue="1" operator="lessThanOrEqual">
      <formula>0</formula>
    </cfRule>
    <cfRule type="cellIs" dxfId="8" priority="20" stopIfTrue="1" operator="greaterThanOrEqual">
      <formula>0</formula>
    </cfRule>
  </conditionalFormatting>
  <conditionalFormatting sqref="C891 E891 G891 I891">
    <cfRule type="cellIs" dxfId="7" priority="17" stopIfTrue="1" operator="lessThanOrEqual">
      <formula>0</formula>
    </cfRule>
    <cfRule type="cellIs" dxfId="6" priority="18" stopIfTrue="1" operator="greaterThanOrEqual">
      <formula>0</formula>
    </cfRule>
  </conditionalFormatting>
  <conditionalFormatting sqref="I1097:J1097">
    <cfRule type="cellIs" dxfId="5" priority="1" operator="greaterThanOrEqual">
      <formula>0</formula>
    </cfRule>
  </conditionalFormatting>
  <conditionalFormatting sqref="C1097:H1097">
    <cfRule type="cellIs" dxfId="4" priority="11" stopIfTrue="1" operator="lessThanOrEqual">
      <formula>0</formula>
    </cfRule>
    <cfRule type="cellIs" dxfId="3" priority="12" stopIfTrue="1" operator="greaterThanOrEqual">
      <formula>0</formula>
    </cfRule>
  </conditionalFormatting>
  <conditionalFormatting sqref="C1097:H1097">
    <cfRule type="cellIs" dxfId="2" priority="10" operator="greaterThanOrEqual">
      <formula>0</formula>
    </cfRule>
  </conditionalFormatting>
  <conditionalFormatting sqref="I1097:J1097">
    <cfRule type="cellIs" dxfId="1" priority="2" stopIfTrue="1" operator="lessThanOrEqual">
      <formula>0</formula>
    </cfRule>
    <cfRule type="cellIs" dxfId="0" priority="3" stopIfTrue="1" operator="greaterThanOrEqual">
      <formula>0</formula>
    </cfRule>
  </conditionalFormatting>
  <pageMargins left="0.39370078740157483" right="0.19685039370078741" top="0.39370078740157483" bottom="0" header="0" footer="0"/>
  <pageSetup paperSize="9" scale="50" orientation="portrait" r:id="rId1"/>
  <headerFooter alignWithMargins="0"/>
  <rowBreaks count="12" manualBreakCount="12">
    <brk id="107" min="2" max="14" man="1"/>
    <brk id="234" min="2" max="14" man="1"/>
    <brk id="297" min="1" max="14" man="1"/>
    <brk id="363" min="1" max="14" man="1"/>
    <brk id="428" min="2" max="14" man="1"/>
    <brk id="493" min="2" max="14" man="1"/>
    <brk id="559" min="2" max="14" man="1"/>
    <brk id="690" min="2" max="14" man="1"/>
    <brk id="1083" min="2" max="14" man="1"/>
    <brk id="1148" min="2" max="14" man="1"/>
    <brk id="1213" min="2" max="14" man="1"/>
    <brk id="1475" min="2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ENERO</vt:lpstr>
      <vt:lpstr>ENERO!Área_de_impresión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Florencio Fernandez Buena</cp:lastModifiedBy>
  <cp:lastPrinted>2019-02-25T08:06:27Z</cp:lastPrinted>
  <dcterms:created xsi:type="dcterms:W3CDTF">2011-10-19T11:12:35Z</dcterms:created>
  <dcterms:modified xsi:type="dcterms:W3CDTF">2019-02-25T08:06:30Z</dcterms:modified>
</cp:coreProperties>
</file>