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6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6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6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7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7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7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7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7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8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8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9\BOLETINES\2.- FEBRERO\"/>
    </mc:Choice>
  </mc:AlternateContent>
  <bookViews>
    <workbookView xWindow="360" yWindow="45" windowWidth="9345" windowHeight="5025"/>
  </bookViews>
  <sheets>
    <sheet name="FEBRER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FEBRERO!#REF!</definedName>
    <definedName name="_xlnm.Print_Area" localSheetId="0">FEBRERO!$B$1:$O$1901</definedName>
  </definedNames>
  <calcPr calcId="152511"/>
</workbook>
</file>

<file path=xl/calcChain.xml><?xml version="1.0" encoding="utf-8"?>
<calcChain xmlns="http://schemas.openxmlformats.org/spreadsheetml/2006/main">
  <c r="H1228" i="4" l="1"/>
  <c r="H1229" i="4"/>
  <c r="H1230" i="4"/>
  <c r="H1231" i="4"/>
  <c r="H1232" i="4"/>
  <c r="H1233" i="4"/>
  <c r="H1234" i="4"/>
  <c r="H1235" i="4"/>
  <c r="H1236" i="4"/>
  <c r="E964" i="4"/>
  <c r="E965" i="4"/>
  <c r="E966" i="4"/>
  <c r="E967" i="4"/>
  <c r="E968" i="4"/>
  <c r="E969" i="4"/>
  <c r="E970" i="4"/>
  <c r="E971" i="4"/>
  <c r="E972" i="4"/>
  <c r="I923" i="4" l="1"/>
  <c r="E923" i="4"/>
  <c r="C923" i="4"/>
  <c r="G922" i="4"/>
  <c r="G921" i="4"/>
  <c r="I791" i="4"/>
  <c r="E791" i="4"/>
  <c r="C791" i="4"/>
  <c r="G790" i="4"/>
  <c r="G789" i="4"/>
  <c r="E765" i="4"/>
  <c r="C765" i="4"/>
  <c r="G764" i="4"/>
  <c r="G763" i="4"/>
  <c r="I746" i="4"/>
  <c r="E746" i="4"/>
  <c r="C746" i="4"/>
  <c r="G745" i="4"/>
  <c r="G744" i="4"/>
  <c r="E729" i="4"/>
  <c r="C729" i="4"/>
  <c r="G728" i="4"/>
  <c r="G727" i="4"/>
  <c r="G709" i="4"/>
  <c r="F709" i="4"/>
  <c r="D709" i="4"/>
  <c r="C709" i="4"/>
  <c r="H708" i="4"/>
  <c r="E708" i="4"/>
  <c r="H707" i="4"/>
  <c r="E707" i="4"/>
  <c r="H706" i="4"/>
  <c r="E706" i="4"/>
  <c r="H705" i="4"/>
  <c r="E705" i="4"/>
  <c r="H704" i="4"/>
  <c r="E704" i="4"/>
  <c r="H703" i="4"/>
  <c r="E703" i="4"/>
  <c r="H702" i="4"/>
  <c r="E702" i="4"/>
  <c r="H701" i="4"/>
  <c r="E701" i="4"/>
  <c r="H700" i="4"/>
  <c r="E700" i="4"/>
  <c r="E709" i="4" s="1"/>
  <c r="G923" i="4" l="1"/>
  <c r="J702" i="4"/>
  <c r="J704" i="4"/>
  <c r="J706" i="4"/>
  <c r="J708" i="4"/>
  <c r="G729" i="4"/>
  <c r="G746" i="4"/>
  <c r="G765" i="4"/>
  <c r="G791" i="4"/>
  <c r="J701" i="4"/>
  <c r="J703" i="4"/>
  <c r="J705" i="4"/>
  <c r="J707" i="4"/>
  <c r="J700" i="4"/>
  <c r="H709" i="4"/>
  <c r="J709" i="4" s="1"/>
  <c r="E634" i="4"/>
  <c r="C634" i="4"/>
  <c r="G633" i="4"/>
  <c r="G632" i="4"/>
  <c r="I615" i="4"/>
  <c r="E615" i="4"/>
  <c r="C615" i="4"/>
  <c r="G614" i="4"/>
  <c r="G613" i="4"/>
  <c r="I660" i="4"/>
  <c r="E660" i="4"/>
  <c r="C660" i="4"/>
  <c r="G659" i="4"/>
  <c r="G658" i="4"/>
  <c r="E897" i="4"/>
  <c r="C897" i="4"/>
  <c r="G896" i="4"/>
  <c r="G895" i="4"/>
  <c r="I878" i="4"/>
  <c r="E878" i="4"/>
  <c r="C878" i="4"/>
  <c r="G877" i="4"/>
  <c r="G876" i="4"/>
  <c r="E861" i="4"/>
  <c r="C861" i="4"/>
  <c r="G860" i="4"/>
  <c r="G859" i="4"/>
  <c r="M843" i="4"/>
  <c r="G841" i="4"/>
  <c r="F841" i="4"/>
  <c r="D841" i="4"/>
  <c r="C841" i="4"/>
  <c r="H840" i="4"/>
  <c r="E840" i="4"/>
  <c r="H839" i="4"/>
  <c r="E839" i="4"/>
  <c r="H838" i="4"/>
  <c r="E838" i="4"/>
  <c r="H837" i="4"/>
  <c r="E837" i="4"/>
  <c r="H836" i="4"/>
  <c r="E836" i="4"/>
  <c r="H835" i="4"/>
  <c r="E835" i="4"/>
  <c r="H834" i="4"/>
  <c r="E834" i="4"/>
  <c r="H833" i="4"/>
  <c r="E833" i="4"/>
  <c r="H832" i="4"/>
  <c r="E832" i="4"/>
  <c r="E598" i="4"/>
  <c r="C598" i="4"/>
  <c r="G597" i="4"/>
  <c r="G596" i="4"/>
  <c r="E841" i="4" l="1"/>
  <c r="J834" i="4"/>
  <c r="J836" i="4"/>
  <c r="J838" i="4"/>
  <c r="J840" i="4"/>
  <c r="G861" i="4"/>
  <c r="G878" i="4"/>
  <c r="G897" i="4"/>
  <c r="G660" i="4"/>
  <c r="G615" i="4"/>
  <c r="G634" i="4"/>
  <c r="G598" i="4"/>
  <c r="J833" i="4"/>
  <c r="J835" i="4"/>
  <c r="J837" i="4"/>
  <c r="J839" i="4"/>
  <c r="J832" i="4"/>
  <c r="H841" i="4"/>
  <c r="J841" i="4" l="1"/>
  <c r="I1187" i="4"/>
  <c r="E1187" i="4"/>
  <c r="C1187" i="4"/>
  <c r="G1186" i="4"/>
  <c r="G1185" i="4"/>
  <c r="E1161" i="4"/>
  <c r="C1161" i="4"/>
  <c r="G1160" i="4"/>
  <c r="G1159" i="4"/>
  <c r="I1055" i="4"/>
  <c r="E1055" i="4"/>
  <c r="C1055" i="4"/>
  <c r="G1054" i="4"/>
  <c r="G1053" i="4"/>
  <c r="E1029" i="4"/>
  <c r="C1029" i="4"/>
  <c r="G1028" i="4"/>
  <c r="G1027" i="4"/>
  <c r="I1012" i="4"/>
  <c r="E1012" i="4"/>
  <c r="C1012" i="4"/>
  <c r="G1011" i="4"/>
  <c r="G1010" i="4"/>
  <c r="E995" i="4"/>
  <c r="C995" i="4"/>
  <c r="G994" i="4"/>
  <c r="G993" i="4"/>
  <c r="G1161" i="4" l="1"/>
  <c r="G1187" i="4"/>
  <c r="G1029" i="4"/>
  <c r="G1055" i="4"/>
  <c r="G1012" i="4"/>
  <c r="G995" i="4"/>
  <c r="K526" i="4" l="1"/>
  <c r="J526" i="4"/>
  <c r="I526" i="4"/>
  <c r="H526" i="4"/>
  <c r="G526" i="4"/>
  <c r="F526" i="4"/>
  <c r="E526" i="4"/>
  <c r="D526" i="4"/>
  <c r="C526" i="4"/>
  <c r="L525" i="4"/>
  <c r="L524" i="4"/>
  <c r="I501" i="4"/>
  <c r="E501" i="4"/>
  <c r="C501" i="4"/>
  <c r="G500" i="4"/>
  <c r="G499" i="4"/>
  <c r="K462" i="4"/>
  <c r="J462" i="4"/>
  <c r="I462" i="4"/>
  <c r="H462" i="4"/>
  <c r="G462" i="4"/>
  <c r="F462" i="4"/>
  <c r="E462" i="4"/>
  <c r="D462" i="4"/>
  <c r="C462" i="4"/>
  <c r="L461" i="4"/>
  <c r="L460" i="4"/>
  <c r="E437" i="4"/>
  <c r="C437" i="4"/>
  <c r="G436" i="4"/>
  <c r="G435" i="4"/>
  <c r="C343" i="4"/>
  <c r="D343" i="4"/>
  <c r="E343" i="4"/>
  <c r="F343" i="4"/>
  <c r="G343" i="4"/>
  <c r="H343" i="4"/>
  <c r="I343" i="4"/>
  <c r="J343" i="4"/>
  <c r="K343" i="4"/>
  <c r="L344" i="4"/>
  <c r="L345" i="4"/>
  <c r="C346" i="4"/>
  <c r="D346" i="4"/>
  <c r="E346" i="4"/>
  <c r="F346" i="4"/>
  <c r="G346" i="4"/>
  <c r="H346" i="4"/>
  <c r="I346" i="4"/>
  <c r="J346" i="4"/>
  <c r="K346" i="4"/>
  <c r="L347" i="4"/>
  <c r="L348" i="4"/>
  <c r="C351" i="4"/>
  <c r="D351" i="4"/>
  <c r="E351" i="4"/>
  <c r="F351" i="4"/>
  <c r="G351" i="4"/>
  <c r="H351" i="4"/>
  <c r="I351" i="4"/>
  <c r="J351" i="4"/>
  <c r="K351" i="4"/>
  <c r="C352" i="4"/>
  <c r="D352" i="4"/>
  <c r="E352" i="4"/>
  <c r="F352" i="4"/>
  <c r="G352" i="4"/>
  <c r="H352" i="4"/>
  <c r="I352" i="4"/>
  <c r="J352" i="4"/>
  <c r="K352" i="4"/>
  <c r="C350" i="4" l="1"/>
  <c r="L351" i="4"/>
  <c r="J350" i="4"/>
  <c r="H350" i="4"/>
  <c r="F350" i="4"/>
  <c r="D350" i="4"/>
  <c r="K350" i="4"/>
  <c r="G350" i="4"/>
  <c r="L352" i="4"/>
  <c r="I350" i="4"/>
  <c r="E350" i="4"/>
  <c r="L343" i="4"/>
  <c r="L346" i="4"/>
  <c r="L462" i="4"/>
  <c r="G501" i="4"/>
  <c r="L526" i="4"/>
  <c r="G437" i="4"/>
  <c r="L350" i="4" l="1"/>
  <c r="E1230" i="4"/>
  <c r="E1229" i="4"/>
  <c r="J1229" i="4" s="1"/>
  <c r="J1230" i="4" l="1"/>
  <c r="J1364" i="4"/>
  <c r="I1364" i="4"/>
  <c r="E1366" i="4"/>
  <c r="F1366" i="4"/>
  <c r="G1366" i="4"/>
  <c r="H1366" i="4"/>
  <c r="E1231" i="4" l="1"/>
  <c r="E1232" i="4"/>
  <c r="E1233" i="4"/>
  <c r="E1234" i="4"/>
  <c r="E1235" i="4"/>
  <c r="E1236" i="4"/>
  <c r="E1228" i="4"/>
  <c r="E1237" i="4" l="1"/>
  <c r="E1096" i="4"/>
  <c r="E1097" i="4"/>
  <c r="E1098" i="4"/>
  <c r="E1099" i="4"/>
  <c r="E1100" i="4"/>
  <c r="E1101" i="4"/>
  <c r="E1102" i="4"/>
  <c r="E1103" i="4"/>
  <c r="E1104" i="4"/>
  <c r="J1365" i="4" l="1"/>
  <c r="I1365" i="4"/>
  <c r="D1366" i="4"/>
  <c r="C1366" i="4"/>
  <c r="J1366" i="4" l="1"/>
  <c r="I1366" i="4"/>
  <c r="G403" i="4" l="1"/>
  <c r="G402" i="4"/>
  <c r="C1642" i="4" l="1"/>
  <c r="K1707" i="4" l="1"/>
  <c r="J1707" i="4"/>
  <c r="I1707" i="4"/>
  <c r="H1707" i="4"/>
  <c r="G1707" i="4"/>
  <c r="F1707" i="4"/>
  <c r="E1707" i="4"/>
  <c r="D1707" i="4"/>
  <c r="C1707" i="4"/>
  <c r="L1706" i="4"/>
  <c r="L1705" i="4"/>
  <c r="L1704" i="4"/>
  <c r="L1703" i="4"/>
  <c r="L1702" i="4"/>
  <c r="K1687" i="4"/>
  <c r="J1687" i="4"/>
  <c r="I1687" i="4"/>
  <c r="H1687" i="4"/>
  <c r="G1687" i="4"/>
  <c r="F1687" i="4"/>
  <c r="E1687" i="4"/>
  <c r="D1687" i="4"/>
  <c r="C1687" i="4"/>
  <c r="L1684" i="4" s="1"/>
  <c r="L1683" i="4"/>
  <c r="L1682" i="4"/>
  <c r="K1642" i="4"/>
  <c r="J1642" i="4"/>
  <c r="I1642" i="4"/>
  <c r="H1642" i="4"/>
  <c r="G1642" i="4"/>
  <c r="F1642" i="4"/>
  <c r="E1642" i="4"/>
  <c r="D1642" i="4"/>
  <c r="L1641" i="4"/>
  <c r="L1640" i="4"/>
  <c r="L1639" i="4"/>
  <c r="L1638" i="4"/>
  <c r="L1637" i="4"/>
  <c r="K1622" i="4"/>
  <c r="J1622" i="4"/>
  <c r="I1622" i="4"/>
  <c r="H1622" i="4"/>
  <c r="G1622" i="4"/>
  <c r="F1622" i="4"/>
  <c r="E1622" i="4"/>
  <c r="D1622" i="4"/>
  <c r="C1622" i="4"/>
  <c r="L1619" i="4" s="1"/>
  <c r="L1620" i="4"/>
  <c r="L1618" i="4"/>
  <c r="L1617" i="4"/>
  <c r="L1686" i="4" l="1"/>
  <c r="L1621" i="4"/>
  <c r="L1685" i="4"/>
  <c r="L1707" i="4"/>
  <c r="L1642" i="4"/>
  <c r="L1622" i="4"/>
  <c r="H1294" i="4"/>
  <c r="F1237" i="4"/>
  <c r="C1237" i="4"/>
  <c r="G1303" i="4"/>
  <c r="F1303" i="4"/>
  <c r="D1303" i="4"/>
  <c r="C1303" i="4"/>
  <c r="E1300" i="4" s="1"/>
  <c r="H1302" i="4"/>
  <c r="E1302" i="4"/>
  <c r="H1301" i="4"/>
  <c r="E1301" i="4"/>
  <c r="H1300" i="4"/>
  <c r="H1299" i="4"/>
  <c r="E1299" i="4"/>
  <c r="H1298" i="4"/>
  <c r="E1298" i="4"/>
  <c r="H1297" i="4"/>
  <c r="E1297" i="4"/>
  <c r="H1296" i="4"/>
  <c r="E1296" i="4"/>
  <c r="H1295" i="4"/>
  <c r="E1295" i="4"/>
  <c r="E1294" i="4"/>
  <c r="G1237" i="4"/>
  <c r="D1237" i="4"/>
  <c r="J1295" i="4" l="1"/>
  <c r="J1296" i="4"/>
  <c r="J1297" i="4"/>
  <c r="J1298" i="4"/>
  <c r="J1299" i="4"/>
  <c r="J1228" i="4"/>
  <c r="J1232" i="4"/>
  <c r="J1236" i="4"/>
  <c r="J1300" i="4"/>
  <c r="J1301" i="4"/>
  <c r="J1302" i="4"/>
  <c r="J1231" i="4"/>
  <c r="J1233" i="4"/>
  <c r="J1235" i="4"/>
  <c r="J1294" i="4"/>
  <c r="L1687" i="4"/>
  <c r="J1234" i="4"/>
  <c r="H1237" i="4"/>
  <c r="H1303" i="4"/>
  <c r="E1303" i="4"/>
  <c r="J1303" i="4" l="1"/>
  <c r="J1237" i="4"/>
  <c r="C1142" i="4" l="1"/>
  <c r="E1142" i="4"/>
  <c r="I1142" i="4" l="1"/>
  <c r="G1141" i="4"/>
  <c r="G1140" i="4"/>
  <c r="E1125" i="4"/>
  <c r="C1125" i="4"/>
  <c r="G1124" i="4"/>
  <c r="G1123" i="4"/>
  <c r="H1096" i="4"/>
  <c r="H1097" i="4"/>
  <c r="J1097" i="4" l="1"/>
  <c r="J1096" i="4"/>
  <c r="G1125" i="4"/>
  <c r="G1142" i="4"/>
  <c r="L1726" i="4" l="1"/>
  <c r="L1725" i="4"/>
  <c r="K1575" i="4"/>
  <c r="J1575" i="4"/>
  <c r="I1575" i="4"/>
  <c r="H1575" i="4"/>
  <c r="G1575" i="4"/>
  <c r="F1575" i="4"/>
  <c r="E1575" i="4"/>
  <c r="D1575" i="4"/>
  <c r="C1575" i="4"/>
  <c r="L1572" i="4" s="1"/>
  <c r="L1571" i="4"/>
  <c r="K1556" i="4"/>
  <c r="J1556" i="4"/>
  <c r="I1556" i="4"/>
  <c r="H1556" i="4"/>
  <c r="G1556" i="4"/>
  <c r="F1556" i="4"/>
  <c r="E1556" i="4"/>
  <c r="D1556" i="4"/>
  <c r="C1556" i="4"/>
  <c r="L1554" i="4" s="1"/>
  <c r="L1555" i="4"/>
  <c r="L1552" i="4"/>
  <c r="J1496" i="4"/>
  <c r="I1496" i="4"/>
  <c r="H1496" i="4"/>
  <c r="G1496" i="4"/>
  <c r="F1496" i="4"/>
  <c r="E1496" i="4"/>
  <c r="D1496" i="4"/>
  <c r="C1496" i="4"/>
  <c r="L1495" i="4"/>
  <c r="K1495" i="4"/>
  <c r="L1494" i="4"/>
  <c r="K1494" i="4"/>
  <c r="L1493" i="4"/>
  <c r="K1493" i="4"/>
  <c r="L1492" i="4"/>
  <c r="K1492" i="4"/>
  <c r="L1491" i="4"/>
  <c r="K1491" i="4"/>
  <c r="L1490" i="4"/>
  <c r="K1490" i="4"/>
  <c r="L1489" i="4"/>
  <c r="K1489" i="4"/>
  <c r="L1488" i="4"/>
  <c r="K1488" i="4"/>
  <c r="L1487" i="4"/>
  <c r="K1487" i="4"/>
  <c r="K1471" i="4"/>
  <c r="J1471" i="4"/>
  <c r="I1471" i="4"/>
  <c r="H1471" i="4"/>
  <c r="G1471" i="4"/>
  <c r="F1471" i="4"/>
  <c r="E1471" i="4"/>
  <c r="D1471" i="4"/>
  <c r="C1471" i="4"/>
  <c r="L1468" i="4" s="1"/>
  <c r="K1453" i="4"/>
  <c r="J1453" i="4"/>
  <c r="I1453" i="4"/>
  <c r="H1453" i="4"/>
  <c r="G1453" i="4"/>
  <c r="F1453" i="4"/>
  <c r="E1453" i="4"/>
  <c r="D1453" i="4"/>
  <c r="C1453" i="4"/>
  <c r="L1450" i="4" s="1"/>
  <c r="L1452" i="4"/>
  <c r="K1431" i="4"/>
  <c r="I1431" i="4"/>
  <c r="H1431" i="4"/>
  <c r="F1431" i="4"/>
  <c r="E1431" i="4"/>
  <c r="C1431" i="4"/>
  <c r="N1430" i="4"/>
  <c r="L1430" i="4"/>
  <c r="N1429" i="4"/>
  <c r="L1429" i="4"/>
  <c r="N1428" i="4"/>
  <c r="L1428" i="4"/>
  <c r="N1427" i="4"/>
  <c r="L1427" i="4"/>
  <c r="N1426" i="4"/>
  <c r="L1426" i="4"/>
  <c r="N1425" i="4"/>
  <c r="L1425" i="4"/>
  <c r="N1424" i="4"/>
  <c r="L1424" i="4"/>
  <c r="N1423" i="4"/>
  <c r="L1423" i="4"/>
  <c r="N1422" i="4"/>
  <c r="L1422" i="4"/>
  <c r="H1361" i="4"/>
  <c r="G1361" i="4"/>
  <c r="F1361" i="4"/>
  <c r="E1361" i="4"/>
  <c r="D1361" i="4"/>
  <c r="C1361" i="4"/>
  <c r="G1105" i="4"/>
  <c r="F1105" i="4"/>
  <c r="D1105" i="4"/>
  <c r="C1105" i="4"/>
  <c r="H1104" i="4"/>
  <c r="H1103" i="4"/>
  <c r="H1102" i="4"/>
  <c r="H1101" i="4"/>
  <c r="H1100" i="4"/>
  <c r="H1099" i="4"/>
  <c r="H1098" i="4"/>
  <c r="G973" i="4"/>
  <c r="F973" i="4"/>
  <c r="D973" i="4"/>
  <c r="C973" i="4"/>
  <c r="H972" i="4"/>
  <c r="J972" i="4" s="1"/>
  <c r="H971" i="4"/>
  <c r="J971" i="4" s="1"/>
  <c r="H970" i="4"/>
  <c r="H969" i="4"/>
  <c r="H968" i="4"/>
  <c r="H967" i="4"/>
  <c r="H966" i="4"/>
  <c r="H965" i="4"/>
  <c r="H964" i="4"/>
  <c r="G578" i="4"/>
  <c r="F578" i="4"/>
  <c r="D578" i="4"/>
  <c r="C578" i="4"/>
  <c r="H577" i="4"/>
  <c r="E577" i="4"/>
  <c r="H576" i="4"/>
  <c r="E576" i="4"/>
  <c r="H575" i="4"/>
  <c r="E575" i="4"/>
  <c r="H574" i="4"/>
  <c r="E574" i="4"/>
  <c r="H573" i="4"/>
  <c r="E573" i="4"/>
  <c r="H572" i="4"/>
  <c r="E572" i="4"/>
  <c r="H571" i="4"/>
  <c r="E571" i="4"/>
  <c r="H570" i="4"/>
  <c r="E570" i="4"/>
  <c r="H569" i="4"/>
  <c r="E569" i="4"/>
  <c r="K420" i="4"/>
  <c r="J420" i="4"/>
  <c r="I420" i="4"/>
  <c r="H420" i="4"/>
  <c r="G420" i="4"/>
  <c r="F420" i="4"/>
  <c r="E420" i="4"/>
  <c r="D420" i="4"/>
  <c r="C420" i="4"/>
  <c r="L418" i="4" s="1"/>
  <c r="L419" i="4"/>
  <c r="I404" i="4"/>
  <c r="E404" i="4"/>
  <c r="C404" i="4"/>
  <c r="K387" i="4"/>
  <c r="J387" i="4"/>
  <c r="I387" i="4"/>
  <c r="H387" i="4"/>
  <c r="G387" i="4"/>
  <c r="F387" i="4"/>
  <c r="E387" i="4"/>
  <c r="D387" i="4"/>
  <c r="C387" i="4"/>
  <c r="L386" i="4"/>
  <c r="L385" i="4"/>
  <c r="E371" i="4"/>
  <c r="C371" i="4"/>
  <c r="G370" i="4"/>
  <c r="G369" i="4"/>
  <c r="E247" i="4"/>
  <c r="E243" i="4"/>
  <c r="L1470" i="4" l="1"/>
  <c r="L1574" i="4"/>
  <c r="L1451" i="4"/>
  <c r="L1469" i="4"/>
  <c r="L1553" i="4"/>
  <c r="L1556" i="4" s="1"/>
  <c r="L1573" i="4"/>
  <c r="L1575" i="4" s="1"/>
  <c r="J569" i="4"/>
  <c r="J571" i="4"/>
  <c r="J573" i="4"/>
  <c r="J575" i="4"/>
  <c r="J577" i="4"/>
  <c r="J1099" i="4"/>
  <c r="J1101" i="4"/>
  <c r="J1103" i="4"/>
  <c r="J964" i="4"/>
  <c r="J966" i="4"/>
  <c r="J968" i="4"/>
  <c r="J570" i="4"/>
  <c r="J572" i="4"/>
  <c r="J574" i="4"/>
  <c r="J576" i="4"/>
  <c r="J1098" i="4"/>
  <c r="J1100" i="4"/>
  <c r="J1102" i="4"/>
  <c r="J1104" i="4"/>
  <c r="J965" i="4"/>
  <c r="J969" i="4"/>
  <c r="F250" i="4"/>
  <c r="L1431" i="4"/>
  <c r="N1431" i="4"/>
  <c r="E578" i="4"/>
  <c r="H578" i="4"/>
  <c r="K1496" i="4"/>
  <c r="L1496" i="4"/>
  <c r="G371" i="4"/>
  <c r="G404" i="4"/>
  <c r="E973" i="4"/>
  <c r="H973" i="4"/>
  <c r="E1105" i="4"/>
  <c r="H1105" i="4"/>
  <c r="L1453" i="4"/>
  <c r="L387" i="4"/>
  <c r="L420" i="4"/>
  <c r="L1471" i="4"/>
  <c r="J973" i="4" l="1"/>
  <c r="J578" i="4"/>
  <c r="J1105" i="4"/>
</calcChain>
</file>

<file path=xl/sharedStrings.xml><?xml version="1.0" encoding="utf-8"?>
<sst xmlns="http://schemas.openxmlformats.org/spreadsheetml/2006/main" count="837" uniqueCount="209">
  <si>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</si>
  <si>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</si>
  <si>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</si>
  <si>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</si>
  <si>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</si>
  <si>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</si>
  <si>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</si>
  <si>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</si>
  <si>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</si>
  <si>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</si>
  <si>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</si>
  <si>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</si>
  <si>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</si>
  <si>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</si>
  <si>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</si>
  <si>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</si>
  <si>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</si>
  <si>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</si>
  <si>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</si>
  <si>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</si>
  <si>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</si>
  <si>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</si>
  <si>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</si>
  <si>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</si>
  <si>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</si>
  <si>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</si>
  <si>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</si>
  <si>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</si>
  <si>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</si>
  <si>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</si>
  <si>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</si>
  <si>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</si>
  <si>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</si>
  <si>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</si>
  <si>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</si>
  <si>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</si>
  <si>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</si>
  <si>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</si>
  <si>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</si>
  <si>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</si>
  <si>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</si>
  <si>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</si>
  <si>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</si>
  <si>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</si>
  <si>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</si>
  <si>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</si>
  <si>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</si>
  <si>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</si>
  <si>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</si>
  <si>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</si>
  <si>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</si>
  <si>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</si>
  <si>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</si>
  <si>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</si>
  <si>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</si>
  <si>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</si>
  <si>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</si>
  <si>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</si>
  <si>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</si>
  <si>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</si>
  <si>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</si>
  <si>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</si>
  <si>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</si>
  <si>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</si>
  <si>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</si>
  <si>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</si>
  <si>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</si>
  <si>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</si>
  <si>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</si>
  <si>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</si>
  <si>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</si>
  <si>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</si>
  <si>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</si>
  <si>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</si>
  <si>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</si>
  <si>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</si>
  <si>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</si>
  <si>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</si>
  <si>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</si>
  <si>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</si>
  <si>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</si>
  <si>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</si>
  <si>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</si>
  <si>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</si>
  <si>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</si>
  <si>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</si>
  <si>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</si>
  <si>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</si>
  <si>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</si>
  <si>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</si>
  <si>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</si>
  <si>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</si>
  <si>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</si>
  <si>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</si>
  <si>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</si>
  <si>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</si>
  <si>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</si>
  <si>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</si>
  <si>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</si>
  <si>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</si>
  <si>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</si>
  <si>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</si>
  <si>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</si>
  <si>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</si>
  <si>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</si>
  <si>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</si>
  <si>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</si>
  <si>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</si>
  <si>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</si>
  <si>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</si>
  <si>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</si>
  <si>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</si>
  <si>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r>
      <t xml:space="preserve">Pernoctación: </t>
    </r>
    <r>
      <rPr>
        <sz val="12"/>
        <rFont val="Verdana"/>
        <family val="2"/>
      </rPr>
      <t>Ocupación por una persona de una plaza dentro de una jornada hotelera y en un mismo establecimiento.</t>
    </r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</si>
  <si>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</si>
  <si>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</si>
  <si>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</si>
  <si>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</si>
  <si>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</si>
  <si>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</si>
  <si>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</si>
  <si>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</si>
  <si>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</si>
  <si>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</si>
  <si>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</si>
  <si>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</si>
  <si>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</si>
  <si>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</si>
  <si>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</si>
  <si>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</si>
  <si>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</si>
  <si>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</si>
  <si>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</si>
  <si>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</si>
  <si>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</si>
  <si>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</si>
  <si>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</si>
  <si>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 xml:space="preserve"> NOTA (*): En Julio de 2018 se modifica el universo del estudio al incorporar al análisis las viviendas de uso turístico y apartamentos.</t>
  </si>
  <si>
    <t>FICHA TÉCNICA GENERAL *</t>
  </si>
  <si>
    <r>
      <t xml:space="preserve">Ámbito de la Investigación: </t>
    </r>
    <r>
      <rPr>
        <sz val="12"/>
        <rFont val="Verdana"/>
        <family val="2"/>
      </rPr>
      <t>Comunidad  de Castilla y León</t>
    </r>
  </si>
  <si>
    <r>
      <t xml:space="preserve">Universo: </t>
    </r>
    <r>
      <rPr>
        <sz val="12"/>
        <rFont val="Verdana"/>
        <family val="2"/>
      </rPr>
      <t>Alojamientos Turísticos Reglados (Alojamientos Hoteleros, Alojamientos de Turismo Rural, Campamentos y Albergues).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</si>
  <si>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(p=q=0,5, sigma=1,64).</t>
    </r>
  </si>
  <si>
    <t>* (Excepto viviendas de uso turístico y apartamentos)</t>
  </si>
  <si>
    <t>FICHA TÉCNICA DE VIVIENDAS DE USO TURISTICO Y APARTAMENTOS</t>
  </si>
  <si>
    <r>
      <t xml:space="preserve">Universo: </t>
    </r>
    <r>
      <rPr>
        <sz val="12"/>
        <rFont val="Verdana"/>
        <family val="2"/>
      </rPr>
      <t xml:space="preserve"> Viviendas de uso turístico y Apartamentos turísticos. </t>
    </r>
  </si>
  <si>
    <r>
      <t xml:space="preserve">Tamaño y Error muestral del Estudio de viviendas de uso turístico y apartamentos: </t>
    </r>
    <r>
      <rPr>
        <sz val="12"/>
        <rFont val="Verdana"/>
        <family val="2"/>
      </rPr>
      <t>200 encuestas, fijando un nivel de error máximo para datos globales del 5,35%, en condiciones normales de muestreo (p=q=0,5, sigma=1,64).</t>
    </r>
  </si>
  <si>
    <t>Plan Estadístico de Castilla y León 2018-2021: Operación Estadística nº 07012</t>
  </si>
  <si>
    <t>CAMPING</t>
  </si>
  <si>
    <t xml:space="preserve">3.- CAMPING </t>
  </si>
  <si>
    <t>6a.- DATOS POR PROVINCIAS</t>
  </si>
  <si>
    <t>FEBRERO 2019</t>
  </si>
  <si>
    <t>ENERO -FEBRERO 2019</t>
  </si>
  <si>
    <t>ENERO-FEBRERO 2019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</si>
  <si>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FEBRERO 2018 Y FEBRERO 2019</t>
    </r>
  </si>
  <si>
    <t>FEBRERO 2018</t>
  </si>
  <si>
    <r>
      <rPr>
        <b/>
        <sz val="16"/>
        <color rgb="FF0000FF"/>
        <rFont val="Verdana"/>
        <family val="2"/>
      </rPr>
      <t xml:space="preserve">1c.- </t>
    </r>
    <r>
      <rPr>
        <b/>
        <sz val="16"/>
        <color indexed="12"/>
        <rFont val="Verdana"/>
        <family val="2"/>
      </rPr>
      <t>COMPARACIONES DE DATOS ACUMULADOS DE ENERO-FEBRERO 2018 - 2019</t>
    </r>
  </si>
  <si>
    <t>ENERO-FEBRERO 2018</t>
  </si>
  <si>
    <t>3b.- COMPARACIONES FEBRERO 2018 Y FEBRERO 2019</t>
  </si>
  <si>
    <t>ENERO- FEBRERO 2019</t>
  </si>
  <si>
    <t>4b.- COMPARACIONES FEBRERO 2018 Y FEBRERO 2019</t>
  </si>
  <si>
    <t>5c.- COMPARACIONES DE DATOS ACUMULADOS DE ENERO-FEBRERO 2018-2019</t>
  </si>
  <si>
    <t>2b.- COMPARACIONES FEBRERO 2018 Y FEBRERO 2019</t>
  </si>
  <si>
    <r>
      <rPr>
        <b/>
        <sz val="16"/>
        <color rgb="FF0000FF"/>
        <rFont val="Verdana"/>
        <family val="2"/>
      </rPr>
      <t xml:space="preserve">2c.- </t>
    </r>
    <r>
      <rPr>
        <b/>
        <sz val="16"/>
        <color indexed="12"/>
        <rFont val="Verdana"/>
        <family val="2"/>
      </rPr>
      <t>COMPARACIONES DE DATOS ACUMULADOS DE ENERO-FEBRERO 2018 - 2019</t>
    </r>
  </si>
  <si>
    <t>3.- PENSIONES</t>
  </si>
  <si>
    <t>4.- TURISMO RURAL</t>
  </si>
  <si>
    <r>
      <rPr>
        <b/>
        <sz val="16"/>
        <color rgb="FF0000FF"/>
        <rFont val="Verdana"/>
        <family val="2"/>
      </rPr>
      <t xml:space="preserve">3c.- </t>
    </r>
    <r>
      <rPr>
        <b/>
        <sz val="16"/>
        <color indexed="12"/>
        <rFont val="Verdana"/>
        <family val="2"/>
      </rPr>
      <t>COMPARACIONES DE DATOS ACUMULADOS DE ENERO-FEBRERO 2018 - 2019</t>
    </r>
  </si>
  <si>
    <r>
      <rPr>
        <b/>
        <sz val="16"/>
        <color rgb="FF0000FF"/>
        <rFont val="Verdana"/>
        <family val="2"/>
      </rPr>
      <t xml:space="preserve">4c.- </t>
    </r>
    <r>
      <rPr>
        <b/>
        <sz val="16"/>
        <color indexed="12"/>
        <rFont val="Verdana"/>
        <family val="2"/>
      </rPr>
      <t>COMPARACIONES DE DATOS ACUMULADOS DE ENERO-FEBRERO 2018-2019</t>
    </r>
  </si>
  <si>
    <t>5.- CAMPING</t>
  </si>
  <si>
    <t>5b.- COMPARACIONES FEBRERO 2018 Y FEBRERO 2019</t>
  </si>
  <si>
    <t>6.- ALBERGUES</t>
  </si>
  <si>
    <t>6b.- COMPARACIONES  FEBRERO 2018 Y FEBRERO 2019</t>
  </si>
  <si>
    <t>6c.- COMPARACIONES DE DATOS ACUMULADOS DE ENERO-FEBRERO 2018-2019</t>
  </si>
  <si>
    <t>7.- VIVIENDAS DE USO TURÍSTICO</t>
  </si>
  <si>
    <t>8.- APARTAMENTOS TURÍSTICOS</t>
  </si>
  <si>
    <t>8a.- DATOS POR PROVINCIAS</t>
  </si>
  <si>
    <t>Melilla</t>
  </si>
  <si>
    <t>Ceuta</t>
  </si>
  <si>
    <t>Baleares</t>
  </si>
  <si>
    <t>Canarias</t>
  </si>
  <si>
    <t>La Rioja</t>
  </si>
  <si>
    <t>Murcia</t>
  </si>
  <si>
    <t>Navarra</t>
  </si>
  <si>
    <t>Aragón</t>
  </si>
  <si>
    <t>Cantabria</t>
  </si>
  <si>
    <t>Extremadura</t>
  </si>
  <si>
    <t>Asturias Principado</t>
  </si>
  <si>
    <t>Valencia Comunidad</t>
  </si>
  <si>
    <t>País Vasco</t>
  </si>
  <si>
    <t>Castilla La Mancha</t>
  </si>
  <si>
    <t>Cataluña</t>
  </si>
  <si>
    <t>Galicia</t>
  </si>
  <si>
    <t>Andalucía</t>
  </si>
  <si>
    <t>Castilla y León</t>
  </si>
  <si>
    <t>Madrid Comunidad</t>
  </si>
  <si>
    <t>Resto de Europa</t>
  </si>
  <si>
    <t>Resto del Mundo</t>
  </si>
  <si>
    <t>Resto de América</t>
  </si>
  <si>
    <t>Canadá</t>
  </si>
  <si>
    <t>Japón</t>
  </si>
  <si>
    <t>Méjico</t>
  </si>
  <si>
    <t>Brasil</t>
  </si>
  <si>
    <t>China</t>
  </si>
  <si>
    <t>EE.UU</t>
  </si>
  <si>
    <t>Italia</t>
  </si>
  <si>
    <t>Benelux</t>
  </si>
  <si>
    <t>Alemania</t>
  </si>
  <si>
    <t>R.Unido</t>
  </si>
  <si>
    <t>Portugal</t>
  </si>
  <si>
    <t>Francia</t>
  </si>
  <si>
    <r>
      <rPr>
        <b/>
        <sz val="12"/>
        <color rgb="FF0000FF"/>
        <rFont val="Verdana"/>
        <family val="2"/>
      </rPr>
      <t>*</t>
    </r>
    <r>
      <rPr>
        <b/>
        <sz val="9"/>
        <rFont val="Verdana"/>
        <family val="2"/>
      </rPr>
      <t xml:space="preserve"> </t>
    </r>
    <r>
      <rPr>
        <b/>
        <sz val="10"/>
        <rFont val="Verdana"/>
        <family val="2"/>
      </rPr>
      <t>Durante el mes de febrero los Campamentos de Palencia han estado abiertos pero no han tenido ocupación, mientras que  los de Soria estuvieron cerrados.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</si>
</sst>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67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5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7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2" fillId="0" borderId="0" xfId="0" applyFont="1" applyAlignment="1"/>
    <xf numFmtId="0" fontId="14" fillId="0" borderId="0" xfId="0" applyFont="1" applyAlignment="1">
      <alignment horizontal="left"/>
    </xf>
    <xf numFmtId="0" fontId="15" fillId="0" borderId="0" xfId="0" applyFont="1" applyBorder="1"/>
    <xf numFmtId="0" fontId="15" fillId="0" borderId="0" xfId="0" applyFont="1"/>
    <xf numFmtId="0" fontId="20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5" fillId="0" borderId="0" xfId="0" applyFont="1"/>
    <xf numFmtId="0" fontId="17" fillId="0" borderId="0" xfId="0" applyFont="1" applyFill="1" applyBorder="1" applyAlignment="1">
      <alignment horizontal="left"/>
    </xf>
    <xf numFmtId="0" fontId="15" fillId="0" borderId="0" xfId="0" applyFont="1" applyFill="1"/>
    <xf numFmtId="0" fontId="17" fillId="0" borderId="0" xfId="0" applyFont="1" applyFill="1" applyBorder="1"/>
    <xf numFmtId="10" fontId="16" fillId="0" borderId="0" xfId="2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0" fontId="16" fillId="0" borderId="0" xfId="0" applyNumberFormat="1" applyFont="1" applyFill="1" applyBorder="1" applyAlignment="1">
      <alignment horizontal="center"/>
    </xf>
    <xf numFmtId="10" fontId="17" fillId="0" borderId="0" xfId="0" applyNumberFormat="1" applyFont="1" applyFill="1" applyBorder="1" applyAlignment="1">
      <alignment horizontal="center"/>
    </xf>
    <xf numFmtId="10" fontId="16" fillId="0" borderId="0" xfId="0" applyNumberFormat="1" applyFont="1" applyFill="1" applyBorder="1" applyAlignment="1"/>
    <xf numFmtId="3" fontId="15" fillId="0" borderId="0" xfId="0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16" fillId="0" borderId="0" xfId="0" applyFont="1" applyBorder="1"/>
    <xf numFmtId="3" fontId="20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5" fillId="0" borderId="0" xfId="0" applyFont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6" fillId="0" borderId="0" xfId="0" applyNumberFormat="1" applyFont="1" applyBorder="1"/>
    <xf numFmtId="2" fontId="15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5" fillId="0" borderId="0" xfId="0" applyFont="1" applyBorder="1" applyAlignment="1">
      <alignment horizontal="left" vertical="center" wrapText="1"/>
    </xf>
    <xf numFmtId="10" fontId="26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39" fillId="0" borderId="0" xfId="0" applyFont="1"/>
    <xf numFmtId="2" fontId="7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5" fillId="0" borderId="0" xfId="0" applyFont="1" applyBorder="1" applyAlignment="1">
      <alignment vertical="center"/>
    </xf>
    <xf numFmtId="0" fontId="17" fillId="0" borderId="0" xfId="0" applyFont="1"/>
    <xf numFmtId="0" fontId="21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0" fillId="0" borderId="0" xfId="0" applyFont="1"/>
    <xf numFmtId="0" fontId="29" fillId="0" borderId="0" xfId="0" applyFont="1"/>
    <xf numFmtId="10" fontId="26" fillId="0" borderId="0" xfId="2" applyNumberFormat="1" applyFont="1" applyFill="1" applyBorder="1" applyAlignment="1">
      <alignment horizontal="center"/>
    </xf>
    <xf numFmtId="2" fontId="26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left" vertical="center"/>
    </xf>
    <xf numFmtId="0" fontId="39" fillId="0" borderId="0" xfId="0" applyFont="1" applyFill="1"/>
    <xf numFmtId="0" fontId="41" fillId="0" borderId="0" xfId="0" applyFont="1"/>
    <xf numFmtId="0" fontId="42" fillId="0" borderId="0" xfId="0" applyFont="1"/>
    <xf numFmtId="0" fontId="37" fillId="0" borderId="0" xfId="0" applyFont="1"/>
    <xf numFmtId="0" fontId="37" fillId="0" borderId="0" xfId="0" applyFont="1" applyBorder="1"/>
    <xf numFmtId="0" fontId="37" fillId="0" borderId="0" xfId="0" applyFont="1" applyFill="1" applyBorder="1"/>
    <xf numFmtId="0" fontId="17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2" fillId="0" borderId="0" xfId="0" applyFont="1" applyFill="1" applyBorder="1" applyAlignment="1"/>
    <xf numFmtId="0" fontId="43" fillId="0" borderId="0" xfId="0" applyFont="1" applyFill="1" applyBorder="1" applyAlignment="1"/>
    <xf numFmtId="3" fontId="17" fillId="0" borderId="0" xfId="0" applyNumberFormat="1" applyFont="1" applyFill="1" applyBorder="1" applyAlignment="1"/>
    <xf numFmtId="0" fontId="3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5" fillId="0" borderId="0" xfId="0" applyFont="1" applyFill="1"/>
    <xf numFmtId="0" fontId="16" fillId="0" borderId="0" xfId="0" applyFont="1"/>
    <xf numFmtId="0" fontId="25" fillId="0" borderId="0" xfId="0" applyFont="1" applyBorder="1"/>
    <xf numFmtId="3" fontId="26" fillId="0" borderId="0" xfId="0" applyNumberFormat="1" applyFont="1" applyFill="1" applyBorder="1" applyAlignment="1">
      <alignment horizontal="center"/>
    </xf>
    <xf numFmtId="10" fontId="26" fillId="3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2" fillId="0" borderId="0" xfId="0" applyFont="1" applyFill="1"/>
    <xf numFmtId="0" fontId="17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25" fillId="0" borderId="0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0" fontId="26" fillId="0" borderId="0" xfId="0" applyNumberFormat="1" applyFont="1" applyFill="1" applyBorder="1" applyAlignment="1">
      <alignment horizontal="center"/>
    </xf>
    <xf numFmtId="0" fontId="44" fillId="0" borderId="0" xfId="0" applyFont="1"/>
    <xf numFmtId="3" fontId="25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5" fillId="0" borderId="0" xfId="0" applyNumberFormat="1" applyFont="1" applyFill="1" applyBorder="1" applyAlignment="1">
      <alignment horizontal="center"/>
    </xf>
    <xf numFmtId="0" fontId="17" fillId="3" borderId="0" xfId="0" applyFont="1" applyFill="1" applyBorder="1" applyAlignment="1">
      <alignment horizontal="left"/>
    </xf>
    <xf numFmtId="0" fontId="12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2" fillId="0" borderId="0" xfId="0" applyNumberFormat="1" applyFont="1" applyAlignment="1">
      <alignment horizontal="right"/>
    </xf>
    <xf numFmtId="0" fontId="0" fillId="5" borderId="0" xfId="0" applyFill="1"/>
    <xf numFmtId="0" fontId="17" fillId="3" borderId="0" xfId="0" applyFont="1" applyFill="1" applyBorder="1" applyAlignment="1">
      <alignment horizontal="left"/>
    </xf>
    <xf numFmtId="3" fontId="0" fillId="0" borderId="0" xfId="0" applyNumberFormat="1"/>
    <xf numFmtId="0" fontId="0" fillId="7" borderId="0" xfId="0" applyFill="1"/>
    <xf numFmtId="0" fontId="39" fillId="7" borderId="0" xfId="0" applyFont="1" applyFill="1"/>
    <xf numFmtId="0" fontId="13" fillId="9" borderId="0" xfId="0" applyFont="1" applyFill="1" applyAlignment="1">
      <alignment horizontal="right"/>
    </xf>
    <xf numFmtId="0" fontId="17" fillId="9" borderId="0" xfId="0" applyFont="1" applyFill="1" applyBorder="1" applyAlignment="1">
      <alignment horizontal="center"/>
    </xf>
    <xf numFmtId="0" fontId="17" fillId="9" borderId="0" xfId="0" applyFont="1" applyFill="1" applyBorder="1"/>
    <xf numFmtId="3" fontId="32" fillId="9" borderId="0" xfId="0" applyNumberFormat="1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left"/>
    </xf>
    <xf numFmtId="0" fontId="0" fillId="10" borderId="0" xfId="0" applyFill="1"/>
    <xf numFmtId="3" fontId="32" fillId="0" borderId="0" xfId="0" applyNumberFormat="1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45" fillId="9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5" fillId="9" borderId="0" xfId="0" applyFont="1" applyFill="1" applyBorder="1"/>
    <xf numFmtId="3" fontId="45" fillId="9" borderId="0" xfId="0" applyNumberFormat="1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32" fillId="9" borderId="0" xfId="0" applyFont="1" applyFill="1" applyBorder="1"/>
    <xf numFmtId="3" fontId="26" fillId="9" borderId="0" xfId="0" applyNumberFormat="1" applyFont="1" applyFill="1" applyBorder="1" applyAlignment="1">
      <alignment horizontal="center"/>
    </xf>
    <xf numFmtId="0" fontId="47" fillId="9" borderId="0" xfId="0" applyFont="1" applyFill="1" applyBorder="1" applyAlignment="1"/>
    <xf numFmtId="10" fontId="53" fillId="0" borderId="0" xfId="2" applyNumberFormat="1" applyFont="1" applyFill="1" applyBorder="1" applyAlignment="1">
      <alignment horizontal="center"/>
    </xf>
    <xf numFmtId="0" fontId="55" fillId="0" borderId="0" xfId="0" applyFont="1" applyFill="1" applyBorder="1"/>
    <xf numFmtId="2" fontId="56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3" fontId="32" fillId="9" borderId="0" xfId="0" applyNumberFormat="1" applyFont="1" applyFill="1" applyAlignment="1">
      <alignment horizontal="center"/>
    </xf>
    <xf numFmtId="0" fontId="36" fillId="7" borderId="0" xfId="0" applyFont="1" applyFill="1" applyBorder="1" applyAlignment="1"/>
    <xf numFmtId="0" fontId="37" fillId="7" borderId="0" xfId="0" applyFont="1" applyFill="1" applyBorder="1" applyAlignment="1"/>
    <xf numFmtId="0" fontId="38" fillId="7" borderId="0" xfId="0" applyFont="1" applyFill="1" applyBorder="1" applyAlignment="1"/>
    <xf numFmtId="0" fontId="10" fillId="7" borderId="0" xfId="0" applyFont="1" applyFill="1" applyBorder="1"/>
    <xf numFmtId="0" fontId="0" fillId="7" borderId="0" xfId="0" applyFill="1" applyBorder="1"/>
    <xf numFmtId="0" fontId="29" fillId="7" borderId="0" xfId="0" applyFont="1" applyFill="1"/>
    <xf numFmtId="0" fontId="57" fillId="0" borderId="0" xfId="0" applyFont="1" applyFill="1" applyAlignment="1">
      <alignment horizontal="center"/>
    </xf>
    <xf numFmtId="0" fontId="58" fillId="0" borderId="0" xfId="0" applyFont="1"/>
    <xf numFmtId="0" fontId="45" fillId="9" borderId="0" xfId="0" applyFont="1" applyFill="1" applyBorder="1" applyAlignment="1">
      <alignment horizontal="center"/>
    </xf>
    <xf numFmtId="0" fontId="59" fillId="0" borderId="0" xfId="0" applyFont="1"/>
    <xf numFmtId="3" fontId="25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16" fillId="9" borderId="0" xfId="0" applyFont="1" applyFill="1" applyBorder="1" applyAlignment="1"/>
    <xf numFmtId="0" fontId="26" fillId="9" borderId="0" xfId="0" applyFont="1" applyFill="1" applyBorder="1" applyAlignment="1">
      <alignment horizontal="center"/>
    </xf>
    <xf numFmtId="3" fontId="26" fillId="9" borderId="0" xfId="0" applyNumberFormat="1" applyFont="1" applyFill="1" applyAlignment="1">
      <alignment horizontal="center"/>
    </xf>
    <xf numFmtId="2" fontId="60" fillId="9" borderId="0" xfId="0" applyNumberFormat="1" applyFont="1" applyFill="1" applyBorder="1" applyAlignment="1">
      <alignment horizontal="center"/>
    </xf>
    <xf numFmtId="10" fontId="53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45" fillId="9" borderId="0" xfId="0" applyFont="1" applyFill="1" applyBorder="1" applyAlignment="1">
      <alignment horizontal="center"/>
    </xf>
    <xf numFmtId="0" fontId="61" fillId="9" borderId="0" xfId="0" applyFont="1" applyFill="1" applyAlignment="1">
      <alignment horizontal="right"/>
    </xf>
    <xf numFmtId="0" fontId="62" fillId="9" borderId="0" xfId="0" applyFont="1" applyFill="1" applyAlignment="1"/>
    <xf numFmtId="0" fontId="62" fillId="9" borderId="0" xfId="0" applyFont="1" applyFill="1" applyAlignment="1">
      <alignment horizontal="right"/>
    </xf>
    <xf numFmtId="2" fontId="62" fillId="9" borderId="0" xfId="0" applyNumberFormat="1" applyFont="1" applyFill="1" applyAlignment="1">
      <alignment horizontal="right"/>
    </xf>
    <xf numFmtId="10" fontId="61" fillId="9" borderId="0" xfId="0" applyNumberFormat="1" applyFont="1" applyFill="1" applyAlignment="1">
      <alignment horizontal="right"/>
    </xf>
    <xf numFmtId="0" fontId="48" fillId="0" borderId="0" xfId="0" applyFont="1" applyFill="1" applyBorder="1" applyAlignment="1">
      <alignment horizontal="center"/>
    </xf>
    <xf numFmtId="2" fontId="56" fillId="12" borderId="0" xfId="0" applyNumberFormat="1" applyFont="1" applyFill="1" applyBorder="1" applyAlignment="1">
      <alignment horizontal="center"/>
    </xf>
    <xf numFmtId="10" fontId="63" fillId="12" borderId="0" xfId="0" applyNumberFormat="1" applyFont="1" applyFill="1" applyBorder="1" applyAlignment="1">
      <alignment horizontal="center"/>
    </xf>
    <xf numFmtId="10" fontId="64" fillId="12" borderId="0" xfId="0" applyNumberFormat="1" applyFont="1" applyFill="1" applyBorder="1" applyAlignment="1">
      <alignment horizontal="center"/>
    </xf>
    <xf numFmtId="2" fontId="65" fillId="12" borderId="0" xfId="0" applyNumberFormat="1" applyFont="1" applyFill="1" applyBorder="1" applyAlignment="1">
      <alignment horizontal="center"/>
    </xf>
    <xf numFmtId="3" fontId="45" fillId="12" borderId="0" xfId="0" applyNumberFormat="1" applyFont="1" applyFill="1" applyBorder="1" applyAlignment="1">
      <alignment horizontal="center"/>
    </xf>
    <xf numFmtId="3" fontId="32" fillId="12" borderId="0" xfId="0" applyNumberFormat="1" applyFont="1" applyFill="1" applyBorder="1" applyAlignment="1">
      <alignment horizontal="center"/>
    </xf>
    <xf numFmtId="3" fontId="26" fillId="12" borderId="0" xfId="0" applyNumberFormat="1" applyFont="1" applyFill="1" applyBorder="1" applyAlignment="1">
      <alignment horizontal="center"/>
    </xf>
    <xf numFmtId="10" fontId="45" fillId="3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10" fontId="26" fillId="6" borderId="0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60" fillId="9" borderId="0" xfId="0" applyFont="1" applyFill="1" applyBorder="1" applyAlignment="1"/>
    <xf numFmtId="10" fontId="53" fillId="12" borderId="0" xfId="2" applyNumberFormat="1" applyFont="1" applyFill="1" applyBorder="1" applyAlignment="1">
      <alignment horizontal="center"/>
    </xf>
    <xf numFmtId="0" fontId="32" fillId="9" borderId="0" xfId="0" applyFont="1" applyFill="1" applyBorder="1" applyAlignment="1">
      <alignment horizontal="left"/>
    </xf>
    <xf numFmtId="0" fontId="45" fillId="9" borderId="0" xfId="0" applyFont="1" applyFill="1" applyBorder="1" applyAlignment="1">
      <alignment horizontal="left"/>
    </xf>
    <xf numFmtId="0" fontId="53" fillId="12" borderId="0" xfId="0" applyFont="1" applyFill="1" applyBorder="1"/>
    <xf numFmtId="0" fontId="56" fillId="12" borderId="0" xfId="0" applyFont="1" applyFill="1" applyBorder="1"/>
    <xf numFmtId="0" fontId="32" fillId="5" borderId="0" xfId="0" applyFont="1" applyFill="1" applyBorder="1" applyAlignment="1">
      <alignment wrapText="1"/>
    </xf>
    <xf numFmtId="0" fontId="4" fillId="0" borderId="0" xfId="0" applyFont="1" applyAlignment="1"/>
    <xf numFmtId="0" fontId="16" fillId="0" borderId="0" xfId="0" applyFont="1" applyFill="1" applyBorder="1"/>
    <xf numFmtId="0" fontId="47" fillId="9" borderId="0" xfId="0" applyFont="1" applyFill="1" applyBorder="1"/>
    <xf numFmtId="0" fontId="17" fillId="9" borderId="0" xfId="0" applyFont="1" applyFill="1"/>
    <xf numFmtId="0" fontId="31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 vertical="center"/>
    </xf>
    <xf numFmtId="3" fontId="25" fillId="0" borderId="0" xfId="0" applyNumberFormat="1" applyFont="1" applyFill="1" applyBorder="1" applyAlignment="1">
      <alignment horizontal="center"/>
    </xf>
    <xf numFmtId="0" fontId="17" fillId="12" borderId="0" xfId="0" applyFont="1" applyFill="1"/>
    <xf numFmtId="3" fontId="26" fillId="12" borderId="0" xfId="0" applyNumberFormat="1" applyFont="1" applyFill="1" applyAlignment="1">
      <alignment horizontal="center"/>
    </xf>
    <xf numFmtId="3" fontId="32" fillId="12" borderId="0" xfId="0" applyNumberFormat="1" applyFont="1" applyFill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4" fontId="56" fillId="0" borderId="0" xfId="0" applyNumberFormat="1" applyFont="1" applyFill="1" applyBorder="1" applyAlignment="1">
      <alignment horizontal="center"/>
    </xf>
    <xf numFmtId="4" fontId="60" fillId="9" borderId="0" xfId="0" applyNumberFormat="1" applyFont="1" applyFill="1" applyBorder="1" applyAlignment="1">
      <alignment horizontal="center"/>
    </xf>
    <xf numFmtId="0" fontId="30" fillId="7" borderId="0" xfId="0" applyFont="1" applyFill="1" applyAlignment="1">
      <alignment horizontal="center"/>
    </xf>
    <xf numFmtId="0" fontId="10" fillId="7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5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32" fillId="0" borderId="0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45" fillId="9" borderId="0" xfId="0" applyFont="1" applyFill="1" applyBorder="1" applyAlignment="1"/>
    <xf numFmtId="0" fontId="26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9" fontId="0" fillId="0" borderId="0" xfId="0" applyNumberFormat="1"/>
    <xf numFmtId="2" fontId="56" fillId="9" borderId="0" xfId="0" applyNumberFormat="1" applyFont="1" applyFill="1" applyBorder="1" applyAlignment="1">
      <alignment horizontal="center"/>
    </xf>
    <xf numFmtId="0" fontId="25" fillId="12" borderId="0" xfId="0" applyFont="1" applyFill="1"/>
    <xf numFmtId="0" fontId="32" fillId="12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justify" vertical="justify" wrapText="1"/>
    </xf>
    <xf numFmtId="0" fontId="5" fillId="7" borderId="0" xfId="0" applyFont="1" applyFill="1" applyBorder="1" applyAlignment="1">
      <alignment wrapText="1"/>
    </xf>
    <xf numFmtId="0" fontId="36" fillId="0" borderId="0" xfId="0" applyFont="1" applyAlignment="1">
      <alignment horizontal="left"/>
    </xf>
    <xf numFmtId="0" fontId="25" fillId="5" borderId="0" xfId="0" applyFont="1" applyFill="1" applyBorder="1" applyAlignment="1">
      <alignment horizontal="left" vertical="center" wrapText="1"/>
    </xf>
    <xf numFmtId="10" fontId="25" fillId="5" borderId="0" xfId="0" applyNumberFormat="1" applyFont="1" applyFill="1" applyBorder="1" applyAlignment="1">
      <alignment horizontal="center" vertical="center"/>
    </xf>
    <xf numFmtId="0" fontId="32" fillId="9" borderId="0" xfId="0" applyFont="1" applyFill="1"/>
    <xf numFmtId="0" fontId="32" fillId="12" borderId="0" xfId="0" applyFont="1" applyFill="1"/>
    <xf numFmtId="0" fontId="12" fillId="0" borderId="7" xfId="0" applyFont="1" applyBorder="1"/>
    <xf numFmtId="0" fontId="12" fillId="0" borderId="3" xfId="0" applyFont="1" applyBorder="1"/>
    <xf numFmtId="0" fontId="12" fillId="0" borderId="3" xfId="0" applyFont="1" applyBorder="1" applyAlignment="1">
      <alignment horizontal="left"/>
    </xf>
    <xf numFmtId="0" fontId="12" fillId="0" borderId="4" xfId="0" applyFont="1" applyBorder="1"/>
    <xf numFmtId="0" fontId="12" fillId="0" borderId="10" xfId="0" applyFont="1" applyFill="1" applyBorder="1"/>
    <xf numFmtId="0" fontId="12" fillId="0" borderId="10" xfId="0" applyFont="1" applyBorder="1"/>
    <xf numFmtId="0" fontId="12" fillId="0" borderId="9" xfId="0" applyFont="1" applyBorder="1"/>
    <xf numFmtId="10" fontId="0" fillId="0" borderId="0" xfId="0" applyNumberFormat="1" applyFill="1" applyBorder="1"/>
    <xf numFmtId="10" fontId="25" fillId="5" borderId="8" xfId="0" applyNumberFormat="1" applyFont="1" applyFill="1" applyBorder="1" applyAlignment="1">
      <alignment horizontal="center"/>
    </xf>
    <xf numFmtId="10" fontId="25" fillId="5" borderId="1" xfId="0" applyNumberFormat="1" applyFont="1" applyFill="1" applyBorder="1" applyAlignment="1">
      <alignment horizontal="center"/>
    </xf>
    <xf numFmtId="10" fontId="25" fillId="5" borderId="2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12" fillId="0" borderId="12" xfId="0" applyFont="1" applyBorder="1"/>
    <xf numFmtId="0" fontId="12" fillId="0" borderId="9" xfId="0" applyFont="1" applyBorder="1" applyAlignment="1">
      <alignment wrapText="1"/>
    </xf>
    <xf numFmtId="0" fontId="12" fillId="0" borderId="11" xfId="0" applyFont="1" applyFill="1" applyBorder="1"/>
    <xf numFmtId="3" fontId="25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3" fontId="25" fillId="0" borderId="0" xfId="0" applyNumberFormat="1" applyFont="1" applyAlignment="1">
      <alignment horizontal="center"/>
    </xf>
    <xf numFmtId="3" fontId="32" fillId="5" borderId="0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10" fontId="26" fillId="6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5" fillId="9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3" fontId="25" fillId="0" borderId="0" xfId="0" applyNumberFormat="1" applyFont="1" applyFill="1" applyBorder="1" applyAlignment="1">
      <alignment horizontal="center"/>
    </xf>
    <xf numFmtId="0" fontId="50" fillId="11" borderId="0" xfId="0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32" fillId="0" borderId="0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45" fillId="9" borderId="0" xfId="0" applyFont="1" applyFill="1" applyBorder="1" applyAlignment="1">
      <alignment horizontal="left"/>
    </xf>
    <xf numFmtId="0" fontId="45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51" fillId="0" borderId="0" xfId="0" applyFont="1"/>
    <xf numFmtId="3" fontId="25" fillId="0" borderId="0" xfId="0" applyNumberFormat="1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5" fillId="9" borderId="0" xfId="0" applyFont="1" applyFill="1" applyBorder="1" applyAlignment="1">
      <alignment horizontal="left"/>
    </xf>
    <xf numFmtId="0" fontId="45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17" fillId="12" borderId="0" xfId="0" applyFont="1" applyFill="1" applyBorder="1" applyAlignment="1">
      <alignment horizontal="center"/>
    </xf>
    <xf numFmtId="9" fontId="45" fillId="12" borderId="0" xfId="2" applyFont="1" applyFill="1" applyBorder="1" applyAlignment="1">
      <alignment horizontal="left"/>
    </xf>
    <xf numFmtId="0" fontId="45" fillId="12" borderId="0" xfId="0" applyFont="1" applyFill="1" applyBorder="1" applyAlignment="1">
      <alignment horizontal="left"/>
    </xf>
    <xf numFmtId="0" fontId="28" fillId="5" borderId="0" xfId="0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1" fontId="0" fillId="0" borderId="0" xfId="0" applyNumberFormat="1"/>
    <xf numFmtId="1" fontId="0" fillId="0" borderId="0" xfId="0" applyNumberFormat="1" applyBorder="1"/>
    <xf numFmtId="1" fontId="0" fillId="0" borderId="0" xfId="0" applyNumberFormat="1" applyFill="1" applyBorder="1"/>
    <xf numFmtId="0" fontId="48" fillId="0" borderId="0" xfId="0" applyFont="1" applyFill="1" applyBorder="1" applyAlignment="1">
      <alignment horizontal="center"/>
    </xf>
    <xf numFmtId="0" fontId="10" fillId="10" borderId="0" xfId="0" applyFont="1" applyFill="1" applyBorder="1"/>
    <xf numFmtId="0" fontId="0" fillId="10" borderId="0" xfId="0" applyFill="1" applyBorder="1"/>
    <xf numFmtId="0" fontId="45" fillId="9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25" fillId="0" borderId="0" xfId="0" applyNumberFormat="1" applyFont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10" fontId="53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10" fontId="26" fillId="6" borderId="0" xfId="0" applyNumberFormat="1" applyFont="1" applyFill="1" applyBorder="1" applyAlignment="1">
      <alignment horizontal="center"/>
    </xf>
    <xf numFmtId="10" fontId="32" fillId="6" borderId="0" xfId="0" applyNumberFormat="1" applyFont="1" applyFill="1" applyBorder="1" applyAlignment="1">
      <alignment horizontal="center"/>
    </xf>
    <xf numFmtId="0" fontId="52" fillId="12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0" fontId="66" fillId="9" borderId="0" xfId="0" applyFont="1" applyFill="1" applyBorder="1" applyAlignment="1">
      <alignment horizontal="center"/>
    </xf>
    <xf numFmtId="0" fontId="46" fillId="8" borderId="0" xfId="0" applyFont="1" applyFill="1" applyAlignment="1">
      <alignment horizontal="center"/>
    </xf>
    <xf numFmtId="0" fontId="16" fillId="12" borderId="0" xfId="0" applyFont="1" applyFill="1" applyBorder="1" applyAlignment="1">
      <alignment horizontal="center"/>
    </xf>
    <xf numFmtId="0" fontId="47" fillId="12" borderId="0" xfId="0" applyFont="1" applyFill="1" applyBorder="1" applyAlignment="1">
      <alignment horizontal="center"/>
    </xf>
    <xf numFmtId="0" fontId="66" fillId="12" borderId="0" xfId="0" applyFont="1" applyFill="1" applyBorder="1" applyAlignment="1">
      <alignment horizontal="center"/>
    </xf>
    <xf numFmtId="3" fontId="32" fillId="0" borderId="0" xfId="0" applyNumberFormat="1" applyFont="1" applyFill="1" applyAlignment="1">
      <alignment horizontal="center"/>
    </xf>
    <xf numFmtId="10" fontId="54" fillId="0" borderId="0" xfId="0" applyNumberFormat="1" applyFont="1" applyFill="1" applyAlignment="1">
      <alignment horizontal="center"/>
    </xf>
    <xf numFmtId="0" fontId="28" fillId="8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9" fontId="16" fillId="12" borderId="0" xfId="2" applyFont="1" applyFill="1" applyBorder="1" applyAlignment="1">
      <alignment horizontal="center"/>
    </xf>
    <xf numFmtId="9" fontId="47" fillId="12" borderId="0" xfId="2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/>
    </xf>
    <xf numFmtId="0" fontId="50" fillId="11" borderId="0" xfId="0" applyFont="1" applyFill="1" applyAlignment="1">
      <alignment horizontal="center"/>
    </xf>
    <xf numFmtId="0" fontId="46" fillId="11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54" fillId="0" borderId="0" xfId="0" applyFont="1" applyFill="1" applyAlignment="1">
      <alignment horizontal="center"/>
    </xf>
    <xf numFmtId="0" fontId="35" fillId="9" borderId="0" xfId="0" applyFont="1" applyFill="1" applyBorder="1" applyAlignment="1">
      <alignment horizontal="center"/>
    </xf>
    <xf numFmtId="0" fontId="32" fillId="9" borderId="0" xfId="0" applyFont="1" applyFill="1" applyBorder="1" applyAlignment="1">
      <alignment horizontal="left"/>
    </xf>
    <xf numFmtId="0" fontId="16" fillId="5" borderId="0" xfId="0" applyFont="1" applyFill="1" applyBorder="1" applyAlignment="1">
      <alignment horizontal="left"/>
    </xf>
    <xf numFmtId="0" fontId="32" fillId="5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/>
    </xf>
    <xf numFmtId="0" fontId="46" fillId="9" borderId="0" xfId="0" applyFont="1" applyFill="1" applyBorder="1" applyAlignment="1">
      <alignment horizontal="center" vertical="center"/>
    </xf>
    <xf numFmtId="0" fontId="45" fillId="9" borderId="0" xfId="0" applyFont="1" applyFill="1" applyBorder="1" applyAlignment="1">
      <alignment horizontal="left"/>
    </xf>
    <xf numFmtId="0" fontId="36" fillId="0" borderId="0" xfId="0" applyFont="1" applyAlignment="1">
      <alignment horizontal="left"/>
    </xf>
    <xf numFmtId="0" fontId="10" fillId="7" borderId="0" xfId="0" applyFont="1" applyFill="1" applyBorder="1" applyAlignment="1">
      <alignment horizontal="center"/>
    </xf>
    <xf numFmtId="0" fontId="50" fillId="8" borderId="0" xfId="0" applyFont="1" applyFill="1" applyAlignment="1">
      <alignment horizontal="center"/>
    </xf>
    <xf numFmtId="0" fontId="46" fillId="9" borderId="0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18" fillId="9" borderId="6" xfId="0" applyFont="1" applyFill="1" applyBorder="1" applyAlignment="1">
      <alignment horizontal="center"/>
    </xf>
    <xf numFmtId="49" fontId="51" fillId="9" borderId="11" xfId="0" applyNumberFormat="1" applyFont="1" applyFill="1" applyBorder="1" applyAlignment="1">
      <alignment horizontal="center" vertical="center"/>
    </xf>
    <xf numFmtId="49" fontId="51" fillId="9" borderId="13" xfId="0" applyNumberFormat="1" applyFont="1" applyFill="1" applyBorder="1" applyAlignment="1">
      <alignment horizontal="center" vertical="center"/>
    </xf>
    <xf numFmtId="9" fontId="52" fillId="12" borderId="0" xfId="2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49" fontId="51" fillId="12" borderId="11" xfId="0" applyNumberFormat="1" applyFont="1" applyFill="1" applyBorder="1" applyAlignment="1">
      <alignment horizontal="center" vertical="center"/>
    </xf>
    <xf numFmtId="49" fontId="51" fillId="12" borderId="13" xfId="0" applyNumberFormat="1" applyFont="1" applyFill="1" applyBorder="1" applyAlignment="1">
      <alignment horizontal="center" vertical="center"/>
    </xf>
    <xf numFmtId="0" fontId="24" fillId="7" borderId="0" xfId="0" applyFont="1" applyFill="1" applyAlignment="1">
      <alignment horizontal="center"/>
    </xf>
    <xf numFmtId="49" fontId="22" fillId="7" borderId="0" xfId="0" applyNumberFormat="1" applyFont="1" applyFill="1" applyAlignment="1">
      <alignment horizontal="center"/>
    </xf>
    <xf numFmtId="49" fontId="23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3" fillId="11" borderId="0" xfId="0" applyFont="1" applyFill="1" applyAlignment="1">
      <alignment horizontal="center" vertical="center"/>
    </xf>
    <xf numFmtId="0" fontId="31" fillId="8" borderId="0" xfId="0" applyFont="1" applyFill="1" applyAlignment="1">
      <alignment horizontal="center"/>
    </xf>
    <xf numFmtId="0" fontId="61" fillId="9" borderId="0" xfId="0" applyFont="1" applyFill="1" applyAlignment="1">
      <alignment horizontal="left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36" fillId="7" borderId="0" xfId="0" applyFont="1" applyFill="1" applyBorder="1" applyAlignment="1">
      <alignment vertical="top" wrapText="1"/>
    </xf>
    <xf numFmtId="0" fontId="36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9" fillId="7" borderId="0" xfId="0" applyFont="1" applyFill="1" applyBorder="1" applyAlignment="1">
      <alignment horizontal="left"/>
    </xf>
    <xf numFmtId="0" fontId="51" fillId="9" borderId="0" xfId="0" applyFont="1" applyFill="1" applyAlignment="1">
      <alignment horizontal="center"/>
    </xf>
    <xf numFmtId="0" fontId="52" fillId="9" borderId="0" xfId="0" applyFont="1" applyFill="1" applyAlignment="1">
      <alignment horizontal="center"/>
    </xf>
    <xf numFmtId="0" fontId="30" fillId="7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5" fillId="7" borderId="0" xfId="0" applyFont="1" applyFill="1" applyBorder="1" applyAlignment="1">
      <alignment horizontal="justify" vertical="justify" wrapText="1"/>
    </xf>
    <xf numFmtId="0" fontId="36" fillId="7" borderId="0" xfId="0" applyFont="1" applyFill="1" applyBorder="1" applyAlignment="1">
      <alignment horizontal="left" vertical="justify" wrapText="1"/>
    </xf>
    <xf numFmtId="0" fontId="4" fillId="0" borderId="0" xfId="0" applyFont="1" applyAlignment="1">
      <alignment horizontal="left"/>
    </xf>
    <xf numFmtId="3" fontId="26" fillId="9" borderId="0" xfId="0" applyNumberFormat="1" applyFont="1" applyFill="1" applyBorder="1" applyAlignment="1">
      <alignment horizontal="center"/>
    </xf>
    <xf numFmtId="3" fontId="45" fillId="9" borderId="0" xfId="0" applyNumberFormat="1" applyFont="1" applyFill="1" applyBorder="1" applyAlignment="1">
      <alignment horizontal="center"/>
    </xf>
    <xf numFmtId="0" fontId="34" fillId="11" borderId="0" xfId="0" applyFont="1" applyFill="1" applyAlignment="1">
      <alignment horizontal="center"/>
    </xf>
    <xf numFmtId="0" fontId="28" fillId="11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54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DBEFD3"/>
      <color rgb="FF000080"/>
      <color rgb="FFCCCCFF"/>
      <color rgb="FF0066CC"/>
      <color rgb="FFFF8080"/>
      <color rgb="FF660066"/>
      <color rgb="FFCCFFFF"/>
      <color rgb="FFFFFFCC"/>
      <color rgb="FF993366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DISTRIBUCIÓN DE ESTABLECIMIENTOS</a:t>
            </a:r>
          </a:p>
        </c:rich>
      </c:tx>
      <c:layout>
        <c:manualLayout>
          <c:xMode val="edge"/>
          <c:yMode val="edge"/>
          <c:x val="0.27334770223873328"/>
          <c:y val="1.481469816272965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8665099806128"/>
          <c:y val="0.25858687664041996"/>
          <c:w val="0.71747439410513847"/>
          <c:h val="0.671112860892388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9650200189900611E-2"/>
                  <c:y val="-6.519650043744532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2798290172463"/>
                  <c:y val="-1.777777777777794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PALENCIA
</a:t>
                    </a:r>
                    <a:fld id="{D7502852-0B62-4C50-B1B1-41E058D0F51C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105817240520312E-2"/>
                  <c:y val="1.940682414698166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SEGOVIA
</a:t>
                    </a:r>
                    <a:fld id="{37E751ED-0684-47B7-B884-2A1FF153FA10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8104531981645348E-2"/>
                  <c:y val="-4.85123359580052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340293948813483E-2"/>
                  <c:y val="-3.872615923009623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VALLADOLID
</a:t>
                    </a:r>
                    <a:fld id="{767EA109-583E-48F8-BE64-54CD436C1F87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6580958673150659E-2"/>
                  <c:y val="-4.5509011373578323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ZAMORA
</a:t>
                    </a:r>
                    <a:fld id="{8B93EE76-0E03-4C9F-AF8F-6FA707E99F00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3690383050922664"/>
          <c:y val="3.5825021872265966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32"/>
      <c:rotY val="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522134733158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[5]Oferta!$B$37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[5]Oferta!$D$37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[5]Oferta!$F$37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[5]Oferta!$F$39:$F$47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0"/>
        <c:shape val="box"/>
        <c:axId val="248418024"/>
        <c:axId val="248418416"/>
        <c:axId val="0"/>
      </c:bar3DChart>
      <c:catAx>
        <c:axId val="24841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418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418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418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982454586046"/>
          <c:y val="3.9057217847769027E-2"/>
          <c:w val="0.27712403781069178"/>
          <c:h val="0.129797025371828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[5]Oferta!$B$95:$J$95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[5]Oferta!$A$97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[5]Oferta!$A$96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[5]Oferta!$B$96:$J$96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8419200"/>
        <c:axId val="248419592"/>
      </c:barChart>
      <c:catAx>
        <c:axId val="248419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419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4195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419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39038793931246"/>
          <c:y val="3.0201342281879196E-2"/>
          <c:w val="0.28800268868830414"/>
          <c:h val="7.4553936571881987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LEÓN
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09679DC-1F89-4E65-90C0-513DCA6EF8B3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11%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4%%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VALLADOLID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FEBRERO!$C$1551:$K$1551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FEBRERO!$C$1556:$K$1556</c:f>
              <c:numCache>
                <c:formatCode>#,##0</c:formatCode>
                <c:ptCount val="9"/>
                <c:pt idx="0">
                  <c:v>16</c:v>
                </c:pt>
                <c:pt idx="1">
                  <c:v>71</c:v>
                </c:pt>
                <c:pt idx="2">
                  <c:v>112</c:v>
                </c:pt>
                <c:pt idx="3">
                  <c:v>34</c:v>
                </c:pt>
                <c:pt idx="4">
                  <c:v>18</c:v>
                </c:pt>
                <c:pt idx="5">
                  <c:v>20</c:v>
                </c:pt>
                <c:pt idx="6">
                  <c:v>12</c:v>
                </c:pt>
                <c:pt idx="7">
                  <c:v>17</c:v>
                </c:pt>
                <c:pt idx="8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0"/>
      <c:rotY val="0"/>
      <c:depthPercent val="100"/>
      <c:rAngAx val="0"/>
      <c:perspective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gapDepth val="0"/>
        <c:shape val="box"/>
        <c:axId val="248447496"/>
        <c:axId val="248447888"/>
        <c:axId val="0"/>
      </c:bar3DChart>
      <c:catAx>
        <c:axId val="24844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844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447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8447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485484530050209"/>
          <c:y val="0.29665541807274093"/>
          <c:w val="0.7117941892617996"/>
          <c:h val="0.598404060878528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872942558265489E-2"/>
                  <c:y val="-2.78689916235718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('[7]Oferta '!$B$107,'[7]Oferta '!$D$107,'[7]Oferta '!$F$107,'[7]Oferta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('[7]Oferta '!$C$118,'[7]Oferta '!$E$118,'[7]Oferta '!$G$118,'[7]Oferta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6895170897461912"/>
          <c:y val="4.1097322834645664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539595003649929E-2"/>
          <c:y val="0.20702173228346454"/>
          <c:w val="0.9010795433616311"/>
          <c:h val="0.71154488188976373"/>
        </c:manualLayout>
      </c:layout>
      <c:bar3DChart>
        <c:barDir val="col"/>
        <c:grouping val="clustered"/>
        <c:varyColors val="0"/>
        <c:ser>
          <c:idx val="3"/>
          <c:order val="0"/>
          <c:tx>
            <c:strRef>
              <c:f>'[8]Oferta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'[8]Oferta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'[8]Oferta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'[8]Oferta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0"/>
        <c:shape val="box"/>
        <c:axId val="248754384"/>
        <c:axId val="248754776"/>
        <c:axId val="0"/>
      </c:bar3DChart>
      <c:catAx>
        <c:axId val="2487543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8754776"/>
        <c:crosses val="autoZero"/>
        <c:auto val="0"/>
        <c:lblAlgn val="ctr"/>
        <c:lblOffset val="100"/>
        <c:noMultiLvlLbl val="0"/>
      </c:catAx>
      <c:valAx>
        <c:axId val="2487547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875438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1802763454811893"/>
          <c:y val="2.9097007874015746E-2"/>
          <c:w val="0.35739678159566446"/>
          <c:h val="0.14053543307086613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21583259590541"/>
          <c:y val="1.6593047874239795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1206964375134"/>
          <c:y val="0.20152875421822272"/>
          <c:w val="0.7230033030971964"/>
          <c:h val="0.713215340269966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1520740381597703E-2"/>
                  <c:y val="-1.41465129358830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386257896099085E-3"/>
                  <c:y val="-4.30585629921259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077906299679434E-2"/>
                  <c:y val="-3.73558773903261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80676566568494E-2"/>
                  <c:y val="8.29696287964004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114689997571667E-2"/>
                  <c:y val="5.274263976089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70098701859945E-2"/>
                  <c:y val="5.26075646794149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7671516975639538E-2"/>
                  <c:y val="7.40473847019122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068713502134736E-2"/>
                  <c:y val="-6.04784167604049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6399451726296621E-2"/>
                  <c:y val="-1.1008155230596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FEBRERO!$B$569:$B$577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FEBRERO!$H$569:$H$577</c:f>
              <c:numCache>
                <c:formatCode>#,##0</c:formatCode>
                <c:ptCount val="9"/>
                <c:pt idx="0">
                  <c:v>48513</c:v>
                </c:pt>
                <c:pt idx="1">
                  <c:v>74450</c:v>
                </c:pt>
                <c:pt idx="2">
                  <c:v>85227</c:v>
                </c:pt>
                <c:pt idx="3">
                  <c:v>29985</c:v>
                </c:pt>
                <c:pt idx="4">
                  <c:v>120671</c:v>
                </c:pt>
                <c:pt idx="5">
                  <c:v>49854</c:v>
                </c:pt>
                <c:pt idx="6">
                  <c:v>27628</c:v>
                </c:pt>
                <c:pt idx="7">
                  <c:v>88204</c:v>
                </c:pt>
                <c:pt idx="8">
                  <c:v>27275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73687664041992"/>
          <c:y val="2.5669642857142856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363436051974983"/>
          <c:y val="0.20946211723534558"/>
          <c:w val="0.72386021191795469"/>
          <c:h val="0.6822806649168854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5735299479529674E-2"/>
                  <c:y val="-2.53984931151819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154527559055119E-3"/>
                  <c:y val="-6.26968503937007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8149606299213E-3"/>
                  <c:y val="9.4495922384701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959981854120087E-2"/>
                  <c:y val="7.4655863329583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8142576593804165E-2"/>
                  <c:y val="7.447307286070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990425181069496E-2"/>
                  <c:y val="5.0264833837813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526262920838616E-2"/>
                  <c:y val="-3.421522309711285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9732348271280903E-2"/>
                  <c:y val="-7.16629921259842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157723340138038E-2"/>
                  <c:y val="-8.8160979877515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FEBRERO!$B$569:$B$577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FEBRERO!$E$569:$E$577</c:f>
              <c:numCache>
                <c:formatCode>#,##0</c:formatCode>
                <c:ptCount val="9"/>
                <c:pt idx="0">
                  <c:v>33825</c:v>
                </c:pt>
                <c:pt idx="1">
                  <c:v>51577</c:v>
                </c:pt>
                <c:pt idx="2">
                  <c:v>53470</c:v>
                </c:pt>
                <c:pt idx="3">
                  <c:v>15737</c:v>
                </c:pt>
                <c:pt idx="4">
                  <c:v>74503</c:v>
                </c:pt>
                <c:pt idx="5">
                  <c:v>35452</c:v>
                </c:pt>
                <c:pt idx="6">
                  <c:v>18937</c:v>
                </c:pt>
                <c:pt idx="7">
                  <c:v>55615</c:v>
                </c:pt>
                <c:pt idx="8">
                  <c:v>17180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4475402389856129"/>
          <c:y val="1.2387751531058618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18621456052668"/>
          <c:y val="0.17338792650918636"/>
          <c:w val="0.71548667285473067"/>
          <c:h val="0.7866120734908136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57E-4BDE-88A2-A7B455FEC1B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E-4BDE-88A2-A7B455FEC1B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57E-4BDE-88A2-A7B455FEC1B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E-4BDE-88A2-A7B455FEC1B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57E-4BDE-88A2-A7B455FEC1B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E-4BDE-88A2-A7B455FEC1B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57E-4BDE-88A2-A7B455FEC1B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E-4BDE-88A2-A7B455FEC1B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57E-4BDE-88A2-A7B455FEC1B3}"/>
              </c:ext>
            </c:extLst>
          </c:dPt>
          <c:dLbls>
            <c:dLbl>
              <c:idx val="0"/>
              <c:layout>
                <c:manualLayout>
                  <c:x val="-1.2932701585153609E-2"/>
                  <c:y val="-2.39678040244969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145481626550723E-2"/>
                  <c:y val="-3.69532808398950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384508391440663E-2"/>
                  <c:y val="6.19947506561679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19287280953347E-3"/>
                  <c:y val="-1.6296108042265591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2451511654453136E-2"/>
                  <c:y val="-1.6753224995811695E-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69641785720076"/>
                      <c:h val="0.12137777777777778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3.3805779858660588E-2"/>
                  <c:y val="-3.94096237970254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733294166839068E-2"/>
                  <c:y val="-3.58666666666666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3279359725211621E-2"/>
                  <c:y val="-3.00640419947506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5124889008548233E-3"/>
                  <c:y val="-3.79317585301837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54307739366405"/>
                      <c:h val="0.12137777777777778"/>
                    </c:manualLayout>
                  </c15:layout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FEBRERO!$B$1096:$B$1104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FEBRERO!$E$1096:$E$1104</c:f>
              <c:numCache>
                <c:formatCode>#,##0</c:formatCode>
                <c:ptCount val="9"/>
                <c:pt idx="0">
                  <c:v>231</c:v>
                </c:pt>
                <c:pt idx="1">
                  <c:v>495</c:v>
                </c:pt>
                <c:pt idx="2">
                  <c:v>1426</c:v>
                </c:pt>
                <c:pt idx="3">
                  <c:v>291</c:v>
                </c:pt>
                <c:pt idx="4">
                  <c:v>419</c:v>
                </c:pt>
                <c:pt idx="5">
                  <c:v>1391</c:v>
                </c:pt>
                <c:pt idx="6">
                  <c:v>150</c:v>
                </c:pt>
                <c:pt idx="7">
                  <c:v>580</c:v>
                </c:pt>
                <c:pt idx="8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57E-4BDE-88A2-A7B455FE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2018</a:t>
            </a:r>
          </a:p>
        </c:rich>
      </c:tx>
      <c:layout>
        <c:manualLayout>
          <c:xMode val="edge"/>
          <c:yMode val="edge"/>
          <c:x val="0.25450084816568352"/>
          <c:y val="2.307356067183617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67486138187709"/>
          <c:y val="0.11038247357863536"/>
          <c:w val="0.6726691900650682"/>
          <c:h val="0.80328732672674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ENERO!#REF!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289320"/>
        <c:axId val="249289712"/>
      </c:barChart>
      <c:catAx>
        <c:axId val="249289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28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971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2893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5901958182193518"/>
          <c:y val="2.0336657917760282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30"/>
      <c:rotY val="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161110952"/>
        <c:axId val="248102640"/>
        <c:axId val="0"/>
      </c:bar3DChart>
      <c:catAx>
        <c:axId val="16111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102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102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1110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517006762294867"/>
          <c:y val="1.6835016835016835E-2"/>
          <c:w val="0.26849387438625383"/>
          <c:h val="0.16026981627296591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FEBRERO</a:t>
            </a:r>
          </a:p>
        </c:rich>
      </c:tx>
      <c:layout>
        <c:manualLayout>
          <c:xMode val="edge"/>
          <c:yMode val="edge"/>
          <c:x val="0.26346081739782529"/>
          <c:y val="3.12393700787401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0538897637795275"/>
          <c:w val="0.92131143959192918"/>
          <c:h val="0.703725669291338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FEBRERO!$B$343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FEBRERO!$C$342:$K$342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FEBRERO!$C$343:$K$343</c:f>
              <c:numCache>
                <c:formatCode>#,##0</c:formatCode>
                <c:ptCount val="9"/>
                <c:pt idx="0">
                  <c:v>52954</c:v>
                </c:pt>
                <c:pt idx="1">
                  <c:v>61681</c:v>
                </c:pt>
                <c:pt idx="2">
                  <c:v>69250</c:v>
                </c:pt>
                <c:pt idx="3">
                  <c:v>20188</c:v>
                </c:pt>
                <c:pt idx="4">
                  <c:v>98656</c:v>
                </c:pt>
                <c:pt idx="5">
                  <c:v>51614</c:v>
                </c:pt>
                <c:pt idx="6">
                  <c:v>25306</c:v>
                </c:pt>
                <c:pt idx="7">
                  <c:v>63026</c:v>
                </c:pt>
                <c:pt idx="8">
                  <c:v>24536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55-4910-AA8B-162505A43E2B}"/>
            </c:ext>
          </c:extLst>
        </c:ser>
        <c:ser>
          <c:idx val="1"/>
          <c:order val="1"/>
          <c:tx>
            <c:strRef>
              <c:f>FEBRERO!$B$346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FEBRERO!$C$342:$K$342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FEBRERO!$C$346:$K$346</c:f>
              <c:numCache>
                <c:formatCode>#,##0</c:formatCode>
                <c:ptCount val="9"/>
                <c:pt idx="0">
                  <c:v>84351</c:v>
                </c:pt>
                <c:pt idx="1">
                  <c:v>95775</c:v>
                </c:pt>
                <c:pt idx="2">
                  <c:v>115551</c:v>
                </c:pt>
                <c:pt idx="3">
                  <c:v>39664</c:v>
                </c:pt>
                <c:pt idx="4">
                  <c:v>162976</c:v>
                </c:pt>
                <c:pt idx="5">
                  <c:v>79298</c:v>
                </c:pt>
                <c:pt idx="6">
                  <c:v>40708</c:v>
                </c:pt>
                <c:pt idx="7">
                  <c:v>103098</c:v>
                </c:pt>
                <c:pt idx="8">
                  <c:v>38545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55-4910-AA8B-162505A43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425792"/>
        <c:axId val="249426184"/>
      </c:barChart>
      <c:catAx>
        <c:axId val="249425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426184"/>
        <c:crosses val="autoZero"/>
        <c:auto val="0"/>
        <c:lblAlgn val="ctr"/>
        <c:lblOffset val="100"/>
        <c:noMultiLvlLbl val="0"/>
      </c:catAx>
      <c:valAx>
        <c:axId val="249426184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425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 baseline="0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353605799275089"/>
          <c:y val="3.1703622047244098E-2"/>
          <c:w val="0.2705415989667958"/>
          <c:h val="9.6267716535433076E-2"/>
        </c:manualLayout>
      </c:layout>
      <c:overlay val="1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 baseline="0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723298468288478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FEBRERO!$B$369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FEBRERO!$C$368:$H$368</c15:sqref>
                  </c15:fullRef>
                </c:ext>
              </c:extLst>
              <c:f>(FEBRERO!$C$368,FEBRERO!$E$368,FEBRERO!$G$368)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FEBRERO!$C$369:$H$369</c15:sqref>
                  </c15:fullRef>
                </c:ext>
              </c:extLst>
              <c:f>(FEBRERO!$C$369,FEBRERO!$E$369,FEBRERO!$G$369)</c:f>
              <c:numCache>
                <c:formatCode>#,##0</c:formatCode>
                <c:ptCount val="3"/>
                <c:pt idx="0">
                  <c:v>360298</c:v>
                </c:pt>
                <c:pt idx="1">
                  <c:v>67872</c:v>
                </c:pt>
                <c:pt idx="2">
                  <c:v>428170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FEBRERO!$B$370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FEBRERO!$C$368:$H$368</c15:sqref>
                  </c15:fullRef>
                </c:ext>
              </c:extLst>
              <c:f>(FEBRERO!$C$368,FEBRERO!$E$368,FEBRERO!$G$368)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FEBRERO!$C$370:$H$370</c15:sqref>
                  </c15:fullRef>
                </c:ext>
              </c:extLst>
              <c:f>(FEBRERO!$C$370,FEBRERO!$E$370,FEBRERO!$G$370)</c:f>
              <c:numCache>
                <c:formatCode>#,##0</c:formatCode>
                <c:ptCount val="3"/>
                <c:pt idx="0">
                  <c:v>396981</c:v>
                </c:pt>
                <c:pt idx="1">
                  <c:v>70230</c:v>
                </c:pt>
                <c:pt idx="2">
                  <c:v>467211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49426968"/>
        <c:axId val="249427360"/>
      </c:barChart>
      <c:catAx>
        <c:axId val="24942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427360"/>
        <c:crosses val="autoZero"/>
        <c:auto val="0"/>
        <c:lblAlgn val="ctr"/>
        <c:lblOffset val="100"/>
        <c:noMultiLvlLbl val="0"/>
      </c:catAx>
      <c:valAx>
        <c:axId val="24942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426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9662586007917839"/>
          <c:y val="1.6576565988952876E-2"/>
          <c:w val="0.39434692416694661"/>
          <c:h val="0.129686214596309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FEBRERO!$B$402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FEBRERO!$C$401:$H$401</c15:sqref>
                  </c15:fullRef>
                </c:ext>
              </c:extLst>
              <c:f>(FEBRERO!$C$401,FEBRERO!$E$401,FEBRERO!$G$401)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FEBRERO!$C$402:$H$402</c15:sqref>
                  </c15:fullRef>
                </c:ext>
              </c:extLst>
              <c:f>(FEBRERO!$C$402,FEBRERO!$E$402,FEBRERO!$G$402)</c:f>
              <c:numCache>
                <c:formatCode>#,##0</c:formatCode>
                <c:ptCount val="3"/>
                <c:pt idx="0">
                  <c:v>584122</c:v>
                </c:pt>
                <c:pt idx="1">
                  <c:v>108658</c:v>
                </c:pt>
                <c:pt idx="2">
                  <c:v>692780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FEBRERO!$B$403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FEBRERO!$C$401:$H$401</c15:sqref>
                  </c15:fullRef>
                </c:ext>
              </c:extLst>
              <c:f>(FEBRERO!$C$401,FEBRERO!$E$401,FEBRERO!$G$401)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FEBRERO!$C$403:$H$403</c15:sqref>
                  </c15:fullRef>
                </c:ext>
              </c:extLst>
              <c:f>(FEBRERO!$C$403,FEBRERO!$E$403,FEBRERO!$G$403)</c:f>
              <c:numCache>
                <c:formatCode>#,##0</c:formatCode>
                <c:ptCount val="3"/>
                <c:pt idx="0">
                  <c:v>643634</c:v>
                </c:pt>
                <c:pt idx="1">
                  <c:v>116332</c:v>
                </c:pt>
                <c:pt idx="2">
                  <c:v>759966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49148640"/>
        <c:axId val="249149032"/>
      </c:barChart>
      <c:catAx>
        <c:axId val="2491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149032"/>
        <c:crosses val="autoZero"/>
        <c:auto val="0"/>
        <c:lblAlgn val="ctr"/>
        <c:lblOffset val="100"/>
        <c:noMultiLvlLbl val="0"/>
      </c:catAx>
      <c:valAx>
        <c:axId val="249149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148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452322314336254"/>
          <c:y val="1.5757480314960631E-2"/>
          <c:w val="0.32666620416941267"/>
          <c:h val="0.13033464566929134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9554666083406242"/>
          <c:y val="3.8059984964191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645321908290885E-2"/>
          <c:y val="0.19549629572165547"/>
          <c:w val="0.92096248263084735"/>
          <c:h val="0.70401109344090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FEBRERO!$B$1123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FEBRERO!$C$1122:$H$1122</c15:sqref>
                  </c15:fullRef>
                </c:ext>
              </c:extLst>
              <c:f>(FEBRERO!$C$1122,FEBRERO!$E$1122,FEBRERO!$G$1122)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FEBRERO!$C$1123:$H$1123</c15:sqref>
                  </c15:fullRef>
                </c:ext>
              </c:extLst>
              <c:f>(FEBRERO!$C$1123,FEBRERO!$E$1123,FEBRERO!$G$1123)</c:f>
              <c:numCache>
                <c:formatCode>#,##0</c:formatCode>
                <c:ptCount val="3"/>
                <c:pt idx="0">
                  <c:v>4010</c:v>
                </c:pt>
                <c:pt idx="1">
                  <c:v>556</c:v>
                </c:pt>
                <c:pt idx="2">
                  <c:v>4566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8-495C-949F-98AEEA31DFE8}"/>
            </c:ext>
          </c:extLst>
        </c:ser>
        <c:ser>
          <c:idx val="0"/>
          <c:order val="1"/>
          <c:tx>
            <c:strRef>
              <c:f>FEBRERO!$B$1124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FEBRERO!$C$1122:$H$1122</c15:sqref>
                  </c15:fullRef>
                </c:ext>
              </c:extLst>
              <c:f>(FEBRERO!$C$1122,FEBRERO!$E$1122,FEBRERO!$G$1122)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FEBRERO!$C$1124:$H$1124</c15:sqref>
                  </c15:fullRef>
                </c:ext>
              </c:extLst>
              <c:f>(FEBRERO!$C$1124,FEBRERO!$E$1124,FEBRERO!$G$1124)</c:f>
              <c:numCache>
                <c:formatCode>#,##0</c:formatCode>
                <c:ptCount val="3"/>
                <c:pt idx="0">
                  <c:v>4303</c:v>
                </c:pt>
                <c:pt idx="1">
                  <c:v>752</c:v>
                </c:pt>
                <c:pt idx="2">
                  <c:v>5055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8-495C-949F-98AEEA31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49149816"/>
        <c:axId val="249210064"/>
      </c:barChart>
      <c:catAx>
        <c:axId val="249149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210064"/>
        <c:crosses val="autoZero"/>
        <c:auto val="0"/>
        <c:lblAlgn val="ctr"/>
        <c:lblOffset val="100"/>
        <c:noMultiLvlLbl val="0"/>
      </c:catAx>
      <c:valAx>
        <c:axId val="24921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149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8683406240886549"/>
          <c:y val="2.4489795918367346E-2"/>
          <c:w val="0.40188874307378242"/>
          <c:h val="0.11111251093613299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8874169574956979"/>
          <c:y val="3.553956085885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3112552107457E-2"/>
          <c:y val="0.17315966561448543"/>
          <c:w val="0.88441419638721641"/>
          <c:h val="0.683609559818238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FEBRERO!$B$1140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FEBRERO!$C$1139:$H$1139</c15:sqref>
                  </c15:fullRef>
                </c:ext>
              </c:extLst>
              <c:f>(FEBRERO!$C$1139,FEBRERO!$E$1139,FEBRERO!$G$1139)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FEBRERO!$C$1140:$H$1140</c15:sqref>
                  </c15:fullRef>
                </c:ext>
              </c:extLst>
              <c:f>(FEBRERO!$C$1140,FEBRERO!$E$1140,FEBRERO!$G$1140)</c:f>
              <c:numCache>
                <c:formatCode>#,##0</c:formatCode>
                <c:ptCount val="3"/>
                <c:pt idx="0">
                  <c:v>6184</c:v>
                </c:pt>
                <c:pt idx="1">
                  <c:v>694</c:v>
                </c:pt>
                <c:pt idx="2">
                  <c:v>6878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E0-427E-A86B-C560D8E76930}"/>
            </c:ext>
          </c:extLst>
        </c:ser>
        <c:ser>
          <c:idx val="0"/>
          <c:order val="1"/>
          <c:tx>
            <c:strRef>
              <c:f>FEBRERO!$B$1141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FEBRERO!$C$1139:$H$1139</c15:sqref>
                  </c15:fullRef>
                </c:ext>
              </c:extLst>
              <c:f>(FEBRERO!$C$1139,FEBRERO!$E$1139,FEBRERO!$G$1139)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FEBRERO!$C$1141:$H$1141</c15:sqref>
                  </c15:fullRef>
                </c:ext>
              </c:extLst>
              <c:f>(FEBRERO!$C$1141,FEBRERO!$E$1141,FEBRERO!$G$1141)</c:f>
              <c:numCache>
                <c:formatCode>#,##0</c:formatCode>
                <c:ptCount val="3"/>
                <c:pt idx="0">
                  <c:v>8613</c:v>
                </c:pt>
                <c:pt idx="1">
                  <c:v>960</c:v>
                </c:pt>
                <c:pt idx="2">
                  <c:v>9573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E0-427E-A86B-C560D8E7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49210848"/>
        <c:axId val="249211240"/>
      </c:barChart>
      <c:catAx>
        <c:axId val="24921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49211240"/>
        <c:crosses val="autoZero"/>
        <c:auto val="0"/>
        <c:lblAlgn val="ctr"/>
        <c:lblOffset val="100"/>
        <c:noMultiLvlLbl val="0"/>
      </c:catAx>
      <c:valAx>
        <c:axId val="249211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9210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805889648409334"/>
          <c:y val="2.4489923341080161E-2"/>
          <c:w val="0.3034355320969494"/>
          <c:h val="0.1170876547920496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7041889763779533E-2"/>
          <c:y val="0.21117998187504256"/>
          <c:w val="0.84585622047244091"/>
          <c:h val="0.6812044419847094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5.051968503937008E-3"/>
                  <c:y val="-5.49619822620971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9889763779527559E-3"/>
                  <c:y val="-2.7004205034360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455748031496064E-2"/>
                  <c:y val="3.9092288267342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981417322834646E-2"/>
                  <c:y val="5.3135837627826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7498346456692912"/>
                  <c:y val="-8.7952520934785809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8799999999999911E-3"/>
                  <c:y val="9.60716162961766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934960629921279E-2"/>
                  <c:y val="-3.01339937536328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4226563362946362E-2"/>
                  <c:y val="-2.92278451755098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4510944881889765E-2"/>
                  <c:y val="1.24489580768686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67242177892063"/>
                      <c:h val="0.141134229649709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FEBRERO!$B$1228:$B$1236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FEBRERO!$E$1228:$E$1236</c:f>
              <c:numCache>
                <c:formatCode>#,##0</c:formatCode>
                <c:ptCount val="9"/>
                <c:pt idx="0">
                  <c:v>3609</c:v>
                </c:pt>
                <c:pt idx="1">
                  <c:v>1258</c:v>
                </c:pt>
                <c:pt idx="2">
                  <c:v>1446</c:v>
                </c:pt>
                <c:pt idx="3">
                  <c:v>25</c:v>
                </c:pt>
                <c:pt idx="4">
                  <c:v>3068</c:v>
                </c:pt>
                <c:pt idx="5">
                  <c:v>3493</c:v>
                </c:pt>
                <c:pt idx="6">
                  <c:v>290</c:v>
                </c:pt>
                <c:pt idx="7">
                  <c:v>1836</c:v>
                </c:pt>
                <c:pt idx="8">
                  <c:v>804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526966387266107E-2"/>
          <c:y val="0.20989054632153842"/>
          <c:w val="0.82307001947337211"/>
          <c:h val="0.6957305904780890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530607061214201E-2"/>
                  <c:y val="-2.8381048105184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512911692488475E-3"/>
                  <c:y val="-2.30990581645353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5498602997205837E-2"/>
                  <c:y val="-3.18940680840577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012446024892049E-2"/>
                  <c:y val="6.6670543102505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7907205147743629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683176699686755E-2"/>
                  <c:y val="-8.256462226209413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530268393870122E-2"/>
                  <c:y val="9.0577076696667514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6742697485394993E-2"/>
                  <c:y val="-4.54529407611381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4477859622385834E-2"/>
                  <c:y val="-2.1231446755077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FEBRERO!$B$1228:$B$1236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FEBRERO!$H$1228:$H$1236</c:f>
              <c:numCache>
                <c:formatCode>#,##0</c:formatCode>
                <c:ptCount val="9"/>
                <c:pt idx="0">
                  <c:v>5511</c:v>
                </c:pt>
                <c:pt idx="1">
                  <c:v>2770</c:v>
                </c:pt>
                <c:pt idx="2">
                  <c:v>2836</c:v>
                </c:pt>
                <c:pt idx="3">
                  <c:v>44</c:v>
                </c:pt>
                <c:pt idx="4">
                  <c:v>7166</c:v>
                </c:pt>
                <c:pt idx="5">
                  <c:v>5687</c:v>
                </c:pt>
                <c:pt idx="6">
                  <c:v>580</c:v>
                </c:pt>
                <c:pt idx="7">
                  <c:v>5033</c:v>
                </c:pt>
                <c:pt idx="8">
                  <c:v>1326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884514435695542E-2"/>
          <c:y val="0.27725992900355551"/>
          <c:w val="0.8120672492157992"/>
          <c:h val="0.6921480698562321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3.6825427309383752E-4"/>
                  <c:y val="-8.90168303004595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2524806350425709E-3"/>
                  <c:y val="-6.91066820929154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5932078612124704E-2"/>
                  <c:y val="-5.75433370019996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410281031944029E-2"/>
                  <c:y val="-8.94853955606788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34083925484924"/>
                  <c:y val="-3.96541800884011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092727738301025E-2"/>
                  <c:y val="-4.41571673574187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7112380769476984E-2"/>
                  <c:y val="-3.67115596811219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8423916522629794E-2"/>
                  <c:y val="-6.22420248783492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9348793291082519E-2"/>
                  <c:y val="-1.7019488087168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FEBRERO!$B$1294:$B$1302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FEBRERO!$E$1294:$E$1302</c:f>
              <c:numCache>
                <c:formatCode>#,##0</c:formatCode>
                <c:ptCount val="9"/>
                <c:pt idx="0">
                  <c:v>1510</c:v>
                </c:pt>
                <c:pt idx="1">
                  <c:v>907</c:v>
                </c:pt>
                <c:pt idx="2">
                  <c:v>1990</c:v>
                </c:pt>
                <c:pt idx="3">
                  <c:v>507</c:v>
                </c:pt>
                <c:pt idx="4">
                  <c:v>8538</c:v>
                </c:pt>
                <c:pt idx="5">
                  <c:v>1825</c:v>
                </c:pt>
                <c:pt idx="6">
                  <c:v>695</c:v>
                </c:pt>
                <c:pt idx="7">
                  <c:v>288</c:v>
                </c:pt>
                <c:pt idx="8">
                  <c:v>259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DEL Nº PROVINCIAL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6761199817902849E-2"/>
          <c:y val="0.24393015769419549"/>
          <c:w val="0.82360822134920497"/>
          <c:h val="0.7014105010879843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7735250973713938E-3"/>
                  <c:y val="-1.84216713218627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058220506162638E-3"/>
                  <c:y val="-4.46129629418016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9839484732501086E-3"/>
                  <c:y val="4.70290877718229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867794095331387E-2"/>
                  <c:y val="9.86279581995408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5554907349643393"/>
                  <c:y val="-2.80000514221069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115058422836331E-3"/>
                  <c:y val="-1.35449697945602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376485862179472E-2"/>
                  <c:y val="-6.6838026076721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206064846819205E-2"/>
                  <c:y val="-1.75435088160345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307710465527922E-2"/>
                  <c:y val="4.840462913233764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FEBRERO!$B$1294:$B$1302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FEBRERO!$H$1294:$H$1302</c:f>
              <c:numCache>
                <c:formatCode>#,##0</c:formatCode>
                <c:ptCount val="9"/>
                <c:pt idx="0">
                  <c:v>2740</c:v>
                </c:pt>
                <c:pt idx="1">
                  <c:v>2177</c:v>
                </c:pt>
                <c:pt idx="2">
                  <c:v>4437</c:v>
                </c:pt>
                <c:pt idx="3">
                  <c:v>1585</c:v>
                </c:pt>
                <c:pt idx="4">
                  <c:v>13207</c:v>
                </c:pt>
                <c:pt idx="5">
                  <c:v>3036</c:v>
                </c:pt>
                <c:pt idx="6">
                  <c:v>2582</c:v>
                </c:pt>
                <c:pt idx="7">
                  <c:v>435</c:v>
                </c:pt>
                <c:pt idx="8">
                  <c:v>528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202780208029555E-2"/>
          <c:y val="0.1548494459025955"/>
          <c:w val="0.77776247518390285"/>
          <c:h val="0.72775080198308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FEBRERO!$B$1617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FEBRERO!$C$1616:$K$1616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FEBRERO!$C$1617:$K$1617</c:f>
              <c:numCache>
                <c:formatCode>#,##0</c:formatCode>
                <c:ptCount val="9"/>
                <c:pt idx="0">
                  <c:v>108</c:v>
                </c:pt>
                <c:pt idx="1">
                  <c:v>31</c:v>
                </c:pt>
                <c:pt idx="2">
                  <c:v>36</c:v>
                </c:pt>
                <c:pt idx="3">
                  <c:v>7</c:v>
                </c:pt>
                <c:pt idx="4">
                  <c:v>16</c:v>
                </c:pt>
                <c:pt idx="5">
                  <c:v>123</c:v>
                </c:pt>
                <c:pt idx="6">
                  <c:v>12</c:v>
                </c:pt>
                <c:pt idx="7">
                  <c:v>31</c:v>
                </c:pt>
                <c:pt idx="8">
                  <c:v>40</c:v>
                </c:pt>
              </c:numCache>
            </c:numRef>
          </c:val>
        </c:ser>
        <c:ser>
          <c:idx val="1"/>
          <c:order val="1"/>
          <c:tx>
            <c:strRef>
              <c:f>FEBRERO!$B$1618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FEBRERO!$C$1616:$K$1616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FEBRERO!$C$1618:$K$1618</c:f>
              <c:numCache>
                <c:formatCode>#,##0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</c:ser>
        <c:ser>
          <c:idx val="2"/>
          <c:order val="2"/>
          <c:tx>
            <c:strRef>
              <c:f>FEBRERO!$B$1619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FEBRERO!$C$1616:$K$1616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FEBRERO!$C$1619:$K$1619</c:f>
              <c:numCache>
                <c:formatCode>General</c:formatCode>
                <c:ptCount val="9"/>
                <c:pt idx="0">
                  <c:v>53</c:v>
                </c:pt>
                <c:pt idx="1">
                  <c:v>8</c:v>
                </c:pt>
                <c:pt idx="2">
                  <c:v>6</c:v>
                </c:pt>
                <c:pt idx="3">
                  <c:v>1</c:v>
                </c:pt>
                <c:pt idx="4">
                  <c:v>8</c:v>
                </c:pt>
                <c:pt idx="5">
                  <c:v>60</c:v>
                </c:pt>
                <c:pt idx="6">
                  <c:v>4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</c:ser>
        <c:ser>
          <c:idx val="3"/>
          <c:order val="3"/>
          <c:tx>
            <c:strRef>
              <c:f>FEBRERO!$B$1620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FEBRERO!$C$1616:$K$1616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FEBRERO!$C$1620:$K$1620</c:f>
              <c:numCache>
                <c:formatCode>General</c:formatCode>
                <c:ptCount val="9"/>
                <c:pt idx="0">
                  <c:v>127</c:v>
                </c:pt>
                <c:pt idx="1">
                  <c:v>61</c:v>
                </c:pt>
                <c:pt idx="2">
                  <c:v>181</c:v>
                </c:pt>
                <c:pt idx="3">
                  <c:v>6</c:v>
                </c:pt>
                <c:pt idx="4">
                  <c:v>276</c:v>
                </c:pt>
                <c:pt idx="5">
                  <c:v>41</c:v>
                </c:pt>
                <c:pt idx="6">
                  <c:v>36</c:v>
                </c:pt>
                <c:pt idx="7">
                  <c:v>94</c:v>
                </c:pt>
                <c:pt idx="8">
                  <c:v>107</c:v>
                </c:pt>
              </c:numCache>
            </c:numRef>
          </c:val>
        </c:ser>
        <c:ser>
          <c:idx val="4"/>
          <c:order val="4"/>
          <c:tx>
            <c:strRef>
              <c:f>FEBRERO!$B$1621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FEBRERO!$C$1616:$K$1616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FEBRERO!$C$1621:$K$1621</c:f>
              <c:numCache>
                <c:formatCode>General</c:formatCode>
                <c:ptCount val="9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9560520"/>
        <c:axId val="250626576"/>
      </c:barChart>
      <c:catAx>
        <c:axId val="24956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626576"/>
        <c:crosses val="autoZero"/>
        <c:auto val="1"/>
        <c:lblAlgn val="ctr"/>
        <c:lblOffset val="100"/>
        <c:noMultiLvlLbl val="0"/>
      </c:catAx>
      <c:valAx>
        <c:axId val="250626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49560520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825246722357027"/>
          <c:y val="0.1693574525833095"/>
          <c:w val="0.1644393719968926"/>
          <c:h val="0.68531192354142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gapDepth val="0"/>
        <c:shape val="box"/>
        <c:axId val="248103424"/>
        <c:axId val="248103816"/>
        <c:axId val="0"/>
      </c:bar3DChart>
      <c:catAx>
        <c:axId val="24810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8103816"/>
        <c:crosses val="autoZero"/>
        <c:auto val="0"/>
        <c:lblAlgn val="ctr"/>
        <c:lblOffset val="100"/>
        <c:noMultiLvlLbl val="0"/>
      </c:catAx>
      <c:valAx>
        <c:axId val="248103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10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6501421697287835"/>
          <c:h val="0.1245763779527559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FEBRERO!$B$1682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FEBRERO!$C$1681:$K$1681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FEBRERO!$C$1682:$K$1682</c:f>
              <c:numCache>
                <c:formatCode>#,##0</c:formatCode>
                <c:ptCount val="9"/>
                <c:pt idx="0">
                  <c:v>35</c:v>
                </c:pt>
                <c:pt idx="1">
                  <c:v>20</c:v>
                </c:pt>
                <c:pt idx="2">
                  <c:v>34</c:v>
                </c:pt>
                <c:pt idx="3">
                  <c:v>1</c:v>
                </c:pt>
                <c:pt idx="4">
                  <c:v>65</c:v>
                </c:pt>
                <c:pt idx="5">
                  <c:v>35</c:v>
                </c:pt>
                <c:pt idx="6">
                  <c:v>9</c:v>
                </c:pt>
                <c:pt idx="7">
                  <c:v>13</c:v>
                </c:pt>
                <c:pt idx="8">
                  <c:v>15</c:v>
                </c:pt>
              </c:numCache>
            </c:numRef>
          </c:val>
        </c:ser>
        <c:ser>
          <c:idx val="1"/>
          <c:order val="1"/>
          <c:tx>
            <c:strRef>
              <c:f>FEBRERO!$B$1683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FEBRERO!$C$1681:$K$1681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FEBRERO!$C$1683:$K$1683</c:f>
              <c:numCache>
                <c:formatCode>#,##0</c:formatCode>
                <c:ptCount val="9"/>
                <c:pt idx="0">
                  <c:v>25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FEBRERO!$B$1684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FEBRERO!$C$1681:$K$1681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FEBRERO!$C$1684:$K$1684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FEBRERO!$B$1685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FEBRERO!$C$1681:$K$1681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FEBRERO!$C$1685:$K$1685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FEBRERO!$B$1686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FEBRERO!$C$1681:$K$1681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FEBRERO!$C$1686:$K$1686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27752"/>
        <c:axId val="250628144"/>
      </c:barChart>
      <c:catAx>
        <c:axId val="25062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0628144"/>
        <c:crosses val="autoZero"/>
        <c:auto val="1"/>
        <c:lblAlgn val="ctr"/>
        <c:lblOffset val="100"/>
        <c:noMultiLvlLbl val="0"/>
      </c:catAx>
      <c:valAx>
        <c:axId val="25062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062775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90700525580854119"/>
          <c:y val="0.14738161519289908"/>
          <c:w val="8.5605581629882466E-2"/>
          <c:h val="0.74182124675308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0"/>
      <c:rotY val="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noFill/>
        </a:ln>
        <a:effectLst/>
        <a:sp3d/>
      </c:spPr>
    </c:sideWall>
    <c:backWall>
      <c:thickness val="0"/>
      <c:spPr>
        <a:solidFill>
          <a:srgbClr val="C0C0C0"/>
        </a:solidFill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FEBRERO!$B$1637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  <a:sp3d/>
          </c:spPr>
          <c:invertIfNegative val="0"/>
          <c:cat>
            <c:strRef>
              <c:f>FEBRERO!$C$1636:$K$1636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FEBRERO!$C$1637:$K$1637</c:f>
              <c:numCache>
                <c:formatCode>#,##0</c:formatCode>
                <c:ptCount val="9"/>
                <c:pt idx="0">
                  <c:v>1151</c:v>
                </c:pt>
                <c:pt idx="1">
                  <c:v>289</c:v>
                </c:pt>
                <c:pt idx="2">
                  <c:v>253</c:v>
                </c:pt>
                <c:pt idx="3">
                  <c:v>46</c:v>
                </c:pt>
                <c:pt idx="4">
                  <c:v>129</c:v>
                </c:pt>
                <c:pt idx="5">
                  <c:v>1517</c:v>
                </c:pt>
                <c:pt idx="6">
                  <c:v>85</c:v>
                </c:pt>
                <c:pt idx="7">
                  <c:v>255</c:v>
                </c:pt>
                <c:pt idx="8">
                  <c:v>247</c:v>
                </c:pt>
              </c:numCache>
            </c:numRef>
          </c:val>
        </c:ser>
        <c:ser>
          <c:idx val="1"/>
          <c:order val="1"/>
          <c:tx>
            <c:strRef>
              <c:f>FEBRERO!$B$1638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FEBRERO!$C$1636:$K$1636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FEBRERO!$C$1638:$K$1638</c:f>
              <c:numCache>
                <c:formatCode>#,##0</c:formatCode>
                <c:ptCount val="9"/>
                <c:pt idx="0">
                  <c:v>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  <c:pt idx="8">
                  <c:v>150</c:v>
                </c:pt>
              </c:numCache>
            </c:numRef>
          </c:val>
        </c:ser>
        <c:ser>
          <c:idx val="2"/>
          <c:order val="2"/>
          <c:tx>
            <c:strRef>
              <c:f>FEBRERO!$B$1639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FEBRERO!$C$1636:$K$1636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FEBRERO!$C$1639:$K$1639</c:f>
              <c:numCache>
                <c:formatCode>#,##0</c:formatCode>
                <c:ptCount val="9"/>
                <c:pt idx="0">
                  <c:v>555</c:v>
                </c:pt>
                <c:pt idx="1">
                  <c:v>63</c:v>
                </c:pt>
                <c:pt idx="2">
                  <c:v>43</c:v>
                </c:pt>
                <c:pt idx="3">
                  <c:v>13</c:v>
                </c:pt>
                <c:pt idx="4">
                  <c:v>91</c:v>
                </c:pt>
                <c:pt idx="5">
                  <c:v>690</c:v>
                </c:pt>
                <c:pt idx="6">
                  <c:v>32</c:v>
                </c:pt>
                <c:pt idx="7">
                  <c:v>74</c:v>
                </c:pt>
                <c:pt idx="8">
                  <c:v>34</c:v>
                </c:pt>
              </c:numCache>
            </c:numRef>
          </c:val>
        </c:ser>
        <c:ser>
          <c:idx val="3"/>
          <c:order val="3"/>
          <c:tx>
            <c:strRef>
              <c:f>FEBRERO!$B$1640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  <a:sp3d/>
          </c:spPr>
          <c:invertIfNegative val="0"/>
          <c:cat>
            <c:strRef>
              <c:f>FEBRERO!$C$1636:$K$1636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FEBRERO!$C$1640:$K$1640</c:f>
              <c:numCache>
                <c:formatCode>#,##0</c:formatCode>
                <c:ptCount val="9"/>
                <c:pt idx="0">
                  <c:v>623</c:v>
                </c:pt>
                <c:pt idx="1">
                  <c:v>337</c:v>
                </c:pt>
                <c:pt idx="2">
                  <c:v>907</c:v>
                </c:pt>
                <c:pt idx="3">
                  <c:v>25</c:v>
                </c:pt>
                <c:pt idx="4">
                  <c:v>1308</c:v>
                </c:pt>
                <c:pt idx="5">
                  <c:v>198</c:v>
                </c:pt>
                <c:pt idx="6">
                  <c:v>204</c:v>
                </c:pt>
                <c:pt idx="7">
                  <c:v>482</c:v>
                </c:pt>
                <c:pt idx="8">
                  <c:v>536</c:v>
                </c:pt>
              </c:numCache>
            </c:numRef>
          </c:val>
        </c:ser>
        <c:ser>
          <c:idx val="4"/>
          <c:order val="4"/>
          <c:tx>
            <c:strRef>
              <c:f>FEBRERO!$B$1641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  <a:sp3d/>
          </c:spPr>
          <c:invertIfNegative val="0"/>
          <c:cat>
            <c:strRef>
              <c:f>FEBRERO!$C$1636:$K$1636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FEBRERO!$C$1641:$K$1641</c:f>
              <c:numCache>
                <c:formatCode>#,##0</c:formatCode>
                <c:ptCount val="9"/>
                <c:pt idx="0">
                  <c:v>84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6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250389008"/>
        <c:axId val="250419680"/>
        <c:axId val="0"/>
      </c:bar3DChart>
      <c:catAx>
        <c:axId val="25038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419680"/>
        <c:crosses val="autoZero"/>
        <c:auto val="1"/>
        <c:lblAlgn val="ctr"/>
        <c:lblOffset val="100"/>
        <c:noMultiLvlLbl val="0"/>
      </c:catAx>
      <c:valAx>
        <c:axId val="250419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38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453408047920396"/>
          <c:y val="0.34558171892368822"/>
          <c:w val="0.16810395633061204"/>
          <c:h val="0.4070758048823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FEBRERO!$B$1702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FEBRERO!$C$1701:$K$1701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FEBRERO!$C$1702:$K$1702</c:f>
              <c:numCache>
                <c:formatCode>#,##0</c:formatCode>
                <c:ptCount val="9"/>
                <c:pt idx="0">
                  <c:v>336</c:v>
                </c:pt>
                <c:pt idx="1">
                  <c:v>403</c:v>
                </c:pt>
                <c:pt idx="2">
                  <c:v>631</c:v>
                </c:pt>
                <c:pt idx="3">
                  <c:v>7</c:v>
                </c:pt>
                <c:pt idx="4">
                  <c:v>928</c:v>
                </c:pt>
                <c:pt idx="5">
                  <c:v>622</c:v>
                </c:pt>
                <c:pt idx="6">
                  <c:v>128</c:v>
                </c:pt>
                <c:pt idx="7">
                  <c:v>205</c:v>
                </c:pt>
                <c:pt idx="8">
                  <c:v>261</c:v>
                </c:pt>
              </c:numCache>
            </c:numRef>
          </c:val>
        </c:ser>
        <c:ser>
          <c:idx val="1"/>
          <c:order val="1"/>
          <c:tx>
            <c:strRef>
              <c:f>FEBRERO!$B$1703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FEBRERO!$C$1701:$K$1701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FEBRERO!$C$1703:$K$1703</c:f>
              <c:numCache>
                <c:formatCode>#,##0</c:formatCode>
                <c:ptCount val="9"/>
                <c:pt idx="0">
                  <c:v>324</c:v>
                </c:pt>
                <c:pt idx="1">
                  <c:v>139</c:v>
                </c:pt>
                <c:pt idx="2">
                  <c:v>179</c:v>
                </c:pt>
                <c:pt idx="3">
                  <c:v>126</c:v>
                </c:pt>
                <c:pt idx="4">
                  <c:v>337</c:v>
                </c:pt>
                <c:pt idx="5">
                  <c:v>257</c:v>
                </c:pt>
                <c:pt idx="6">
                  <c:v>274</c:v>
                </c:pt>
                <c:pt idx="7">
                  <c:v>80</c:v>
                </c:pt>
                <c:pt idx="8">
                  <c:v>53</c:v>
                </c:pt>
              </c:numCache>
            </c:numRef>
          </c:val>
        </c:ser>
        <c:ser>
          <c:idx val="2"/>
          <c:order val="2"/>
          <c:tx>
            <c:strRef>
              <c:f>FEBRERO!$B$1704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FEBRERO!$C$1701:$K$1701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FEBRERO!$C$1704:$K$1704</c:f>
              <c:numCache>
                <c:formatCode>General</c:formatCode>
                <c:ptCount val="9"/>
                <c:pt idx="0">
                  <c:v>258</c:v>
                </c:pt>
                <c:pt idx="1">
                  <c:v>22</c:v>
                </c:pt>
                <c:pt idx="2">
                  <c:v>150</c:v>
                </c:pt>
                <c:pt idx="3">
                  <c:v>76</c:v>
                </c:pt>
                <c:pt idx="4">
                  <c:v>21</c:v>
                </c:pt>
                <c:pt idx="5">
                  <c:v>16</c:v>
                </c:pt>
                <c:pt idx="6">
                  <c:v>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FEBRERO!$B$1705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FEBRERO!$C$1701:$K$1701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FEBRERO!$C$1705:$K$1705</c:f>
              <c:numCache>
                <c:formatCode>General</c:formatCode>
                <c:ptCount val="9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FEBRERO!$B$1706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FEBRERO!$C$1701:$K$1701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FEBRERO!$C$1706:$K$1706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0</c:v>
                </c:pt>
                <c:pt idx="4">
                  <c:v>216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50420464"/>
        <c:axId val="250420856"/>
      </c:barChart>
      <c:catAx>
        <c:axId val="25042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420856"/>
        <c:crosses val="autoZero"/>
        <c:auto val="1"/>
        <c:lblAlgn val="ctr"/>
        <c:lblOffset val="100"/>
        <c:noMultiLvlLbl val="0"/>
      </c:catAx>
      <c:valAx>
        <c:axId val="250420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042046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9975616895471711"/>
          <c:y val="0.16172324119798467"/>
          <c:w val="8.5121965323490006E-2"/>
          <c:h val="0.70296612527248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FEBRERO!$C$1357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</c:dPt>
          <c:val>
            <c:numRef>
              <c:f>FEBRERO!$C$1360</c:f>
              <c:numCache>
                <c:formatCode>#,##0</c:formatCode>
                <c:ptCount val="1"/>
                <c:pt idx="0">
                  <c:v>1893</c:v>
                </c:pt>
              </c:numCache>
            </c:numRef>
          </c:val>
        </c:ser>
        <c:ser>
          <c:idx val="2"/>
          <c:order val="1"/>
          <c:tx>
            <c:strRef>
              <c:f>FEBRERO!$E$1357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FEBRERO!$E$1360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</c:ser>
        <c:ser>
          <c:idx val="3"/>
          <c:order val="2"/>
          <c:tx>
            <c:strRef>
              <c:f>FEBRERO!$G$1357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FEBRERO!$G$1360</c:f>
              <c:numCache>
                <c:formatCode>#,##0</c:formatCode>
                <c:ptCount val="1"/>
                <c:pt idx="0">
                  <c:v>4045</c:v>
                </c:pt>
              </c:numCache>
            </c:numRef>
          </c:val>
        </c:ser>
        <c:ser>
          <c:idx val="4"/>
          <c:order val="3"/>
          <c:tx>
            <c:strRef>
              <c:f>FEBRERO!$C$1362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FEBRERO!$C$1365</c:f>
              <c:numCache>
                <c:formatCode>#,##0</c:formatCode>
                <c:ptCount val="1"/>
                <c:pt idx="0">
                  <c:v>310</c:v>
                </c:pt>
              </c:numCache>
            </c:numRef>
          </c:val>
        </c:ser>
        <c:ser>
          <c:idx val="5"/>
          <c:order val="4"/>
          <c:tx>
            <c:strRef>
              <c:f>FEBRERO!$E$1362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FEBRERO!$E$1365</c:f>
              <c:numCache>
                <c:formatCode>#,##0</c:formatCode>
                <c:ptCount val="1"/>
                <c:pt idx="0">
                  <c:v>1542</c:v>
                </c:pt>
              </c:numCache>
            </c:numRef>
          </c:val>
        </c:ser>
        <c:ser>
          <c:idx val="6"/>
          <c:order val="5"/>
          <c:tx>
            <c:strRef>
              <c:f>FEBRERO!$G$1362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FEBRERO!$G$1365</c:f>
              <c:numCache>
                <c:formatCode>#,##0</c:formatCode>
                <c:ptCount val="1"/>
                <c:pt idx="0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48901864"/>
        <c:axId val="248902256"/>
      </c:barChart>
      <c:catAx>
        <c:axId val="248901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48902256"/>
        <c:crosses val="autoZero"/>
        <c:auto val="1"/>
        <c:lblAlgn val="ctr"/>
        <c:lblOffset val="100"/>
        <c:noMultiLvlLbl val="0"/>
      </c:catAx>
      <c:valAx>
        <c:axId val="248902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4890186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7030A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FEBRERO!$C$1357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FEBRERO!$D$1360</c:f>
              <c:numCache>
                <c:formatCode>#,##0</c:formatCode>
                <c:ptCount val="1"/>
                <c:pt idx="0">
                  <c:v>71523</c:v>
                </c:pt>
              </c:numCache>
            </c:numRef>
          </c:val>
        </c:ser>
        <c:ser>
          <c:idx val="2"/>
          <c:order val="1"/>
          <c:tx>
            <c:strRef>
              <c:f>FEBRERO!$E$1357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FEBRERO!$F$1360</c:f>
              <c:numCache>
                <c:formatCode>#,##0</c:formatCode>
                <c:ptCount val="1"/>
                <c:pt idx="0">
                  <c:v>42463</c:v>
                </c:pt>
              </c:numCache>
            </c:numRef>
          </c:val>
        </c:ser>
        <c:ser>
          <c:idx val="3"/>
          <c:order val="2"/>
          <c:tx>
            <c:strRef>
              <c:f>FEBRERO!$G$1357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FEBRERO!$H$1360</c:f>
              <c:numCache>
                <c:formatCode>#,##0</c:formatCode>
                <c:ptCount val="1"/>
                <c:pt idx="0">
                  <c:v>35877</c:v>
                </c:pt>
              </c:numCache>
            </c:numRef>
          </c:val>
        </c:ser>
        <c:ser>
          <c:idx val="4"/>
          <c:order val="3"/>
          <c:tx>
            <c:strRef>
              <c:f>FEBRERO!$C$1362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FEBRERO!$D$1365</c:f>
              <c:numCache>
                <c:formatCode>#,##0</c:formatCode>
                <c:ptCount val="1"/>
                <c:pt idx="0">
                  <c:v>12962</c:v>
                </c:pt>
              </c:numCache>
            </c:numRef>
          </c:val>
        </c:ser>
        <c:ser>
          <c:idx val="5"/>
          <c:order val="4"/>
          <c:tx>
            <c:strRef>
              <c:f>FEBRERO!$E$1362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FEBRERO!$F$1365</c:f>
              <c:numCache>
                <c:formatCode>#,##0</c:formatCode>
                <c:ptCount val="1"/>
                <c:pt idx="0">
                  <c:v>10482</c:v>
                </c:pt>
              </c:numCache>
            </c:numRef>
          </c:val>
        </c:ser>
        <c:ser>
          <c:idx val="6"/>
          <c:order val="5"/>
          <c:tx>
            <c:strRef>
              <c:f>FEBRERO!$G$1362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FEBRERO!$H$1365</c:f>
              <c:numCache>
                <c:formatCode>#,##0</c:formatCode>
                <c:ptCount val="1"/>
                <c:pt idx="0">
                  <c:v>6136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48903040"/>
        <c:axId val="250834040"/>
      </c:barChart>
      <c:catAx>
        <c:axId val="248903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250834040"/>
        <c:crosses val="autoZero"/>
        <c:auto val="1"/>
        <c:lblAlgn val="ctr"/>
        <c:lblOffset val="100"/>
        <c:noMultiLvlLbl val="0"/>
      </c:catAx>
      <c:valAx>
        <c:axId val="250834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4890304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7030A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PROCEDENCIA VIAJEROS ESPAÑOLES</a:t>
            </a:r>
          </a:p>
          <a:p>
            <a:pPr>
              <a:defRPr sz="1100" b="1"/>
            </a:pPr>
            <a:r>
              <a:rPr lang="es-ES" sz="1100" b="1"/>
              <a:t>FEBRERO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362065473327089"/>
          <c:y val="8.8358327823525873E-2"/>
          <c:w val="0.79792275362685772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FEBRERO!$B$255:$B$275</c15:sqref>
                  </c15:fullRef>
                </c:ext>
              </c:extLst>
              <c:f>FEBRERO!$B$257:$B$275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</c:v>
                </c:pt>
                <c:pt idx="3">
                  <c:v>Canarias</c:v>
                </c:pt>
                <c:pt idx="4">
                  <c:v>La Rioja</c:v>
                </c:pt>
                <c:pt idx="5">
                  <c:v>Murcia</c:v>
                </c:pt>
                <c:pt idx="6">
                  <c:v>Navarra</c:v>
                </c:pt>
                <c:pt idx="7">
                  <c:v>Aragón</c:v>
                </c:pt>
                <c:pt idx="8">
                  <c:v>Cantabria</c:v>
                </c:pt>
                <c:pt idx="9">
                  <c:v>Extremadura</c:v>
                </c:pt>
                <c:pt idx="10">
                  <c:v>Asturias Principado</c:v>
                </c:pt>
                <c:pt idx="11">
                  <c:v>Valencia Comunidad</c:v>
                </c:pt>
                <c:pt idx="12">
                  <c:v>País Vasco</c:v>
                </c:pt>
                <c:pt idx="13">
                  <c:v>Castilla La Mancha</c:v>
                </c:pt>
                <c:pt idx="14">
                  <c:v>Cataluña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Comunidad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FEBRERO!$C$255:$C$275</c15:sqref>
                  </c15:fullRef>
                </c:ext>
              </c:extLst>
              <c:f>FEBRERO!$C$257:$C$275</c:f>
              <c:numCache>
                <c:formatCode>@</c:formatCode>
                <c:ptCount val="19"/>
                <c:pt idx="0" formatCode="0.00%">
                  <c:v>6.32270480777466E-4</c:v>
                </c:pt>
                <c:pt idx="1" formatCode="0.00%">
                  <c:v>1.1184386193832465E-3</c:v>
                </c:pt>
                <c:pt idx="2" formatCode="0.00%">
                  <c:v>8.7938495951957515E-3</c:v>
                </c:pt>
                <c:pt idx="3" formatCode="0.00%">
                  <c:v>1.0312810152601378E-2</c:v>
                </c:pt>
                <c:pt idx="4" formatCode="0.00%">
                  <c:v>1.1652921291141665E-2</c:v>
                </c:pt>
                <c:pt idx="5" formatCode="0.00%">
                  <c:v>1.2763802892826375E-2</c:v>
                </c:pt>
                <c:pt idx="6" formatCode="0.00%">
                  <c:v>1.6240031034152683E-2</c:v>
                </c:pt>
                <c:pt idx="7" formatCode="0.00%">
                  <c:v>1.7439077842320308E-2</c:v>
                </c:pt>
                <c:pt idx="8" formatCode="0.00%">
                  <c:v>2.7074275407953007E-2</c:v>
                </c:pt>
                <c:pt idx="9" formatCode="0.00%">
                  <c:v>2.9935866109798429E-2</c:v>
                </c:pt>
                <c:pt idx="10" formatCode="0.00%">
                  <c:v>3.7439984684444129E-2</c:v>
                </c:pt>
                <c:pt idx="11" formatCode="0.00%">
                  <c:v>4.1314215757893305E-2</c:v>
                </c:pt>
                <c:pt idx="12" formatCode="0.00%">
                  <c:v>4.904504486349507E-2</c:v>
                </c:pt>
                <c:pt idx="13" formatCode="0.00%">
                  <c:v>4.904504486349507E-2</c:v>
                </c:pt>
                <c:pt idx="14" formatCode="0.00%">
                  <c:v>5.5591941196326281E-2</c:v>
                </c:pt>
                <c:pt idx="15" formatCode="0.00%">
                  <c:v>6.7139064239688448E-2</c:v>
                </c:pt>
                <c:pt idx="16" formatCode="0.00%">
                  <c:v>9.2331642240706127E-2</c:v>
                </c:pt>
                <c:pt idx="17" formatCode="0.00%">
                  <c:v>0.15541762598808007</c:v>
                </c:pt>
                <c:pt idx="18" formatCode="0.00%">
                  <c:v>0.31671209273972117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0834824"/>
        <c:axId val="250835216"/>
      </c:barChart>
      <c:catAx>
        <c:axId val="250834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835216"/>
        <c:crosses val="autoZero"/>
        <c:auto val="1"/>
        <c:lblAlgn val="ctr"/>
        <c:lblOffset val="100"/>
        <c:noMultiLvlLbl val="0"/>
      </c:catAx>
      <c:valAx>
        <c:axId val="250835216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83482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baseline="0"/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433673986787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FEBRERO!$B$385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FEBRERO!$C$384:$K$384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FEBRERO!$C$385:$K$385</c:f>
              <c:numCache>
                <c:formatCode>#,##0</c:formatCode>
                <c:ptCount val="9"/>
                <c:pt idx="0">
                  <c:v>45775</c:v>
                </c:pt>
                <c:pt idx="1">
                  <c:v>69119</c:v>
                </c:pt>
                <c:pt idx="2">
                  <c:v>61646</c:v>
                </c:pt>
                <c:pt idx="3">
                  <c:v>20411</c:v>
                </c:pt>
                <c:pt idx="4">
                  <c:v>85223</c:v>
                </c:pt>
                <c:pt idx="5">
                  <c:v>38784</c:v>
                </c:pt>
                <c:pt idx="6">
                  <c:v>24084</c:v>
                </c:pt>
                <c:pt idx="7">
                  <c:v>62643</c:v>
                </c:pt>
                <c:pt idx="8">
                  <c:v>20485</c:v>
                </c:pt>
              </c:numCache>
            </c:numRef>
          </c:val>
        </c:ser>
        <c:ser>
          <c:idx val="1"/>
          <c:order val="1"/>
          <c:tx>
            <c:strRef>
              <c:f>FEBRERO!$B$386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FEBRERO!$C$384:$K$384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FEBRERO!$C$386:$K$386</c:f>
              <c:numCache>
                <c:formatCode>#,##0</c:formatCode>
                <c:ptCount val="9"/>
                <c:pt idx="0">
                  <c:v>52954</c:v>
                </c:pt>
                <c:pt idx="1">
                  <c:v>61681</c:v>
                </c:pt>
                <c:pt idx="2">
                  <c:v>69250</c:v>
                </c:pt>
                <c:pt idx="3">
                  <c:v>20188</c:v>
                </c:pt>
                <c:pt idx="4">
                  <c:v>98656</c:v>
                </c:pt>
                <c:pt idx="5">
                  <c:v>51614</c:v>
                </c:pt>
                <c:pt idx="6">
                  <c:v>25306</c:v>
                </c:pt>
                <c:pt idx="7">
                  <c:v>63026</c:v>
                </c:pt>
                <c:pt idx="8">
                  <c:v>24536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50888280"/>
        <c:axId val="250888672"/>
      </c:barChart>
      <c:catAx>
        <c:axId val="25088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888672"/>
        <c:crosses val="autoZero"/>
        <c:auto val="1"/>
        <c:lblAlgn val="ctr"/>
        <c:lblOffset val="100"/>
        <c:noMultiLvlLbl val="0"/>
      </c:catAx>
      <c:valAx>
        <c:axId val="250888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888280"/>
        <c:crosses val="autoZero"/>
        <c:crossBetween val="between"/>
      </c:valAx>
      <c:spPr>
        <a:solidFill>
          <a:srgbClr val="C0C0C0"/>
        </a:solidFill>
        <a:ln>
          <a:noFill/>
        </a:ln>
        <a:effectLst/>
        <a:scene3d>
          <a:camera prst="orthographicFront"/>
          <a:lightRig rig="threePt" dir="t"/>
        </a:scene3d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746022131848907"/>
          <c:y val="2.8342946109479496E-2"/>
          <c:w val="0.26372030419274511"/>
          <c:h val="8.9054111381700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baseline="0"/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732806834998725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FEBRERO!$B$418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FEBRERO!$C$417:$K$417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FEBRERO!$C$418:$K$418</c:f>
              <c:numCache>
                <c:formatCode>#,##0</c:formatCode>
                <c:ptCount val="9"/>
                <c:pt idx="0">
                  <c:v>72886</c:v>
                </c:pt>
                <c:pt idx="1">
                  <c:v>105741</c:v>
                </c:pt>
                <c:pt idx="2">
                  <c:v>104128</c:v>
                </c:pt>
                <c:pt idx="3">
                  <c:v>34790</c:v>
                </c:pt>
                <c:pt idx="4">
                  <c:v>141316</c:v>
                </c:pt>
                <c:pt idx="5">
                  <c:v>59419</c:v>
                </c:pt>
                <c:pt idx="6">
                  <c:v>39793</c:v>
                </c:pt>
                <c:pt idx="7">
                  <c:v>100754</c:v>
                </c:pt>
                <c:pt idx="8">
                  <c:v>33953</c:v>
                </c:pt>
              </c:numCache>
            </c:numRef>
          </c:val>
        </c:ser>
        <c:ser>
          <c:idx val="1"/>
          <c:order val="1"/>
          <c:tx>
            <c:strRef>
              <c:f>FEBRERO!$B$419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FEBRERO!$C$417:$K$417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FEBRERO!$C$419:$K$419</c:f>
              <c:numCache>
                <c:formatCode>#,##0</c:formatCode>
                <c:ptCount val="9"/>
                <c:pt idx="0">
                  <c:v>84351</c:v>
                </c:pt>
                <c:pt idx="1">
                  <c:v>95775</c:v>
                </c:pt>
                <c:pt idx="2">
                  <c:v>115551</c:v>
                </c:pt>
                <c:pt idx="3">
                  <c:v>39664</c:v>
                </c:pt>
                <c:pt idx="4">
                  <c:v>162976</c:v>
                </c:pt>
                <c:pt idx="5">
                  <c:v>79298</c:v>
                </c:pt>
                <c:pt idx="6">
                  <c:v>40708</c:v>
                </c:pt>
                <c:pt idx="7">
                  <c:v>103098</c:v>
                </c:pt>
                <c:pt idx="8">
                  <c:v>38545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50889848"/>
        <c:axId val="251182664"/>
      </c:barChart>
      <c:catAx>
        <c:axId val="25088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182664"/>
        <c:crosses val="autoZero"/>
        <c:auto val="1"/>
        <c:lblAlgn val="ctr"/>
        <c:lblOffset val="100"/>
        <c:noMultiLvlLbl val="0"/>
      </c:catAx>
      <c:valAx>
        <c:axId val="251182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088984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558096041892449"/>
          <c:y val="2.7419339357871577E-2"/>
          <c:w val="0.27822465401325441"/>
          <c:h val="8.9054111381700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353125"/>
          <c:y val="1.21212044086824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208333333333332"/>
          <c:y val="0.24733556202302584"/>
          <c:w val="0.78541666666666665"/>
          <c:h val="0.67555098986654583"/>
        </c:manualLayout>
      </c:layout>
      <c:pie3DChart>
        <c:varyColors val="1"/>
        <c:ser>
          <c:idx val="0"/>
          <c:order val="0"/>
          <c:tx>
            <c:strRef>
              <c:f>FEBRERO!$F$962</c:f>
              <c:strCache>
                <c:ptCount val="1"/>
                <c:pt idx="0">
                  <c:v>PERNOCTACIONES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304916338582677"/>
                  <c:y val="-0.142859369850078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985388779527559"/>
                  <c:y val="-2.928813852659750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181922572178477E-2"/>
                  <c:y val="3.51174516074434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805200131233595E-2"/>
                  <c:y val="8.47084484476586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103346456692913E-2"/>
                  <c:y val="-6.0363916097086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385662729658806E-2"/>
                  <c:y val="-1.86593375268671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533956692913424E-2"/>
                  <c:y val="-5.00955698111382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4807086614173227E-2"/>
                  <c:y val="-4.81189545095334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8863106955380577E-2"/>
                  <c:y val="-2.24363175462864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FEBRERO!$B$964:$B$972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FEBRERO!$H$964:$H$972</c:f>
              <c:numCache>
                <c:formatCode>#,##0</c:formatCode>
                <c:ptCount val="9"/>
                <c:pt idx="0">
                  <c:v>2524</c:v>
                </c:pt>
                <c:pt idx="1">
                  <c:v>2165</c:v>
                </c:pt>
                <c:pt idx="2">
                  <c:v>227</c:v>
                </c:pt>
                <c:pt idx="3">
                  <c:v>0</c:v>
                </c:pt>
                <c:pt idx="4">
                  <c:v>975</c:v>
                </c:pt>
                <c:pt idx="5">
                  <c:v>852</c:v>
                </c:pt>
                <c:pt idx="6">
                  <c:v>0</c:v>
                </c:pt>
                <c:pt idx="7">
                  <c:v>460</c:v>
                </c:pt>
                <c:pt idx="8">
                  <c:v>294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2018</a:t>
            </a:r>
          </a:p>
        </c:rich>
      </c:tx>
      <c:layout>
        <c:manualLayout>
          <c:xMode val="edge"/>
          <c:yMode val="edge"/>
          <c:x val="0.25450084816568352"/>
          <c:y val="2.307356067183617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67486138187709"/>
          <c:y val="0.11038247357863536"/>
          <c:w val="0.6726691900650682"/>
          <c:h val="0.80328732672674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ENERO!#REF!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184232"/>
        <c:axId val="251149408"/>
      </c:barChart>
      <c:catAx>
        <c:axId val="251184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4940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842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 DISTRIBUCIÓN DE PLAZAS POR PROVINCIAS
</a:t>
            </a:r>
          </a:p>
        </c:rich>
      </c:tx>
      <c:layout>
        <c:manualLayout>
          <c:xMode val="edge"/>
          <c:yMode val="edge"/>
          <c:x val="0.19711138728087813"/>
          <c:y val="3.15979931399952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0715118700766073E-2"/>
          <c:y val="0.28063133205773688"/>
          <c:w val="0.85132225014880625"/>
          <c:h val="0.557504651224307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ÁVILA
21%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22431484851E-2"/>
                  <c:y val="-2.80456040419359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560702628141046E-2"/>
                  <c:y val="-3.1360273694791468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VALLADOLID
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FEBRERO!$B$1487:$B$1495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FEBRERO!$L$1487:$L$1495</c:f>
              <c:numCache>
                <c:formatCode>#,##0</c:formatCode>
                <c:ptCount val="9"/>
                <c:pt idx="0">
                  <c:v>7378</c:v>
                </c:pt>
                <c:pt idx="1">
                  <c:v>4658</c:v>
                </c:pt>
                <c:pt idx="2">
                  <c:v>4798</c:v>
                </c:pt>
                <c:pt idx="3">
                  <c:v>2186</c:v>
                </c:pt>
                <c:pt idx="4">
                  <c:v>4455</c:v>
                </c:pt>
                <c:pt idx="5">
                  <c:v>4242</c:v>
                </c:pt>
                <c:pt idx="6">
                  <c:v>3605</c:v>
                </c:pt>
                <c:pt idx="7">
                  <c:v>2016</c:v>
                </c:pt>
                <c:pt idx="8">
                  <c:v>2539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5364672699494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FEBRERO!$B$435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FEBRERO!$C$434:$H$434</c15:sqref>
                  </c15:fullRef>
                </c:ext>
              </c:extLst>
              <c:f>(FEBRERO!$C$434,FEBRERO!$E$434,FEBRERO!$G$434)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FEBRERO!$C$435:$H$435</c15:sqref>
                  </c15:fullRef>
                </c:ext>
              </c:extLst>
              <c:f>(FEBRERO!$C$435,FEBRERO!$E$435,FEBRERO!$G$435)</c:f>
              <c:numCache>
                <c:formatCode>#,##0</c:formatCode>
                <c:ptCount val="3"/>
                <c:pt idx="0">
                  <c:v>666834</c:v>
                </c:pt>
                <c:pt idx="1">
                  <c:v>136484</c:v>
                </c:pt>
                <c:pt idx="2">
                  <c:v>803318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FEBRERO!$B$436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FEBRERO!$C$434:$H$434</c15:sqref>
                  </c15:fullRef>
                </c:ext>
              </c:extLst>
              <c:f>(FEBRERO!$C$434,FEBRERO!$E$434,FEBRERO!$G$434)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FEBRERO!$C$436:$H$436</c15:sqref>
                  </c15:fullRef>
                </c:ext>
              </c:extLst>
              <c:f>(FEBRERO!$C$436,FEBRERO!$E$436,FEBRERO!$G$436)</c:f>
              <c:numCache>
                <c:formatCode>#,##0</c:formatCode>
                <c:ptCount val="3"/>
                <c:pt idx="0">
                  <c:v>722604</c:v>
                </c:pt>
                <c:pt idx="1">
                  <c:v>133721</c:v>
                </c:pt>
                <c:pt idx="2">
                  <c:v>856325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1150192"/>
        <c:axId val="251150584"/>
      </c:barChart>
      <c:catAx>
        <c:axId val="25115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50584"/>
        <c:crosses val="autoZero"/>
        <c:auto val="0"/>
        <c:lblAlgn val="ctr"/>
        <c:lblOffset val="100"/>
        <c:noMultiLvlLbl val="0"/>
      </c:catAx>
      <c:valAx>
        <c:axId val="251150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50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32537182852143"/>
          <c:y val="1.6576565988952876E-2"/>
          <c:w val="0.31771901428988042"/>
          <c:h val="0.17943745837740432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FEBRERO!$B$499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FEBRERO!$C$498:$H$498</c15:sqref>
                  </c15:fullRef>
                </c:ext>
              </c:extLst>
              <c:f>(FEBRERO!$C$498,FEBRERO!$E$498,FEBRERO!$G$498)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FEBRERO!$C$499:$H$499</c15:sqref>
                  </c15:fullRef>
                </c:ext>
              </c:extLst>
              <c:f>(FEBRERO!$C$499,FEBRERO!$E$499,FEBRERO!$G$499)</c:f>
              <c:numCache>
                <c:formatCode>#,##0</c:formatCode>
                <c:ptCount val="3"/>
                <c:pt idx="0">
                  <c:v>1099044</c:v>
                </c:pt>
                <c:pt idx="1">
                  <c:v>219086</c:v>
                </c:pt>
                <c:pt idx="2">
                  <c:v>1318130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FEBRERO!$B$500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FEBRERO!$C$498:$H$498</c15:sqref>
                  </c15:fullRef>
                </c:ext>
              </c:extLst>
              <c:f>(FEBRERO!$C$498,FEBRERO!$E$498,FEBRERO!$G$498)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FEBRERO!$C$500:$H$500</c15:sqref>
                  </c15:fullRef>
                </c:ext>
              </c:extLst>
              <c:f>(FEBRERO!$C$500,FEBRERO!$E$500,FEBRERO!$G$500)</c:f>
              <c:numCache>
                <c:formatCode>#,##0</c:formatCode>
                <c:ptCount val="3"/>
                <c:pt idx="0">
                  <c:v>1199148</c:v>
                </c:pt>
                <c:pt idx="1">
                  <c:v>216558</c:v>
                </c:pt>
                <c:pt idx="2">
                  <c:v>1415706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1151368"/>
        <c:axId val="251151760"/>
      </c:barChart>
      <c:catAx>
        <c:axId val="25115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51760"/>
        <c:crosses val="autoZero"/>
        <c:auto val="0"/>
        <c:lblAlgn val="ctr"/>
        <c:lblOffset val="100"/>
        <c:noMultiLvlLbl val="0"/>
      </c:catAx>
      <c:valAx>
        <c:axId val="25115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51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262895001560937"/>
          <c:y val="1.5757480314960631E-2"/>
          <c:w val="0.23856047729716603"/>
          <c:h val="0.16033464566929134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baseline="0"/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7863078202279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FEBRERO!$B$524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FEBRERO!$C$523:$K$523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FEBRERO!$C$524:$K$524</c:f>
              <c:numCache>
                <c:formatCode>#,##0</c:formatCode>
                <c:ptCount val="9"/>
                <c:pt idx="0">
                  <c:v>133421</c:v>
                </c:pt>
                <c:pt idx="1">
                  <c:v>190402</c:v>
                </c:pt>
                <c:pt idx="2">
                  <c:v>208546</c:v>
                </c:pt>
                <c:pt idx="3">
                  <c:v>69347</c:v>
                </c:pt>
                <c:pt idx="4">
                  <c:v>253408</c:v>
                </c:pt>
                <c:pt idx="5">
                  <c:v>112091</c:v>
                </c:pt>
                <c:pt idx="6">
                  <c:v>74094</c:v>
                </c:pt>
                <c:pt idx="7">
                  <c:v>212808</c:v>
                </c:pt>
                <c:pt idx="8">
                  <c:v>64013</c:v>
                </c:pt>
              </c:numCache>
            </c:numRef>
          </c:val>
        </c:ser>
        <c:ser>
          <c:idx val="1"/>
          <c:order val="1"/>
          <c:tx>
            <c:strRef>
              <c:f>FEBRERO!$B$525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FEBRERO!$C$523:$K$523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FEBRERO!$C$525:$K$525</c:f>
              <c:numCache>
                <c:formatCode>#,##0</c:formatCode>
                <c:ptCount val="9"/>
                <c:pt idx="0">
                  <c:v>143494</c:v>
                </c:pt>
                <c:pt idx="1">
                  <c:v>177701</c:v>
                </c:pt>
                <c:pt idx="2">
                  <c:v>210923</c:v>
                </c:pt>
                <c:pt idx="3">
                  <c:v>76366</c:v>
                </c:pt>
                <c:pt idx="4">
                  <c:v>289267</c:v>
                </c:pt>
                <c:pt idx="5">
                  <c:v>140513</c:v>
                </c:pt>
                <c:pt idx="6">
                  <c:v>74332</c:v>
                </c:pt>
                <c:pt idx="7">
                  <c:v>229304</c:v>
                </c:pt>
                <c:pt idx="8">
                  <c:v>73806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51152544"/>
        <c:axId val="251152936"/>
      </c:barChart>
      <c:catAx>
        <c:axId val="2511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152936"/>
        <c:crosses val="autoZero"/>
        <c:auto val="1"/>
        <c:lblAlgn val="ctr"/>
        <c:lblOffset val="100"/>
        <c:noMultiLvlLbl val="0"/>
      </c:catAx>
      <c:valAx>
        <c:axId val="251152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15254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545915773926557"/>
          <c:y val="2.2904668276543867E-2"/>
          <c:w val="0.18687264426904004"/>
          <c:h val="0.16580360612018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964753296370497E-2"/>
          <c:y val="0.19187347184561776"/>
          <c:w val="0.93759003867120161"/>
          <c:h val="0.682278704097729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FEBRERO!$B$1010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FEBRERO!$C$1009:$H$1009</c15:sqref>
                  </c15:fullRef>
                </c:ext>
              </c:extLst>
              <c:f>(FEBRERO!$C$1009,FEBRERO!$E$1009,FEBRERO!$G$1009)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FEBRERO!$C$1010:$H$1010</c15:sqref>
                  </c15:fullRef>
                </c:ext>
              </c:extLst>
              <c:f>(FEBRERO!$C$1010,FEBRERO!$E$1010,FEBRERO!$G$1010)</c:f>
              <c:numCache>
                <c:formatCode>#,##0</c:formatCode>
                <c:ptCount val="3"/>
                <c:pt idx="0">
                  <c:v>4185</c:v>
                </c:pt>
                <c:pt idx="1">
                  <c:v>2740</c:v>
                </c:pt>
                <c:pt idx="2">
                  <c:v>6925</c:v>
                </c:pt>
              </c:numCache>
            </c:numRef>
          </c:val>
        </c:ser>
        <c:ser>
          <c:idx val="2"/>
          <c:order val="2"/>
          <c:tx>
            <c:strRef>
              <c:f>FEBRERO!$B$1011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FEBRERO!$C$1009:$H$1009</c15:sqref>
                  </c15:fullRef>
                </c:ext>
              </c:extLst>
              <c:f>(FEBRERO!$C$1009,FEBRERO!$E$1009,FEBRERO!$G$1009)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FEBRERO!$C$1011:$H$1011</c15:sqref>
                  </c15:fullRef>
                </c:ext>
              </c:extLst>
              <c:f>(FEBRERO!$C$1011,FEBRERO!$E$1011,FEBRERO!$G$1011)</c:f>
              <c:numCache>
                <c:formatCode>#,##0</c:formatCode>
                <c:ptCount val="3"/>
                <c:pt idx="0">
                  <c:v>4393</c:v>
                </c:pt>
                <c:pt idx="1">
                  <c:v>3104</c:v>
                </c:pt>
                <c:pt idx="2">
                  <c:v>7497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1257880"/>
        <c:axId val="2512582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FEBRERO!$B$1009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FEBRERO!$C$1009:$H$1009</c15:sqref>
                        </c15:fullRef>
                        <c15:formulaRef>
                          <c15:sqref>(FEBRERO!$C$1009,FEBRERO!$E$1009,FEBRERO!$G$1009)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FEBRERO!$C$1009:$H$1009</c15:sqref>
                        </c15:fullRef>
                        <c15:formulaRef>
                          <c15:sqref>(FEBRERO!$C$1009,FEBRERO!$E$1009,FEBRERO!$G$1009)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125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58272"/>
        <c:crosses val="autoZero"/>
        <c:auto val="1"/>
        <c:lblAlgn val="ctr"/>
        <c:lblOffset val="100"/>
        <c:noMultiLvlLbl val="0"/>
      </c:catAx>
      <c:valAx>
        <c:axId val="251258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5788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357254344686214"/>
          <c:y val="2.5263271423664655E-3"/>
          <c:w val="0.30607242696733922"/>
          <c:h val="0.15417824810838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0303427684922277"/>
          <c:y val="4.0302251015588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722721333842082E-2"/>
          <c:y val="0.18973554027825212"/>
          <c:w val="0.95126412061928378"/>
          <c:h val="0.717200373985849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FEBRERO!$B$993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FEBRERO!$C$992:$H$992</c15:sqref>
                  </c15:fullRef>
                </c:ext>
              </c:extLst>
              <c:f>(FEBRERO!$C$992,FEBRERO!$E$992,FEBRERO!$G$992)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FEBRERO!$C$993:$H$993</c15:sqref>
                  </c15:fullRef>
                </c:ext>
              </c:extLst>
              <c:f>(FEBRERO!$C$993,FEBRERO!$E$993,FEBRERO!$G$993)</c:f>
              <c:numCache>
                <c:formatCode>#,##0</c:formatCode>
                <c:ptCount val="3"/>
                <c:pt idx="0">
                  <c:v>2274</c:v>
                </c:pt>
                <c:pt idx="1">
                  <c:v>2403</c:v>
                </c:pt>
                <c:pt idx="2">
                  <c:v>4677</c:v>
                </c:pt>
              </c:numCache>
            </c:numRef>
          </c:val>
        </c:ser>
        <c:ser>
          <c:idx val="2"/>
          <c:order val="2"/>
          <c:tx>
            <c:strRef>
              <c:f>FEBRERO!$B$994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FEBRERO!$C$992:$H$992</c15:sqref>
                  </c15:fullRef>
                </c:ext>
              </c:extLst>
              <c:f>(FEBRERO!$C$992,FEBRERO!$E$992,FEBRERO!$G$992)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FEBRERO!$C$994:$H$994</c15:sqref>
                  </c15:fullRef>
                </c:ext>
              </c:extLst>
              <c:f>(FEBRERO!$C$994,FEBRERO!$E$994,FEBRERO!$G$994)</c:f>
              <c:numCache>
                <c:formatCode>#,##0</c:formatCode>
                <c:ptCount val="3"/>
                <c:pt idx="0">
                  <c:v>2344</c:v>
                </c:pt>
                <c:pt idx="1">
                  <c:v>2492</c:v>
                </c:pt>
                <c:pt idx="2">
                  <c:v>4836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1258664"/>
        <c:axId val="2512590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FEBRERO!$B$992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FEBRERO!$C$992:$H$992</c15:sqref>
                        </c15:fullRef>
                        <c15:formulaRef>
                          <c15:sqref>(FEBRERO!$C$992,FEBRERO!$E$992,FEBRERO!$G$992)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FEBRERO!$C$992:$H$992</c15:sqref>
                        </c15:fullRef>
                        <c15:formulaRef>
                          <c15:sqref>(FEBRERO!$C$992,FEBRERO!$E$992,FEBRERO!$G$992)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125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59056"/>
        <c:crosses val="autoZero"/>
        <c:auto val="1"/>
        <c:lblAlgn val="ctr"/>
        <c:lblOffset val="100"/>
        <c:noMultiLvlLbl val="0"/>
      </c:catAx>
      <c:valAx>
        <c:axId val="251259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5866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1671311067529189"/>
          <c:y val="1.0121180459279058E-2"/>
          <c:w val="0.37858399437988466"/>
          <c:h val="0.1464328342756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722721333842082E-2"/>
          <c:y val="0.21492444716299525"/>
          <c:w val="0.88928296509578098"/>
          <c:h val="0.6825146541920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FEBRERO!$B$1027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FEBRERO!$C$1026:$H$1026</c15:sqref>
                  </c15:fullRef>
                </c:ext>
              </c:extLst>
              <c:f>(FEBRERO!$C$1026,FEBRERO!$E$1026,FEBRERO!$G$1026)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FEBRERO!$C$1027:$H$1027</c15:sqref>
                  </c15:fullRef>
                </c:ext>
              </c:extLst>
              <c:f>(FEBRERO!$C$1027,FEBRERO!$E$1027,FEBRERO!$G$1027)</c:f>
              <c:numCache>
                <c:formatCode>#,##0</c:formatCode>
                <c:ptCount val="3"/>
                <c:pt idx="0">
                  <c:v>3420</c:v>
                </c:pt>
                <c:pt idx="1">
                  <c:v>6092</c:v>
                </c:pt>
                <c:pt idx="2">
                  <c:v>9512</c:v>
                </c:pt>
              </c:numCache>
            </c:numRef>
          </c:val>
        </c:ser>
        <c:ser>
          <c:idx val="1"/>
          <c:order val="1"/>
          <c:tx>
            <c:strRef>
              <c:f>FEBRERO!$B$1028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FEBRERO!$C$1026:$H$1026</c15:sqref>
                  </c15:fullRef>
                </c:ext>
              </c:extLst>
              <c:f>(FEBRERO!$C$1026,FEBRERO!$E$1026,FEBRERO!$G$1026)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FEBRERO!$C$1028:$H$1028</c15:sqref>
                  </c15:fullRef>
                </c:ext>
              </c:extLst>
              <c:f>(FEBRERO!$C$1028,FEBRERO!$E$1028,FEBRERO!$G$1028)</c:f>
              <c:numCache>
                <c:formatCode>#,##0</c:formatCode>
                <c:ptCount val="3"/>
                <c:pt idx="0">
                  <c:v>3037</c:v>
                </c:pt>
                <c:pt idx="1">
                  <c:v>5187</c:v>
                </c:pt>
                <c:pt idx="2">
                  <c:v>8224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1259448"/>
        <c:axId val="251259840"/>
        <c:extLst/>
      </c:barChart>
      <c:catAx>
        <c:axId val="25125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59840"/>
        <c:crosses val="autoZero"/>
        <c:auto val="1"/>
        <c:lblAlgn val="ctr"/>
        <c:lblOffset val="100"/>
        <c:noMultiLvlLbl val="0"/>
      </c:catAx>
      <c:valAx>
        <c:axId val="251259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5944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6826095898460458"/>
          <c:y val="2.5234524590124936E-2"/>
          <c:w val="0.32146007168880014"/>
          <c:h val="0.1464328342756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964753296370497E-2"/>
          <c:y val="0.19187347184561776"/>
          <c:w val="0.93759003867120161"/>
          <c:h val="0.682278704097729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FEBRERO!$B$1053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FEBRERO!$C$1052:$H$1052</c15:sqref>
                  </c15:fullRef>
                </c:ext>
              </c:extLst>
              <c:f>(FEBRERO!$C$1052,FEBRERO!$E$1052,FEBRERO!$G$1052)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FEBRERO!$C$1053:$H$1053</c15:sqref>
                  </c15:fullRef>
                </c:ext>
              </c:extLst>
              <c:f>(FEBRERO!$C$1053,FEBRERO!$E$1053,FEBRERO!$G$1053)</c:f>
              <c:numCache>
                <c:formatCode>#,##0</c:formatCode>
                <c:ptCount val="3"/>
                <c:pt idx="0">
                  <c:v>6066</c:v>
                </c:pt>
                <c:pt idx="1">
                  <c:v>6839</c:v>
                </c:pt>
                <c:pt idx="2">
                  <c:v>12905</c:v>
                </c:pt>
              </c:numCache>
            </c:numRef>
          </c:val>
        </c:ser>
        <c:ser>
          <c:idx val="2"/>
          <c:order val="2"/>
          <c:tx>
            <c:strRef>
              <c:f>FEBRERO!$B$1054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FEBRERO!$C$1052:$H$1052</c15:sqref>
                  </c15:fullRef>
                </c:ext>
              </c:extLst>
              <c:f>(FEBRERO!$C$1052,FEBRERO!$E$1052,FEBRERO!$G$1052)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FEBRERO!$C$1054:$H$1054</c15:sqref>
                  </c15:fullRef>
                </c:ext>
              </c:extLst>
              <c:f>(FEBRERO!$C$1054,FEBRERO!$E$1054,FEBRERO!$G$1054)</c:f>
              <c:numCache>
                <c:formatCode>#,##0</c:formatCode>
                <c:ptCount val="3"/>
                <c:pt idx="0">
                  <c:v>5856</c:v>
                </c:pt>
                <c:pt idx="1">
                  <c:v>6058</c:v>
                </c:pt>
                <c:pt idx="2">
                  <c:v>11914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1260624"/>
        <c:axId val="2512610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FEBRERO!$B$1052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FEBRERO!$C$1052:$H$1052</c15:sqref>
                        </c15:fullRef>
                        <c15:formulaRef>
                          <c15:sqref>(FEBRERO!$C$1052,FEBRERO!$E$1052,FEBRERO!$G$1052)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FEBRERO!$C$1052:$H$1052</c15:sqref>
                        </c15:fullRef>
                        <c15:formulaRef>
                          <c15:sqref>(FEBRERO!$C$1052,FEBRERO!$E$1052,FEBRERO!$G$1052)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12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61016"/>
        <c:crosses val="autoZero"/>
        <c:auto val="1"/>
        <c:lblAlgn val="ctr"/>
        <c:lblOffset val="100"/>
        <c:noMultiLvlLbl val="0"/>
      </c:catAx>
      <c:valAx>
        <c:axId val="251261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26062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901633042911043"/>
          <c:y val="2.5263271423664655E-3"/>
          <c:w val="0.23062863998509059"/>
          <c:h val="0.15417824810838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552441407379145E-2"/>
          <c:y val="0.21996222853994385"/>
          <c:w val="0.91895868743279341"/>
          <c:h val="0.66208704572203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FEBRERO!$B$1159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FEBRERO!$C$1158:$H$1158</c15:sqref>
                  </c15:fullRef>
                </c:ext>
              </c:extLst>
              <c:f>(FEBRERO!$C$1158,FEBRERO!$E$1158,FEBRERO!$G$1158)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FEBRERO!$C$1159:$H$1159</c15:sqref>
                  </c15:fullRef>
                </c:ext>
              </c:extLst>
              <c:f>(FEBRERO!$C$1159,FEBRERO!$E$1159,FEBRERO!$G$1159)</c:f>
              <c:numCache>
                <c:formatCode>#,##0</c:formatCode>
                <c:ptCount val="3"/>
                <c:pt idx="0">
                  <c:v>6624</c:v>
                </c:pt>
                <c:pt idx="1">
                  <c:v>1357</c:v>
                </c:pt>
                <c:pt idx="2">
                  <c:v>7981</c:v>
                </c:pt>
              </c:numCache>
            </c:numRef>
          </c:val>
        </c:ser>
        <c:ser>
          <c:idx val="1"/>
          <c:order val="1"/>
          <c:tx>
            <c:strRef>
              <c:f>FEBRERO!$B$1160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FEBRERO!$C$1158:$H$1158</c15:sqref>
                  </c15:fullRef>
                </c:ext>
              </c:extLst>
              <c:f>(FEBRERO!$C$1158,FEBRERO!$E$1158,FEBRERO!$G$1158)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FEBRERO!$C$1160:$H$1160</c15:sqref>
                  </c15:fullRef>
                </c:ext>
              </c:extLst>
              <c:f>(FEBRERO!$C$1160,FEBRERO!$E$1160,FEBRERO!$G$1160)</c:f>
              <c:numCache>
                <c:formatCode>#,##0</c:formatCode>
                <c:ptCount val="3"/>
                <c:pt idx="0">
                  <c:v>5666</c:v>
                </c:pt>
                <c:pt idx="1">
                  <c:v>1587</c:v>
                </c:pt>
                <c:pt idx="2">
                  <c:v>7253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1632296"/>
        <c:axId val="251632688"/>
        <c:extLst/>
      </c:barChart>
      <c:catAx>
        <c:axId val="25163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632688"/>
        <c:crosses val="autoZero"/>
        <c:auto val="1"/>
        <c:lblAlgn val="ctr"/>
        <c:lblOffset val="100"/>
        <c:noMultiLvlLbl val="0"/>
      </c:catAx>
      <c:valAx>
        <c:axId val="251632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63229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6123119638030325"/>
          <c:y val="2.0196743213176296E-2"/>
          <c:w val="0.32334219649782581"/>
          <c:h val="0.181697303914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3890977881326197"/>
          <c:w val="0.95364790655780574"/>
          <c:h val="0.6590434120563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FEBRERO!$B$460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FEBRERO!$C$459:$K$459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FEBRERO!$C$460:$K$460</c:f>
              <c:numCache>
                <c:formatCode>#,##0</c:formatCode>
                <c:ptCount val="9"/>
                <c:pt idx="0">
                  <c:v>85345</c:v>
                </c:pt>
                <c:pt idx="1">
                  <c:v>123945</c:v>
                </c:pt>
                <c:pt idx="2">
                  <c:v>117975</c:v>
                </c:pt>
                <c:pt idx="3">
                  <c:v>40032</c:v>
                </c:pt>
                <c:pt idx="4">
                  <c:v>153889</c:v>
                </c:pt>
                <c:pt idx="5">
                  <c:v>74100</c:v>
                </c:pt>
                <c:pt idx="6">
                  <c:v>42586</c:v>
                </c:pt>
                <c:pt idx="7">
                  <c:v>124196</c:v>
                </c:pt>
                <c:pt idx="8">
                  <c:v>41250</c:v>
                </c:pt>
              </c:numCache>
            </c:numRef>
          </c:val>
        </c:ser>
        <c:ser>
          <c:idx val="1"/>
          <c:order val="1"/>
          <c:tx>
            <c:strRef>
              <c:f>FEBRERO!$B$461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FEBRERO!$C$459:$K$459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FEBRERO!$C$461:$K$461</c:f>
              <c:numCache>
                <c:formatCode>#,##0</c:formatCode>
                <c:ptCount val="9"/>
                <c:pt idx="0">
                  <c:v>89911</c:v>
                </c:pt>
                <c:pt idx="1">
                  <c:v>114855</c:v>
                </c:pt>
                <c:pt idx="2">
                  <c:v>122911</c:v>
                </c:pt>
                <c:pt idx="3">
                  <c:v>42408</c:v>
                </c:pt>
                <c:pt idx="4">
                  <c:v>176549</c:v>
                </c:pt>
                <c:pt idx="5">
                  <c:v>91357</c:v>
                </c:pt>
                <c:pt idx="6">
                  <c:v>44398</c:v>
                </c:pt>
                <c:pt idx="7">
                  <c:v>128257</c:v>
                </c:pt>
                <c:pt idx="8">
                  <c:v>45679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51633080"/>
        <c:axId val="251633472"/>
      </c:barChart>
      <c:catAx>
        <c:axId val="2516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633472"/>
        <c:crosses val="autoZero"/>
        <c:auto val="1"/>
        <c:lblAlgn val="ctr"/>
        <c:lblOffset val="100"/>
        <c:noMultiLvlLbl val="0"/>
      </c:catAx>
      <c:valAx>
        <c:axId val="251633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163308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516595480915443"/>
          <c:y val="1.7589241770078045E-2"/>
          <c:w val="0.17707828495607794"/>
          <c:h val="0.18078654084560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7131098750270886"/>
          <c:y val="3.8898818897637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02383710996983E-2"/>
          <c:y val="0.1977249343832021"/>
          <c:w val="0.88048898671906151"/>
          <c:h val="0.690171653543307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FEBRERO!$B$596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993366"/>
              </a:solidFill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FEBRERO!$C$595:$H$595</c15:sqref>
                  </c15:fullRef>
                </c:ext>
              </c:extLst>
              <c:f>(FEBRERO!$C$595,FEBRERO!$E$595,FEBRERO!$G$595)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FEBRERO!$C$596:$H$596</c15:sqref>
                  </c15:fullRef>
                </c:ext>
              </c:extLst>
              <c:f>(FEBRERO!$C$596,FEBRERO!$E$596,FEBRERO!$G$596)</c:f>
              <c:numCache>
                <c:formatCode>#,##0</c:formatCode>
                <c:ptCount val="3"/>
                <c:pt idx="0">
                  <c:v>289718</c:v>
                </c:pt>
                <c:pt idx="1">
                  <c:v>61494</c:v>
                </c:pt>
                <c:pt idx="2">
                  <c:v>351212</c:v>
                </c:pt>
              </c:numCache>
            </c:numRef>
          </c:val>
        </c:ser>
        <c:ser>
          <c:idx val="2"/>
          <c:order val="2"/>
          <c:tx>
            <c:strRef>
              <c:f>FEBRERO!$B$597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FEBRERO!$C$595:$H$595</c15:sqref>
                  </c15:fullRef>
                </c:ext>
              </c:extLst>
              <c:f>(FEBRERO!$C$595,FEBRERO!$E$595,FEBRERO!$G$595)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FEBRERO!$C$597:$H$597</c15:sqref>
                  </c15:fullRef>
                </c:ext>
              </c:extLst>
              <c:f>(FEBRERO!$C$597,FEBRERO!$E$597,FEBRERO!$G$597)</c:f>
              <c:numCache>
                <c:formatCode>#,##0</c:formatCode>
                <c:ptCount val="3"/>
                <c:pt idx="0">
                  <c:v>296689</c:v>
                </c:pt>
                <c:pt idx="1">
                  <c:v>59607</c:v>
                </c:pt>
                <c:pt idx="2">
                  <c:v>356296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1633864"/>
        <c:axId val="251634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FEBRERO!$B$595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FEBRERO!$C$595:$H$595</c15:sqref>
                        </c15:fullRef>
                        <c15:formulaRef>
                          <c15:sqref>(FEBRERO!$C$595,FEBRERO!$E$595,FEBRERO!$G$595)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FEBRERO!$C$595:$H$595</c15:sqref>
                        </c15:fullRef>
                        <c15:formulaRef>
                          <c15:sqref>(FEBRERO!$C$595,FEBRERO!$E$595,FEBRERO!$G$595)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1633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1634256"/>
        <c:crosses val="autoZero"/>
        <c:auto val="0"/>
        <c:lblAlgn val="ctr"/>
        <c:lblOffset val="100"/>
        <c:noMultiLvlLbl val="0"/>
      </c:catAx>
      <c:valAx>
        <c:axId val="25163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633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0895094993859711"/>
          <c:y val="2.0283858267716531E-2"/>
          <c:w val="0.37255638228707649"/>
          <c:h val="0.1224681102362204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</a:t>
                    </a:r>
                    <a:r>
                      <a:rPr lang="en-US" sz="900" baseline="0"/>
                      <a:t>VILA</a:t>
                    </a:r>
                    <a:r>
                      <a:rPr lang="en-US" sz="900"/>
                      <a:t>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4604036564394974E-3"/>
                  <c:y val="-5.75436210008633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FEBRERO!$C$1724:$K$1724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FEBRERO!$C$1726:$K$1726</c:f>
              <c:numCache>
                <c:formatCode>#,##0</c:formatCode>
                <c:ptCount val="9"/>
                <c:pt idx="0">
                  <c:v>58765</c:v>
                </c:pt>
                <c:pt idx="1">
                  <c:v>71529</c:v>
                </c:pt>
                <c:pt idx="2">
                  <c:v>76100</c:v>
                </c:pt>
                <c:pt idx="3">
                  <c:v>30409</c:v>
                </c:pt>
                <c:pt idx="4">
                  <c:v>52685</c:v>
                </c:pt>
                <c:pt idx="5">
                  <c:v>58843</c:v>
                </c:pt>
                <c:pt idx="6">
                  <c:v>27130</c:v>
                </c:pt>
                <c:pt idx="7">
                  <c:v>91001</c:v>
                </c:pt>
                <c:pt idx="8">
                  <c:v>37103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41126238252476499"/>
          <c:y val="5.8940157480314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00106218394261E-2"/>
          <c:y val="0.24828070866141733"/>
          <c:w val="0.90125464705474856"/>
          <c:h val="0.6499275590551181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FEBRERO!$B$876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FEBRERO!$C$875:$H$875</c15:sqref>
                  </c15:fullRef>
                </c:ext>
              </c:extLst>
              <c:f>(FEBRERO!$C$875,FEBRERO!$E$875,FEBRERO!$G$875)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FEBRERO!$C$876:$H$876</c15:sqref>
                  </c15:fullRef>
                </c:ext>
              </c:extLst>
              <c:f>(FEBRERO!$C$876,FEBRERO!$E$876,FEBRERO!$G$876)</c:f>
              <c:numCache>
                <c:formatCode>#,##0</c:formatCode>
                <c:ptCount val="3"/>
                <c:pt idx="0">
                  <c:v>105231</c:v>
                </c:pt>
                <c:pt idx="1">
                  <c:v>4141</c:v>
                </c:pt>
                <c:pt idx="2">
                  <c:v>109372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59-456C-A955-06E333E2EED2}"/>
            </c:ext>
          </c:extLst>
        </c:ser>
        <c:ser>
          <c:idx val="2"/>
          <c:order val="2"/>
          <c:tx>
            <c:strRef>
              <c:f>FEBRERO!$B$877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FEBRERO!$C$875:$H$875</c15:sqref>
                  </c15:fullRef>
                </c:ext>
              </c:extLst>
              <c:f>(FEBRERO!$C$875,FEBRERO!$E$875,FEBRERO!$G$875)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FEBRERO!$C$877:$H$877</c15:sqref>
                  </c15:fullRef>
                </c:ext>
              </c:extLst>
              <c:f>(FEBRERO!$C$877,FEBRERO!$E$877,FEBRERO!$G$877)</c:f>
              <c:numCache>
                <c:formatCode>#,##0</c:formatCode>
                <c:ptCount val="3"/>
                <c:pt idx="0">
                  <c:v>101871</c:v>
                </c:pt>
                <c:pt idx="1">
                  <c:v>4863</c:v>
                </c:pt>
                <c:pt idx="2">
                  <c:v>106734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1635040"/>
        <c:axId val="25163543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FEBRERO!$B$875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FEBRERO!$C$875:$H$875</c15:sqref>
                        </c15:fullRef>
                        <c15:formulaRef>
                          <c15:sqref>(FEBRERO!$C$875,FEBRERO!$E$875,FEBRERO!$G$875)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FEBRERO!$C$875:$H$875</c15:sqref>
                        </c15:fullRef>
                        <c15:formulaRef>
                          <c15:sqref>(FEBRERO!$C$875,FEBRERO!$E$875,FEBRERO!$G$875)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9659-456C-A955-06E333E2EED2}"/>
                  </c:ext>
                </c:extLst>
              </c15:ser>
            </c15:filteredBarSeries>
          </c:ext>
        </c:extLst>
      </c:barChart>
      <c:catAx>
        <c:axId val="2516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635432"/>
        <c:crosses val="autoZero"/>
        <c:auto val="0"/>
        <c:lblAlgn val="ctr"/>
        <c:lblOffset val="100"/>
        <c:noMultiLvlLbl val="0"/>
      </c:catAx>
      <c:valAx>
        <c:axId val="251635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635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01863901909622"/>
          <c:y val="1.4361023622047244E-2"/>
          <c:w val="0.2928439975061769"/>
          <c:h val="0.14533464566929133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43043139431359628"/>
          <c:y val="4.3923950460966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83645713117036E-2"/>
          <c:y val="0.21782534720848337"/>
          <c:w val="0.90594641031316869"/>
          <c:h val="0.6577711391603687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FEBRERO!$B$895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FEBRERO!$C$894:$H$894</c15:sqref>
                  </c15:fullRef>
                </c:ext>
              </c:extLst>
              <c:f>(FEBRERO!$C$894,FEBRERO!$E$894,FEBRERO!$G$894)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FEBRERO!$C$895:$H$895</c15:sqref>
                  </c15:fullRef>
                </c:ext>
              </c:extLst>
              <c:f>(FEBRERO!$C$895,FEBRERO!$E$895,FEBRERO!$G$895)</c:f>
              <c:numCache>
                <c:formatCode>#,##0</c:formatCode>
                <c:ptCount val="3"/>
                <c:pt idx="0">
                  <c:v>97240</c:v>
                </c:pt>
                <c:pt idx="1">
                  <c:v>4380</c:v>
                </c:pt>
                <c:pt idx="2">
                  <c:v>101620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ser>
          <c:idx val="2"/>
          <c:order val="2"/>
          <c:tx>
            <c:strRef>
              <c:f>FEBRERO!$B$896</c:f>
              <c:strCache>
                <c:ptCount val="1"/>
                <c:pt idx="0">
                  <c:v>ENERO- 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FEBRERO!$C$894:$H$894</c15:sqref>
                  </c15:fullRef>
                </c:ext>
              </c:extLst>
              <c:f>(FEBRERO!$C$894,FEBRERO!$E$894,FEBRERO!$G$894)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FEBRERO!$C$896:$H$896</c15:sqref>
                  </c15:fullRef>
                </c:ext>
              </c:extLst>
              <c:f>(FEBRERO!$C$896,FEBRERO!$E$896,FEBRERO!$G$896)</c:f>
              <c:numCache>
                <c:formatCode>#,##0</c:formatCode>
                <c:ptCount val="3"/>
                <c:pt idx="0">
                  <c:v>97424</c:v>
                </c:pt>
                <c:pt idx="1">
                  <c:v>5039</c:v>
                </c:pt>
                <c:pt idx="2">
                  <c:v>102463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2017240"/>
        <c:axId val="25201763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FEBRERO!$B$894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FEBRERO!$C$894:$H$894</c15:sqref>
                        </c15:fullRef>
                        <c15:formulaRef>
                          <c15:sqref>(FEBRERO!$C$894,FEBRERO!$E$894,FEBRERO!$G$894)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FEBRERO!$C$894:$H$894</c15:sqref>
                        </c15:fullRef>
                        <c15:formulaRef>
                          <c15:sqref>(FEBRERO!$C$894,FEBRERO!$E$894,FEBRERO!$G$894)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A3C1-47DA-ACBE-716B59462075}"/>
                  </c:ext>
                </c:extLst>
              </c15:ser>
            </c15:filteredBarSeries>
          </c:ext>
        </c:extLst>
      </c:barChart>
      <c:catAx>
        <c:axId val="252017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2017632"/>
        <c:crosses val="autoZero"/>
        <c:auto val="0"/>
        <c:lblAlgn val="ctr"/>
        <c:lblOffset val="100"/>
        <c:noMultiLvlLbl val="0"/>
      </c:catAx>
      <c:valAx>
        <c:axId val="25201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017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8315340452573303"/>
          <c:y val="1.5283989501312338E-2"/>
          <c:w val="0.29622879932216262"/>
          <c:h val="0.18124084991888575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DE TURISMO RURAL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4295682647376105"/>
          <c:w val="0.9064130329936998"/>
          <c:h val="0.65588930979443283"/>
        </c:manualLayout>
      </c:layout>
      <c:lineChart>
        <c:grouping val="standard"/>
        <c:varyColors val="0"/>
        <c:ser>
          <c:idx val="0"/>
          <c:order val="0"/>
          <c:tx>
            <c:strRef>
              <c:f>'[9]TURISMO RURAL'!$B$4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RURAL'!$C$4:$N$4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  <c:pt idx="8">
                  <c:v>94736</c:v>
                </c:pt>
                <c:pt idx="9">
                  <c:v>96754</c:v>
                </c:pt>
                <c:pt idx="10">
                  <c:v>87693</c:v>
                </c:pt>
                <c:pt idx="11">
                  <c:v>95252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'[9]TURISMO RURAL'!$B$5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RURAL'!$C$5:$N$5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018416"/>
        <c:axId val="252018808"/>
      </c:lineChart>
      <c:catAx>
        <c:axId val="25201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018808"/>
        <c:crosses val="autoZero"/>
        <c:auto val="1"/>
        <c:lblAlgn val="ctr"/>
        <c:lblOffset val="100"/>
        <c:noMultiLvlLbl val="0"/>
      </c:catAx>
      <c:valAx>
        <c:axId val="252018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01841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42308925040757572"/>
          <c:y val="2.8848573576544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83645713117036E-2"/>
          <c:y val="0.21782534720848337"/>
          <c:w val="0.90594641031316869"/>
          <c:h val="0.65274601353222805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FEBRERO!$B$921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FEBRERO!$C$920:$H$920</c15:sqref>
                  </c15:fullRef>
                </c:ext>
              </c:extLst>
              <c:f>(FEBRERO!$C$920,FEBRERO!$E$920,FEBRERO!$G$920)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FEBRERO!$C$921:$H$921</c15:sqref>
                  </c15:fullRef>
                </c:ext>
              </c:extLst>
              <c:f>(FEBRERO!$C$921,FEBRERO!$E$921,FEBRERO!$G$921)</c:f>
              <c:numCache>
                <c:formatCode>#,##0</c:formatCode>
                <c:ptCount val="3"/>
                <c:pt idx="0">
                  <c:v>175651</c:v>
                </c:pt>
                <c:pt idx="1">
                  <c:v>8146</c:v>
                </c:pt>
                <c:pt idx="2">
                  <c:v>183797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ser>
          <c:idx val="2"/>
          <c:order val="2"/>
          <c:tx>
            <c:strRef>
              <c:f>FEBRERO!$B$922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FEBRERO!$C$920:$H$920</c15:sqref>
                  </c15:fullRef>
                </c:ext>
              </c:extLst>
              <c:f>(FEBRERO!$C$920,FEBRERO!$E$920,FEBRERO!$G$920)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FEBRERO!$C$922:$H$922</c15:sqref>
                  </c15:fullRef>
                </c:ext>
              </c:extLst>
              <c:f>(FEBRERO!$C$922,FEBRERO!$E$922,FEBRERO!$G$922)</c:f>
              <c:numCache>
                <c:formatCode>#,##0</c:formatCode>
                <c:ptCount val="3"/>
                <c:pt idx="0">
                  <c:v>169763</c:v>
                </c:pt>
                <c:pt idx="1">
                  <c:v>8131</c:v>
                </c:pt>
                <c:pt idx="2">
                  <c:v>177894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252019592"/>
        <c:axId val="25201998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FEBRERO!$B$920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FEBRERO!$C$920:$H$920</c15:sqref>
                        </c15:fullRef>
                        <c15:formulaRef>
                          <c15:sqref>(FEBRERO!$C$920,FEBRERO!$E$920,FEBRERO!$G$920)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FEBRERO!$C$920:$H$920</c15:sqref>
                        </c15:fullRef>
                        <c15:formulaRef>
                          <c15:sqref>(FEBRERO!$C$920,FEBRERO!$E$920,FEBRERO!$G$920)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A3C1-47DA-ACBE-716B59462075}"/>
                  </c:ext>
                </c:extLst>
              </c15:ser>
            </c15:filteredBarSeries>
          </c:ext>
        </c:extLst>
      </c:barChart>
      <c:catAx>
        <c:axId val="252019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2019984"/>
        <c:crosses val="autoZero"/>
        <c:auto val="0"/>
        <c:lblAlgn val="ctr"/>
        <c:lblOffset val="100"/>
        <c:noMultiLvlLbl val="0"/>
      </c:catAx>
      <c:valAx>
        <c:axId val="25201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019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911108027796094"/>
          <c:y val="1.0258774185890081E-2"/>
          <c:w val="0.2114018291766393"/>
          <c:h val="0.18124084991888575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DE TURISMO RURAL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29256322567729875"/>
          <c:y val="1.00062678732322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67214400438751132"/>
        </c:manualLayout>
      </c:layout>
      <c:lineChart>
        <c:grouping val="standard"/>
        <c:varyColors val="0"/>
        <c:ser>
          <c:idx val="0"/>
          <c:order val="0"/>
          <c:tx>
            <c:strRef>
              <c:f>'[9]TURISMO RURAL'!$B$26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RURAL'!$C$26:$N$26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  <c:pt idx="8">
                  <c:v>164766</c:v>
                </c:pt>
                <c:pt idx="9">
                  <c:v>178065</c:v>
                </c:pt>
                <c:pt idx="10">
                  <c:v>168497</c:v>
                </c:pt>
                <c:pt idx="11">
                  <c:v>217350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'[9]TURISMO RURAL'!$B$27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RURAL'!$C$27:$N$27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020768"/>
        <c:axId val="252751712"/>
      </c:lineChart>
      <c:catAx>
        <c:axId val="25202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751712"/>
        <c:crosses val="autoZero"/>
        <c:auto val="1"/>
        <c:lblAlgn val="ctr"/>
        <c:lblOffset val="100"/>
        <c:noMultiLvlLbl val="0"/>
      </c:catAx>
      <c:valAx>
        <c:axId val="252751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02076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FEBRERO!$B$658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FEBRERO!$C$657:$H$657</c15:sqref>
                  </c15:fullRef>
                </c:ext>
              </c:extLst>
              <c:f>(FEBRERO!$C$657,FEBRERO!$E$657,FEBRERO!$G$657)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FEBRERO!$C$658:$H$658</c15:sqref>
                  </c15:fullRef>
                </c:ext>
              </c:extLst>
              <c:f>(FEBRERO!$C$658,FEBRERO!$E$658,FEBRERO!$G$658)</c:f>
              <c:numCache>
                <c:formatCode>#,##0</c:formatCode>
                <c:ptCount val="3"/>
                <c:pt idx="0">
                  <c:v>866292</c:v>
                </c:pt>
                <c:pt idx="1">
                  <c:v>195782</c:v>
                </c:pt>
                <c:pt idx="2">
                  <c:v>1062074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FEBRERO!$B$659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FEBRERO!$C$657:$H$657</c15:sqref>
                  </c15:fullRef>
                </c:ext>
              </c:extLst>
              <c:f>(FEBRERO!$C$657,FEBRERO!$E$657,FEBRERO!$G$657)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FEBRERO!$C$659:$H$659</c15:sqref>
                  </c15:fullRef>
                </c:ext>
              </c:extLst>
              <c:f>(FEBRERO!$C$659,FEBRERO!$E$659,FEBRERO!$G$659)</c:f>
              <c:numCache>
                <c:formatCode>#,##0</c:formatCode>
                <c:ptCount val="3"/>
                <c:pt idx="0">
                  <c:v>877804</c:v>
                </c:pt>
                <c:pt idx="1">
                  <c:v>179507</c:v>
                </c:pt>
                <c:pt idx="2">
                  <c:v>1057311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2752496"/>
        <c:axId val="2527528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FEBRERO!$B$657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FEBRERO!$C$657:$H$657</c15:sqref>
                        </c15:fullRef>
                        <c15:formulaRef>
                          <c15:sqref>(FEBRERO!$C$657,FEBRERO!$E$657,FEBRERO!$G$657)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FEBRERO!$C$657:$H$657</c15:sqref>
                        </c15:fullRef>
                        <c15:formulaRef>
                          <c15:sqref>(FEBRERO!$C$657,FEBRERO!$E$657,FEBRERO!$G$657)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5275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752888"/>
        <c:crosses val="autoZero"/>
        <c:auto val="0"/>
        <c:lblAlgn val="ctr"/>
        <c:lblOffset val="100"/>
        <c:noMultiLvlLbl val="0"/>
      </c:catAx>
      <c:valAx>
        <c:axId val="252752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75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262895001560937"/>
          <c:y val="1.5757480314960631E-2"/>
          <c:w val="0.2114018291766393"/>
          <c:h val="0.18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HOTELEROS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3575644711077784"/>
          <c:y val="1.98511088680921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[9]HOTELES!$B$26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[9]HOTELES!$C$25:$N$25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[9]HOTELES!$C$26:$N$26</c:f>
              <c:numCache>
                <c:formatCode>General</c:formatCode>
                <c:ptCount val="12"/>
                <c:pt idx="0">
                  <c:v>514347</c:v>
                </c:pt>
                <c:pt idx="1">
                  <c:v>547727</c:v>
                </c:pt>
                <c:pt idx="2">
                  <c:v>776339</c:v>
                </c:pt>
                <c:pt idx="3">
                  <c:v>801982</c:v>
                </c:pt>
                <c:pt idx="4">
                  <c:v>858687</c:v>
                </c:pt>
                <c:pt idx="5">
                  <c:v>872413</c:v>
                </c:pt>
                <c:pt idx="6">
                  <c:v>906542</c:v>
                </c:pt>
                <c:pt idx="7">
                  <c:v>1178034</c:v>
                </c:pt>
                <c:pt idx="8">
                  <c:v>999946</c:v>
                </c:pt>
                <c:pt idx="9">
                  <c:v>961933</c:v>
                </c:pt>
                <c:pt idx="10">
                  <c:v>737516</c:v>
                </c:pt>
                <c:pt idx="11">
                  <c:v>658635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[9]HOTELES!$B$27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[9]HOTELES!$C$25:$N$25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[9]HOTELES!$C$27:$N$27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753672"/>
        <c:axId val="252754064"/>
      </c:lineChart>
      <c:catAx>
        <c:axId val="25275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754064"/>
        <c:crosses val="autoZero"/>
        <c:auto val="1"/>
        <c:lblAlgn val="ctr"/>
        <c:lblOffset val="100"/>
        <c:noMultiLvlLbl val="0"/>
      </c:catAx>
      <c:valAx>
        <c:axId val="252754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75367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0.123907651703697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FEBRERO!$B$613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FEBRERO!$C$612:$H$612</c15:sqref>
                  </c15:fullRef>
                </c:ext>
              </c:extLst>
              <c:f>(FEBRERO!$C$612,FEBRERO!$E$612,FEBRERO!$G$612)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FEBRERO!$C$613:$H$613</c15:sqref>
                  </c15:fullRef>
                </c:ext>
              </c:extLst>
              <c:f>(FEBRERO!$C$613,FEBRERO!$E$613,FEBRERO!$G$613)</c:f>
              <c:numCache>
                <c:formatCode>#,##0</c:formatCode>
                <c:ptCount val="3"/>
                <c:pt idx="0">
                  <c:v>449106</c:v>
                </c:pt>
                <c:pt idx="1">
                  <c:v>98621</c:v>
                </c:pt>
                <c:pt idx="2">
                  <c:v>547727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FEBRERO!$B$614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FEBRERO!$C$612:$H$612</c15:sqref>
                  </c15:fullRef>
                </c:ext>
              </c:extLst>
              <c:f>(FEBRERO!$C$612,FEBRERO!$E$612,FEBRERO!$G$612)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FEBRERO!$C$614:$H$614</c15:sqref>
                  </c15:fullRef>
                </c:ext>
              </c:extLst>
              <c:f>(FEBRERO!$C$614,FEBRERO!$E$614,FEBRERO!$G$614)</c:f>
              <c:numCache>
                <c:formatCode>#,##0</c:formatCode>
                <c:ptCount val="3"/>
                <c:pt idx="0">
                  <c:v>454706</c:v>
                </c:pt>
                <c:pt idx="1">
                  <c:v>97101</c:v>
                </c:pt>
                <c:pt idx="2">
                  <c:v>551807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2754848"/>
        <c:axId val="2527552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FEBRERO!$B$612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FEBRERO!$C$612:$H$612</c15:sqref>
                        </c15:fullRef>
                        <c15:formulaRef>
                          <c15:sqref>(FEBRERO!$C$612,FEBRERO!$E$612,FEBRERO!$G$612)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FEBRERO!$C$612:$H$612</c15:sqref>
                        </c15:fullRef>
                        <c15:formulaRef>
                          <c15:sqref>(FEBRERO!$C$612,FEBRERO!$E$612,FEBRERO!$G$612)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527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755240"/>
        <c:crosses val="autoZero"/>
        <c:auto val="0"/>
        <c:lblAlgn val="ctr"/>
        <c:lblOffset val="100"/>
        <c:noMultiLvlLbl val="0"/>
      </c:catAx>
      <c:valAx>
        <c:axId val="252755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754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452322314336254"/>
          <c:y val="1.5757480314960631E-2"/>
          <c:w val="0.3079583058725589"/>
          <c:h val="0.15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2516746973792456"/>
          <c:w val="0.85371864297631939"/>
          <c:h val="0.67354722450738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FEBRERO!$B$632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FEBRERO!$C$631:$H$631</c15:sqref>
                  </c15:fullRef>
                </c:ext>
              </c:extLst>
              <c:f>(FEBRERO!$C$631,FEBRERO!$E$631,FEBRERO!$G$631)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FEBRERO!$C$632:$H$632</c15:sqref>
                  </c15:fullRef>
                </c:ext>
              </c:extLst>
              <c:f>(FEBRERO!$C$632,FEBRERO!$E$632,FEBRERO!$G$632)</c:f>
              <c:numCache>
                <c:formatCode>#,##0</c:formatCode>
                <c:ptCount val="3"/>
                <c:pt idx="0">
                  <c:v>545952</c:v>
                </c:pt>
                <c:pt idx="1">
                  <c:v>122539</c:v>
                </c:pt>
                <c:pt idx="2">
                  <c:v>668491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ser>
          <c:idx val="2"/>
          <c:order val="2"/>
          <c:tx>
            <c:strRef>
              <c:f>FEBRERO!$B$633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FEBRERO!$C$631:$H$631</c15:sqref>
                  </c15:fullRef>
                </c:ext>
              </c:extLst>
              <c:f>(FEBRERO!$C$631,FEBRERO!$E$631,FEBRERO!$G$631)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FEBRERO!$C$633:$H$633</c15:sqref>
                  </c15:fullRef>
                </c:ext>
              </c:extLst>
              <c:f>(FEBRERO!$C$633,FEBRERO!$E$633,FEBRERO!$G$633)</c:f>
              <c:numCache>
                <c:formatCode>#,##0</c:formatCode>
                <c:ptCount val="3"/>
                <c:pt idx="0">
                  <c:v>555562</c:v>
                </c:pt>
                <c:pt idx="1">
                  <c:v>113316</c:v>
                </c:pt>
                <c:pt idx="2">
                  <c:v>668878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2325896"/>
        <c:axId val="2523262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FEBRERO!$B$631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FEBRERO!$C$631:$H$631</c15:sqref>
                        </c15:fullRef>
                        <c15:formulaRef>
                          <c15:sqref>(FEBRERO!$C$631,FEBRERO!$E$631,FEBRERO!$G$631)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FEBRERO!$C$631:$H$631</c15:sqref>
                        </c15:fullRef>
                        <c15:formulaRef>
                          <c15:sqref>(FEBRERO!$C$631,FEBRERO!$E$631,FEBRERO!$G$631)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4354-476A-870C-507D03AFE2C4}"/>
                  </c:ext>
                </c:extLst>
              </c15:ser>
            </c15:filteredBarSeries>
          </c:ext>
        </c:extLst>
      </c:barChart>
      <c:catAx>
        <c:axId val="2523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326288"/>
        <c:crosses val="autoZero"/>
        <c:auto val="0"/>
        <c:lblAlgn val="ctr"/>
        <c:lblOffset val="100"/>
        <c:noMultiLvlLbl val="0"/>
      </c:catAx>
      <c:valAx>
        <c:axId val="25232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325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0277442403032953"/>
          <c:y val="2.1551690367062323E-2"/>
          <c:w val="0.27837941090696999"/>
          <c:h val="0.17943745837740432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HOTELEROS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3290665928065524"/>
          <c:w val="0.9064130329936998"/>
          <c:h val="0.66479009219324969"/>
        </c:manualLayout>
      </c:layout>
      <c:lineChart>
        <c:grouping val="standard"/>
        <c:varyColors val="0"/>
        <c:ser>
          <c:idx val="0"/>
          <c:order val="0"/>
          <c:tx>
            <c:strRef>
              <c:f>[9]HOTELES!$B$4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[9]HOTELES!$C$3:$N$3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[9]HOTELES!$C$4:$N$4</c:f>
              <c:numCache>
                <c:formatCode>General</c:formatCode>
                <c:ptCount val="12"/>
                <c:pt idx="0">
                  <c:v>317279</c:v>
                </c:pt>
                <c:pt idx="1">
                  <c:v>351212</c:v>
                </c:pt>
                <c:pt idx="2">
                  <c:v>481299</c:v>
                </c:pt>
                <c:pt idx="3">
                  <c:v>498245</c:v>
                </c:pt>
                <c:pt idx="4">
                  <c:v>564655</c:v>
                </c:pt>
                <c:pt idx="5">
                  <c:v>553040</c:v>
                </c:pt>
                <c:pt idx="6">
                  <c:v>592596</c:v>
                </c:pt>
                <c:pt idx="7">
                  <c:v>761846</c:v>
                </c:pt>
                <c:pt idx="8">
                  <c:v>648090</c:v>
                </c:pt>
                <c:pt idx="9">
                  <c:v>603605</c:v>
                </c:pt>
                <c:pt idx="10">
                  <c:v>448763</c:v>
                </c:pt>
                <c:pt idx="11">
                  <c:v>415393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[9]HOTELES!$B$5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[9]HOTELES!$C$3:$N$3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[9]HOTELES!$C$5:$N$5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27072"/>
        <c:axId val="252327464"/>
      </c:lineChart>
      <c:catAx>
        <c:axId val="2523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327464"/>
        <c:crosses val="autoZero"/>
        <c:auto val="1"/>
        <c:lblAlgn val="ctr"/>
        <c:lblOffset val="100"/>
        <c:noMultiLvlLbl val="0"/>
      </c:catAx>
      <c:valAx>
        <c:axId val="252327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32707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01468036834376"/>
          <c:y val="2.9221699046413169E-2"/>
          <c:w val="0.21666560055234876"/>
          <c:h val="0.13787356580427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[3]Mes!$C$46:$C$64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8267256"/>
        <c:axId val="248267648"/>
      </c:barChart>
      <c:catAx>
        <c:axId val="248267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26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764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2672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8308941901742793"/>
          <c:y val="4.3898818897637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02383710996983E-2"/>
          <c:y val="0.1977249343832021"/>
          <c:w val="0.88048898671906151"/>
          <c:h val="0.695171653543307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FEBRERO!$B$727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FEBRERO!$C$726:$H$726</c15:sqref>
                  </c15:fullRef>
                </c:ext>
              </c:extLst>
              <c:f>(FEBRERO!$C$726,FEBRERO!$E$726,FEBRERO!$G$726)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FEBRERO!$C$727:$H$727</c15:sqref>
                  </c15:fullRef>
                </c:ext>
              </c:extLst>
              <c:f>(FEBRERO!$C$727,FEBRERO!$E$727,FEBRERO!$G$727)</c:f>
              <c:numCache>
                <c:formatCode>#,##0</c:formatCode>
                <c:ptCount val="3"/>
                <c:pt idx="0">
                  <c:v>5610</c:v>
                </c:pt>
                <c:pt idx="1">
                  <c:v>829</c:v>
                </c:pt>
                <c:pt idx="2">
                  <c:v>6439</c:v>
                </c:pt>
              </c:numCache>
            </c:numRef>
          </c:val>
        </c:ser>
        <c:ser>
          <c:idx val="2"/>
          <c:order val="2"/>
          <c:tx>
            <c:strRef>
              <c:f>FEBRERO!$B$728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FEBRERO!$C$726:$H$726</c15:sqref>
                  </c15:fullRef>
                </c:ext>
              </c:extLst>
              <c:f>(FEBRERO!$C$726,FEBRERO!$E$726,FEBRERO!$G$726)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FEBRERO!$C$728:$H$728</c15:sqref>
                  </c15:fullRef>
                </c:ext>
              </c:extLst>
              <c:f>(FEBRERO!$C$728,FEBRERO!$E$728,FEBRERO!$G$728)</c:f>
              <c:numCache>
                <c:formatCode>#,##0</c:formatCode>
                <c:ptCount val="3"/>
                <c:pt idx="0">
                  <c:v>7151</c:v>
                </c:pt>
                <c:pt idx="1">
                  <c:v>1026</c:v>
                </c:pt>
                <c:pt idx="2">
                  <c:v>8177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2328248"/>
        <c:axId val="2523286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FEBRERO!$B$726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FEBRERO!$C$726:$H$726</c15:sqref>
                        </c15:fullRef>
                        <c15:formulaRef>
                          <c15:sqref>(FEBRERO!$C$726,FEBRERO!$E$726,FEBRERO!$G$726)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FEBRERO!$C$726:$H$726</c15:sqref>
                        </c15:fullRef>
                        <c15:formulaRef>
                          <c15:sqref>(FEBRERO!$C$726,FEBRERO!$E$726,FEBRERO!$G$726)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232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2328640"/>
        <c:crosses val="autoZero"/>
        <c:auto val="0"/>
        <c:lblAlgn val="ctr"/>
        <c:lblOffset val="100"/>
        <c:noMultiLvlLbl val="0"/>
      </c:catAx>
      <c:valAx>
        <c:axId val="25232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328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0443369903437394"/>
          <c:y val="1.5283989501312338E-2"/>
          <c:w val="0.37461221568083208"/>
          <c:h val="0.13033464566929134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3710787401574804"/>
          <c:w val="0.8616444119517952"/>
          <c:h val="0.661100393700787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FEBRERO!$B$789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FEBRERO!$C$788:$H$788</c15:sqref>
                  </c15:fullRef>
                </c:ext>
              </c:extLst>
              <c:f>(FEBRERO!$C$788,FEBRERO!$E$788,FEBRERO!$G$788)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FEBRERO!$C$789:$H$789</c15:sqref>
                  </c15:fullRef>
                </c:ext>
              </c:extLst>
              <c:f>(FEBRERO!$C$789,FEBRERO!$E$789,FEBRERO!$G$789)</c:f>
              <c:numCache>
                <c:formatCode>#,##0</c:formatCode>
                <c:ptCount val="3"/>
                <c:pt idx="0">
                  <c:v>41219</c:v>
                </c:pt>
                <c:pt idx="1">
                  <c:v>6221</c:v>
                </c:pt>
                <c:pt idx="2">
                  <c:v>47440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FEBRERO!$B$790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FEBRERO!$C$788:$H$788</c15:sqref>
                  </c15:fullRef>
                </c:ext>
              </c:extLst>
              <c:f>(FEBRERO!$C$788,FEBRERO!$E$788,FEBRERO!$G$788)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FEBRERO!$C$790:$H$790</c15:sqref>
                  </c15:fullRef>
                </c:ext>
              </c:extLst>
              <c:f>(FEBRERO!$C$790,FEBRERO!$E$790,FEBRERO!$G$790)</c:f>
              <c:numCache>
                <c:formatCode>#,##0</c:formatCode>
                <c:ptCount val="3"/>
                <c:pt idx="0">
                  <c:v>44806</c:v>
                </c:pt>
                <c:pt idx="1">
                  <c:v>4572</c:v>
                </c:pt>
                <c:pt idx="2">
                  <c:v>49378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2641152"/>
        <c:axId val="2526415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FEBRERO!$B$788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FEBRERO!$C$788:$H$788</c15:sqref>
                        </c15:fullRef>
                        <c15:formulaRef>
                          <c15:sqref>(FEBRERO!$C$788,FEBRERO!$E$788,FEBRERO!$G$788)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FEBRERO!$C$788:$H$788</c15:sqref>
                        </c15:fullRef>
                        <c15:formulaRef>
                          <c15:sqref>(FEBRERO!$C$788,FEBRERO!$E$788,FEBRERO!$G$788)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526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641544"/>
        <c:crosses val="autoZero"/>
        <c:auto val="0"/>
        <c:lblAlgn val="ctr"/>
        <c:lblOffset val="100"/>
        <c:noMultiLvlLbl val="0"/>
      </c:catAx>
      <c:valAx>
        <c:axId val="252641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641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731323782765037"/>
          <c:y val="1.5757480314960631E-2"/>
          <c:w val="0.2114018291766393"/>
          <c:h val="0.18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PENSIONES 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717352830896139"/>
          <c:y val="1.4888331651069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[9]PENSIONES!$B$26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[9]PENSIONES!$C$25:$N$25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[9]PENSIONES!$C$26:$N$26</c:f>
              <c:numCache>
                <c:formatCode>General</c:formatCode>
                <c:ptCount val="12"/>
                <c:pt idx="0">
                  <c:v>25562</c:v>
                </c:pt>
                <c:pt idx="1">
                  <c:v>21878</c:v>
                </c:pt>
                <c:pt idx="2">
                  <c:v>29773</c:v>
                </c:pt>
                <c:pt idx="3">
                  <c:v>31271</c:v>
                </c:pt>
                <c:pt idx="4">
                  <c:v>37192</c:v>
                </c:pt>
                <c:pt idx="5">
                  <c:v>37977</c:v>
                </c:pt>
                <c:pt idx="6">
                  <c:v>29595</c:v>
                </c:pt>
                <c:pt idx="7">
                  <c:v>58961</c:v>
                </c:pt>
                <c:pt idx="8">
                  <c:v>45592</c:v>
                </c:pt>
                <c:pt idx="9">
                  <c:v>38786</c:v>
                </c:pt>
                <c:pt idx="10">
                  <c:v>25182</c:v>
                </c:pt>
                <c:pt idx="11">
                  <c:v>31445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[9]PENSIONES!$B$27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[9]PENSIONES!$C$25:$N$25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[9]PENSIONES!$C$27:$N$27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642328"/>
        <c:axId val="252642720"/>
      </c:lineChart>
      <c:catAx>
        <c:axId val="2526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42720"/>
        <c:crosses val="autoZero"/>
        <c:auto val="1"/>
        <c:lblAlgn val="ctr"/>
        <c:lblOffset val="100"/>
        <c:noMultiLvlLbl val="0"/>
      </c:catAx>
      <c:valAx>
        <c:axId val="252642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4232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0.12887042892072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FEBRERO!$B$744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FEBRERO!$C$743:$H$743</c15:sqref>
                  </c15:fullRef>
                </c:ext>
              </c:extLst>
              <c:f>(FEBRERO!$C$743,FEBRERO!$E$743,FEBRERO!$G$743)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FEBRERO!$C$744:$H$744</c15:sqref>
                  </c15:fullRef>
                </c:ext>
              </c:extLst>
              <c:f>(FEBRERO!$C$744,FEBRERO!$E$744,FEBRERO!$G$744)</c:f>
              <c:numCache>
                <c:formatCode>#,##0</c:formatCode>
                <c:ptCount val="3"/>
                <c:pt idx="0">
                  <c:v>19416</c:v>
                </c:pt>
                <c:pt idx="1">
                  <c:v>2462</c:v>
                </c:pt>
                <c:pt idx="2">
                  <c:v>21878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FEBRERO!$B$745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FEBRERO!$C$743:$H$743</c15:sqref>
                  </c15:fullRef>
                </c:ext>
              </c:extLst>
              <c:f>(FEBRERO!$C$743,FEBRERO!$E$743,FEBRERO!$G$743)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FEBRERO!$C$745:$H$745</c15:sqref>
                  </c15:fullRef>
                </c:ext>
              </c:extLst>
              <c:f>(FEBRERO!$C$745,FEBRERO!$E$745,FEBRERO!$G$745)</c:f>
              <c:numCache>
                <c:formatCode>#,##0</c:formatCode>
                <c:ptCount val="3"/>
                <c:pt idx="0">
                  <c:v>20405</c:v>
                </c:pt>
                <c:pt idx="1">
                  <c:v>2270</c:v>
                </c:pt>
                <c:pt idx="2">
                  <c:v>22675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2643504"/>
        <c:axId val="2526438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FEBRERO!$B$743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rgbClr val="993366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FEBRERO!$C$743:$H$743</c15:sqref>
                        </c15:fullRef>
                        <c15:formulaRef>
                          <c15:sqref>(FEBRERO!$C$743,FEBRERO!$E$743,FEBRERO!$G$743)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FEBRERO!$C$743:$H$743</c15:sqref>
                        </c15:fullRef>
                        <c15:formulaRef>
                          <c15:sqref>(FEBRERO!$C$743,FEBRERO!$E$743,FEBRERO!$G$743)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5264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643896"/>
        <c:crosses val="autoZero"/>
        <c:auto val="0"/>
        <c:lblAlgn val="ctr"/>
        <c:lblOffset val="100"/>
        <c:noMultiLvlLbl val="0"/>
      </c:catAx>
      <c:valAx>
        <c:axId val="252643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643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892850948697491"/>
          <c:y val="2.0757480314960629E-2"/>
          <c:w val="0.31383202099737534"/>
          <c:h val="0.15033464566929133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PENSIONES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4295682647376105"/>
          <c:w val="0.9064130329936998"/>
          <c:h val="0.65588930979443283"/>
        </c:manualLayout>
      </c:layout>
      <c:lineChart>
        <c:grouping val="standard"/>
        <c:varyColors val="0"/>
        <c:ser>
          <c:idx val="0"/>
          <c:order val="0"/>
          <c:tx>
            <c:strRef>
              <c:f>[9]PENSIONES!$B$4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[9]PENSIONES!$C$3:$N$3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[9]PENSIONES!$C$4:$N$4</c:f>
              <c:numCache>
                <c:formatCode>General</c:formatCode>
                <c:ptCount val="12"/>
                <c:pt idx="0">
                  <c:v>9275</c:v>
                </c:pt>
                <c:pt idx="1">
                  <c:v>6439</c:v>
                </c:pt>
                <c:pt idx="2">
                  <c:v>14218</c:v>
                </c:pt>
                <c:pt idx="3">
                  <c:v>15415</c:v>
                </c:pt>
                <c:pt idx="4">
                  <c:v>20630</c:v>
                </c:pt>
                <c:pt idx="5">
                  <c:v>19095</c:v>
                </c:pt>
                <c:pt idx="6">
                  <c:v>17029</c:v>
                </c:pt>
                <c:pt idx="7">
                  <c:v>32140</c:v>
                </c:pt>
                <c:pt idx="8">
                  <c:v>26316</c:v>
                </c:pt>
                <c:pt idx="9">
                  <c:v>23994</c:v>
                </c:pt>
                <c:pt idx="10">
                  <c:v>12062</c:v>
                </c:pt>
                <c:pt idx="11">
                  <c:v>12038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[9]PENSIONES!$B$5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[9]PENSIONES!$C$3:$N$3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[9]PENSIONES!$C$5:$N$5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644680"/>
        <c:axId val="252656024"/>
      </c:lineChart>
      <c:catAx>
        <c:axId val="25264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56024"/>
        <c:crosses val="autoZero"/>
        <c:auto val="1"/>
        <c:lblAlgn val="ctr"/>
        <c:lblOffset val="100"/>
        <c:noMultiLvlLbl val="0"/>
      </c:catAx>
      <c:valAx>
        <c:axId val="252656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4468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0.1275125268432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748440748440746"/>
          <c:y val="1.7897085417363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616845912553615"/>
          <c:y val="0.24352613450082458"/>
          <c:w val="0.81169403367262016"/>
          <c:h val="0.66994991282216942"/>
        </c:manualLayout>
      </c:layout>
      <c:pie3DChart>
        <c:varyColors val="1"/>
        <c:ser>
          <c:idx val="2"/>
          <c:order val="2"/>
          <c:tx>
            <c:strRef>
              <c:f>FEBRERO!$E$698:$E$699</c:f>
              <c:strCache>
                <c:ptCount val="2"/>
                <c:pt idx="0">
                  <c:v>VIAJEROS</c:v>
                </c:pt>
                <c:pt idx="1">
                  <c:v>T. VIAJER.</c:v>
                </c:pt>
              </c:strCache>
              <c:extLst xmlns:c15="http://schemas.microsoft.com/office/drawing/2012/chart"/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1"/>
              <c:layout>
                <c:manualLayout>
                  <c:x val="4.6868398309967349E-2"/>
                  <c:y val="-1.13336464148931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124071762371167E-2"/>
                  <c:y val="0.1121382754185293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501976505985532E-2"/>
                  <c:y val="-2.774400544522346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238877152551052E-2"/>
                  <c:y val="3.66101088234392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188080148518018E-2"/>
                  <c:y val="-6.11245358824231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674252608667835E-2"/>
                  <c:y val="-1.31800760344286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386787017476477E-2"/>
                  <c:y val="-6.30734862077943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3473049100569749E-3"/>
                  <c:y val="-3.72706803816588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FEBRERO!$B$700:$B$708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  <c:extLst xmlns:c15="http://schemas.microsoft.com/office/drawing/2012/chart"/>
            </c:strRef>
          </c:cat>
          <c:val>
            <c:numRef>
              <c:f>FEBRERO!$E$700:$E$708</c:f>
              <c:numCache>
                <c:formatCode>#,##0</c:formatCode>
                <c:ptCount val="9"/>
                <c:pt idx="0">
                  <c:v>8</c:v>
                </c:pt>
                <c:pt idx="1">
                  <c:v>908</c:v>
                </c:pt>
                <c:pt idx="2">
                  <c:v>3553</c:v>
                </c:pt>
                <c:pt idx="3">
                  <c:v>144</c:v>
                </c:pt>
                <c:pt idx="4">
                  <c:v>1028</c:v>
                </c:pt>
                <c:pt idx="5">
                  <c:v>700</c:v>
                </c:pt>
                <c:pt idx="6">
                  <c:v>175</c:v>
                </c:pt>
                <c:pt idx="7">
                  <c:v>1123</c:v>
                </c:pt>
                <c:pt idx="8">
                  <c:v>538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FEBRERO!$C$698:$C$699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V.ESP.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rgbClr val="9933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rgbClr val="FFFF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rgbClr val="CCFF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rgbClr val="6600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rgbClr val="FF8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rgbClr val="0066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rgbClr val="CCCC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rgbClr val="000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dLbl>
                    <c:idx val="1"/>
                    <c:layout>
                      <c:manualLayout>
                        <c:x val="-2.8317329236284564E-2"/>
                        <c:y val="-4.77151094029807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2"/>
                    <c:layout>
                      <c:manualLayout>
                        <c:x val="1.2219621195999149E-2"/>
                        <c:y val="6.823193354403510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3"/>
                    <c:layout>
                      <c:manualLayout>
                        <c:x val="1.4201395557262622E-2"/>
                        <c:y val="3.525690596737445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4"/>
                    <c:layout>
                      <c:manualLayout>
                        <c:x val="-2.533544587414378E-2"/>
                        <c:y val="2.6667714186364322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5"/>
                    <c:layout>
                      <c:manualLayout>
                        <c:x val="-2.6810778070620597E-2"/>
                        <c:y val="-2.58574130749482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6"/>
                    <c:layout>
                      <c:manualLayout>
                        <c:x val="-4.1330397629610237E-2"/>
                        <c:y val="1.4852467067425074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7"/>
                    <c:layout>
                      <c:manualLayout>
                        <c:x val="1.6854977327418252E-2"/>
                        <c:y val="-5.910899994398353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8"/>
                    <c:layout>
                      <c:manualLayout>
                        <c:x val="1.5937039882209847E-2"/>
                        <c:y val="-2.039950663231459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FEBRERO!$B$700:$B$708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FEBRERO!$C$700:$C$708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8</c:v>
                      </c:pt>
                      <c:pt idx="1">
                        <c:v>858</c:v>
                      </c:pt>
                      <c:pt idx="2">
                        <c:v>3254</c:v>
                      </c:pt>
                      <c:pt idx="3">
                        <c:v>127</c:v>
                      </c:pt>
                      <c:pt idx="4">
                        <c:v>605</c:v>
                      </c:pt>
                      <c:pt idx="5">
                        <c:v>621</c:v>
                      </c:pt>
                      <c:pt idx="6">
                        <c:v>136</c:v>
                      </c:pt>
                      <c:pt idx="7">
                        <c:v>1044</c:v>
                      </c:pt>
                      <c:pt idx="8">
                        <c:v>498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FEBRERO!$D$698:$D$699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 EXTR.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FEBRERO!$B$700:$B$708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FEBRERO!$D$700:$D$708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50</c:v>
                      </c:pt>
                      <c:pt idx="2">
                        <c:v>299</c:v>
                      </c:pt>
                      <c:pt idx="3">
                        <c:v>17</c:v>
                      </c:pt>
                      <c:pt idx="4">
                        <c:v>423</c:v>
                      </c:pt>
                      <c:pt idx="5">
                        <c:v>79</c:v>
                      </c:pt>
                      <c:pt idx="6">
                        <c:v>39</c:v>
                      </c:pt>
                      <c:pt idx="7">
                        <c:v>79</c:v>
                      </c:pt>
                      <c:pt idx="8">
                        <c:v>40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DISTRIBUCION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39196194225722"/>
          <c:y val="0.23446729881179532"/>
          <c:w val="0.83866158136482938"/>
          <c:h val="0.69566671007238723"/>
        </c:manualLayout>
      </c:layout>
      <c:pie3DChart>
        <c:varyColors val="1"/>
        <c:ser>
          <c:idx val="2"/>
          <c:order val="2"/>
          <c:tx>
            <c:strRef>
              <c:f>FEBRERO!$H$698:$H$699</c:f>
              <c:strCache>
                <c:ptCount val="2"/>
                <c:pt idx="0">
                  <c:v>PERNOCTACIONES</c:v>
                </c:pt>
                <c:pt idx="1">
                  <c:v>T. PERNOCT.</c:v>
                </c:pt>
              </c:strCache>
              <c:extLst xmlns:c15="http://schemas.microsoft.com/office/drawing/2012/chart"/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2.6644767060367454E-2"/>
                  <c:y val="-2.61532021045676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8577345800524934E-2"/>
                  <c:y val="-1.2526675685012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26951279527559E-2"/>
                  <c:y val="1.45010978777472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193815616797901E-2"/>
                  <c:y val="2.91363588914107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908874671916008E-2"/>
                  <c:y val="1.40853356463918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7960137795275589E-2"/>
                  <c:y val="-4.79468197417825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243356299212598E-2"/>
                  <c:y val="-5.1167452453696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FEBRERO!$B$700:$B$708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  <c:extLst xmlns:c15="http://schemas.microsoft.com/office/drawing/2012/chart"/>
            </c:strRef>
          </c:cat>
          <c:val>
            <c:numRef>
              <c:f>FEBRERO!$H$700:$H$708</c:f>
              <c:numCache>
                <c:formatCode>#,##0</c:formatCode>
                <c:ptCount val="9"/>
                <c:pt idx="0">
                  <c:v>16</c:v>
                </c:pt>
                <c:pt idx="1">
                  <c:v>3936</c:v>
                </c:pt>
                <c:pt idx="2">
                  <c:v>9322</c:v>
                </c:pt>
                <c:pt idx="3">
                  <c:v>518</c:v>
                </c:pt>
                <c:pt idx="4">
                  <c:v>2717</c:v>
                </c:pt>
                <c:pt idx="5">
                  <c:v>1671</c:v>
                </c:pt>
                <c:pt idx="6">
                  <c:v>681</c:v>
                </c:pt>
                <c:pt idx="7">
                  <c:v>2647</c:v>
                </c:pt>
                <c:pt idx="8">
                  <c:v>1167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FEBRERO!$F$698:$F$699</c15:sqref>
                        </c15:formulaRef>
                      </c:ext>
                    </c:extLst>
                    <c:strCache>
                      <c:ptCount val="2"/>
                      <c:pt idx="0">
                        <c:v>PERNOCTACIONES</c:v>
                      </c:pt>
                      <c:pt idx="1">
                        <c:v>P. ESP.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rgbClr val="9933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rgbClr val="FFFF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rgbClr val="CCFF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rgbClr val="66006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rgbClr val="FF8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rgbClr val="0066CC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rgbClr val="CCCCFF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rgbClr val="00008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dLbl>
                    <c:idx val="1"/>
                    <c:layout>
                      <c:manualLayout>
                        <c:x val="-2.8992946194225874E-2"/>
                        <c:y val="-5.5618153061484384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2"/>
                    <c:layout>
                      <c:manualLayout>
                        <c:x val="9.2077032959375651E-2"/>
                        <c:y val="-8.383761094914678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3"/>
                    <c:layout>
                      <c:manualLayout>
                        <c:x val="1.8367012751724619E-2"/>
                        <c:y val="5.7853368301842664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4"/>
                    <c:layout>
                      <c:manualLayout>
                        <c:x val="-2.4665528534596894E-2"/>
                        <c:y val="3.821855748800692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5"/>
                    <c:layout>
                      <c:manualLayout>
                        <c:x val="-1.8786089238845144E-2"/>
                        <c:y val="3.7283361511179128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6"/>
                    <c:layout>
                      <c:manualLayout>
                        <c:x val="-2.0786909448818898E-2"/>
                        <c:y val="-5.60712226889234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7"/>
                    <c:layout>
                      <c:manualLayout>
                        <c:x val="4.4681468190370006E-2"/>
                        <c:y val="-5.5191270356296396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8"/>
                    <c:layout>
                      <c:manualLayout>
                        <c:x val="-1.9829396325459318E-3"/>
                        <c:y val="-2.9949947106004304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FEBRERO!$B$700:$B$708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FEBRERO!$F$700:$F$708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16</c:v>
                      </c:pt>
                      <c:pt idx="1">
                        <c:v>3734</c:v>
                      </c:pt>
                      <c:pt idx="2">
                        <c:v>8813</c:v>
                      </c:pt>
                      <c:pt idx="3">
                        <c:v>501</c:v>
                      </c:pt>
                      <c:pt idx="4">
                        <c:v>1560</c:v>
                      </c:pt>
                      <c:pt idx="5">
                        <c:v>1573</c:v>
                      </c:pt>
                      <c:pt idx="6">
                        <c:v>523</c:v>
                      </c:pt>
                      <c:pt idx="7">
                        <c:v>2562</c:v>
                      </c:pt>
                      <c:pt idx="8">
                        <c:v>1123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FEBRERO!$G$698:$G$699</c15:sqref>
                        </c15:formulaRef>
                      </c:ext>
                    </c:extLst>
                    <c:strCache>
                      <c:ptCount val="2"/>
                      <c:pt idx="0">
                        <c:v>PERNOCTACIONES</c:v>
                      </c:pt>
                      <c:pt idx="1">
                        <c:v>P. EXTR.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FEBRERO!$B$700:$B$708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FEBRERO!$G$700:$G$708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202</c:v>
                      </c:pt>
                      <c:pt idx="2">
                        <c:v>509</c:v>
                      </c:pt>
                      <c:pt idx="3">
                        <c:v>17</c:v>
                      </c:pt>
                      <c:pt idx="4">
                        <c:v>1157</c:v>
                      </c:pt>
                      <c:pt idx="5">
                        <c:v>98</c:v>
                      </c:pt>
                      <c:pt idx="6">
                        <c:v>158</c:v>
                      </c:pt>
                      <c:pt idx="7">
                        <c:v>85</c:v>
                      </c:pt>
                      <c:pt idx="8">
                        <c:v>44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603181933636598E-2"/>
          <c:y val="0.23771820931207049"/>
          <c:w val="0.88695095481100061"/>
          <c:h val="0.660743942999217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FEBRERO!$B$763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FEBRERO!$C$762:$H$762</c15:sqref>
                  </c15:fullRef>
                </c:ext>
              </c:extLst>
              <c:f>(FEBRERO!$C$762,FEBRERO!$E$762,FEBRERO!$G$762)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FEBRERO!$C$763:$H$763</c15:sqref>
                  </c15:fullRef>
                </c:ext>
              </c:extLst>
              <c:f>(FEBRERO!$C$763,FEBRERO!$E$763,FEBRERO!$G$763)</c:f>
              <c:numCache>
                <c:formatCode>#,##0</c:formatCode>
                <c:ptCount val="3"/>
                <c:pt idx="0">
                  <c:v>13598</c:v>
                </c:pt>
                <c:pt idx="1">
                  <c:v>2116</c:v>
                </c:pt>
                <c:pt idx="2">
                  <c:v>15714</c:v>
                </c:pt>
              </c:numCache>
            </c:numRef>
          </c:val>
        </c:ser>
        <c:ser>
          <c:idx val="2"/>
          <c:order val="2"/>
          <c:tx>
            <c:strRef>
              <c:f>FEBRERO!$B$764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FEBRERO!$C$762:$H$762</c15:sqref>
                  </c15:fullRef>
                </c:ext>
              </c:extLst>
              <c:f>(FEBRERO!$C$762,FEBRERO!$E$762,FEBRERO!$G$762)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FEBRERO!$C$764:$H$764</c15:sqref>
                  </c15:fullRef>
                </c:ext>
              </c:extLst>
              <c:f>(FEBRERO!$C$764,FEBRERO!$E$764,FEBRERO!$G$764)</c:f>
              <c:numCache>
                <c:formatCode>#,##0</c:formatCode>
                <c:ptCount val="3"/>
                <c:pt idx="0">
                  <c:v>15281</c:v>
                </c:pt>
                <c:pt idx="1">
                  <c:v>2115</c:v>
                </c:pt>
                <c:pt idx="2">
                  <c:v>17396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2657592"/>
        <c:axId val="2526579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FEBRERO!$B$762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FEBRERO!$C$762:$H$762</c15:sqref>
                        </c15:fullRef>
                        <c15:formulaRef>
                          <c15:sqref>(FEBRERO!$C$762,FEBRERO!$E$762,FEBRERO!$G$762)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FEBRERO!$C$762:$H$762</c15:sqref>
                        </c15:fullRef>
                        <c15:formulaRef>
                          <c15:sqref>(FEBRERO!$C$762,FEBRERO!$E$762,FEBRERO!$G$762)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265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57984"/>
        <c:crosses val="autoZero"/>
        <c:auto val="1"/>
        <c:lblAlgn val="ctr"/>
        <c:lblOffset val="100"/>
        <c:noMultiLvlLbl val="0"/>
      </c:catAx>
      <c:valAx>
        <c:axId val="252657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5759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18512718438076"/>
          <c:y val="2.4982808732967293E-2"/>
          <c:w val="0.26871264233234787"/>
          <c:h val="0.17988486269174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DISTRIBUCION</a:t>
            </a:r>
            <a:r>
              <a:rPr lang="en-US" sz="1100" b="1" baseline="0"/>
              <a:t> PROVINCIAL DEL Nº DE </a:t>
            </a: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62094325838136"/>
          <c:y val="0.23150645756360927"/>
          <c:w val="0.80634304732526996"/>
          <c:h val="0.66818455289747969"/>
        </c:manualLayout>
      </c:layout>
      <c:pie3DChart>
        <c:varyColors val="1"/>
        <c:ser>
          <c:idx val="0"/>
          <c:order val="0"/>
          <c:tx>
            <c:strRef>
              <c:f>FEBRERO!$C$830</c:f>
              <c:strCache>
                <c:ptCount val="1"/>
                <c:pt idx="0">
                  <c:v>VIAJEROS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2.7735027439751848E-2"/>
                  <c:y val="-7.831063836770837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7922721000081176E-2"/>
                  <c:y val="5.61855347921381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6873609870931079E-2"/>
                  <c:y val="4.5442657456690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5979381443299727E-3"/>
                  <c:y val="7.35582961543739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754951085659741E-2"/>
                  <c:y val="-1.95156801104526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154525529669616E-2"/>
                  <c:y val="3.45817572213079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6542657683253509E-2"/>
                  <c:y val="-3.893358977125555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7416024027924346E-2"/>
                  <c:y val="-9.7463171093747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FEBRERO!$B$832:$B$840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FEBRERO!$E$832:$E$840</c:f>
              <c:numCache>
                <c:formatCode>#,##0</c:formatCode>
                <c:ptCount val="9"/>
                <c:pt idx="0">
                  <c:v>12502</c:v>
                </c:pt>
                <c:pt idx="1">
                  <c:v>4934</c:v>
                </c:pt>
                <c:pt idx="2">
                  <c:v>7290</c:v>
                </c:pt>
                <c:pt idx="3">
                  <c:v>3484</c:v>
                </c:pt>
                <c:pt idx="4">
                  <c:v>10230</c:v>
                </c:pt>
                <c:pt idx="5">
                  <c:v>8210</c:v>
                </c:pt>
                <c:pt idx="6">
                  <c:v>5059</c:v>
                </c:pt>
                <c:pt idx="7">
                  <c:v>3315</c:v>
                </c:pt>
                <c:pt idx="8">
                  <c:v>5475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</a:t>
            </a:r>
            <a:r>
              <a:rPr lang="en-US" sz="1100" b="1" baseline="0"/>
              <a:t> </a:t>
            </a:r>
            <a:r>
              <a:rPr lang="en-US" sz="1100" b="1"/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746783793353454"/>
          <c:y val="0.214551523450873"/>
          <c:w val="0.8086189279873206"/>
          <c:h val="0.67685347483738445"/>
        </c:manualLayout>
      </c:layout>
      <c:pie3DChart>
        <c:varyColors val="1"/>
        <c:ser>
          <c:idx val="0"/>
          <c:order val="0"/>
          <c:tx>
            <c:strRef>
              <c:f>FEBRERO!$F$830</c:f>
              <c:strCache>
                <c:ptCount val="1"/>
                <c:pt idx="0">
                  <c:v>PERNOCTACIONES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3.7363637896440677E-2"/>
                  <c:y val="-7.23711057856898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67050531959736E-2"/>
                  <c:y val="2.47028414926395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6532219186887351E-2"/>
                  <c:y val="4.15922629236562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359294373917546E-2"/>
                  <c:y val="-1.913043478260869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9081758249169609E-2"/>
                  <c:y val="1.37552208147894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966109696673354E-2"/>
                  <c:y val="-1.563847997261211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764529433820772E-2"/>
                  <c:y val="-1.5388223211229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417002478544572E-2"/>
                  <c:y val="1.43307086614171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FEBRERO!$B$832:$B$840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FEBRERO!$H$832:$H$840</c:f>
              <c:numCache>
                <c:formatCode>#,##0</c:formatCode>
                <c:ptCount val="9"/>
                <c:pt idx="0">
                  <c:v>24532</c:v>
                </c:pt>
                <c:pt idx="1">
                  <c:v>9558</c:v>
                </c:pt>
                <c:pt idx="2">
                  <c:v>11586</c:v>
                </c:pt>
                <c:pt idx="3">
                  <c:v>6730</c:v>
                </c:pt>
                <c:pt idx="4">
                  <c:v>17510</c:v>
                </c:pt>
                <c:pt idx="5">
                  <c:v>14890</c:v>
                </c:pt>
                <c:pt idx="6">
                  <c:v>8788</c:v>
                </c:pt>
                <c:pt idx="7">
                  <c:v>5257</c:v>
                </c:pt>
                <c:pt idx="8">
                  <c:v>7883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[4]Mes!$A$206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8011816"/>
        <c:axId val="248012208"/>
        <c:axId val="0"/>
      </c:bar3DChart>
      <c:catAx>
        <c:axId val="24801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01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012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011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613278787078995E-2"/>
          <c:y val="0.20676180349668685"/>
          <c:w val="0.88221733456502294"/>
          <c:h val="0.6922042585317760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FEBRERO!$B$859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FEBRERO!$C$858:$H$858</c15:sqref>
                  </c15:fullRef>
                </c:ext>
              </c:extLst>
              <c:f>(FEBRERO!$C$858,FEBRERO!$E$858,FEBRERO!$G$858)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FEBRERO!$C$859:$H$859</c15:sqref>
                  </c15:fullRef>
                </c:ext>
              </c:extLst>
              <c:f>(FEBRERO!$C$859,FEBRERO!$E$859,FEBRERO!$G$859)</c:f>
              <c:numCache>
                <c:formatCode>#,##0</c:formatCode>
                <c:ptCount val="3"/>
                <c:pt idx="0">
                  <c:v>58686</c:v>
                </c:pt>
                <c:pt idx="1">
                  <c:v>2590</c:v>
                </c:pt>
                <c:pt idx="2">
                  <c:v>61276</c:v>
                </c:pt>
              </c:numCache>
            </c:numRef>
          </c:val>
        </c:ser>
        <c:ser>
          <c:idx val="2"/>
          <c:order val="2"/>
          <c:tx>
            <c:strRef>
              <c:f>FEBRERO!$B$860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FEBRERO!$C$858:$H$858</c15:sqref>
                  </c15:fullRef>
                </c:ext>
              </c:extLst>
              <c:f>(FEBRERO!$C$858,FEBRERO!$E$858,FEBRERO!$G$858)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FEBRERO!$C$860:$H$860</c15:sqref>
                  </c15:fullRef>
                </c:ext>
              </c:extLst>
              <c:f>(FEBRERO!$C$860,FEBRERO!$E$860,FEBRERO!$G$860)</c:f>
              <c:numCache>
                <c:formatCode>#,##0</c:formatCode>
                <c:ptCount val="3"/>
                <c:pt idx="0">
                  <c:v>57662</c:v>
                </c:pt>
                <c:pt idx="1">
                  <c:v>2837</c:v>
                </c:pt>
                <c:pt idx="2">
                  <c:v>60499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2659552"/>
        <c:axId val="2538336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FEBRERO!$B$858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FEBRERO!$C$858:$H$858</c15:sqref>
                        </c15:fullRef>
                        <c15:formulaRef>
                          <c15:sqref>(FEBRERO!$C$858,FEBRERO!$E$858,FEBRERO!$G$858)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FEBRERO!$C$858:$H$858</c15:sqref>
                        </c15:fullRef>
                        <c15:formulaRef>
                          <c15:sqref>(FEBRERO!$C$858,FEBRERO!$E$858,FEBRERO!$G$858)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26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3648"/>
        <c:crosses val="autoZero"/>
        <c:auto val="1"/>
        <c:lblAlgn val="ctr"/>
        <c:lblOffset val="100"/>
        <c:noMultiLvlLbl val="0"/>
      </c:catAx>
      <c:valAx>
        <c:axId val="253833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265955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2028871391076112"/>
          <c:y val="2.5263271423664477E-3"/>
          <c:w val="0.37598689130339147"/>
          <c:h val="0.17899213419349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646107550052542"/>
          <c:y val="0.26198838166552507"/>
          <c:w val="0.77166341393871762"/>
          <c:h val="0.65714094420892244"/>
        </c:manualLayout>
      </c:layout>
      <c:pie3DChart>
        <c:varyColors val="1"/>
        <c:ser>
          <c:idx val="2"/>
          <c:order val="2"/>
          <c:tx>
            <c:strRef>
              <c:f>FEBRERO!$E$962:$E$963</c:f>
              <c:strCache>
                <c:ptCount val="2"/>
                <c:pt idx="0">
                  <c:v>VIAJEROS</c:v>
                </c:pt>
                <c:pt idx="1">
                  <c:v>T. VIAJER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6.3367254033673812E-2"/>
                  <c:y val="-8.49507017616100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906976953124272E-2"/>
                  <c:y val="1.68390724569528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1312129491176E-3"/>
                  <c:y val="5.65467312471965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235269956642916E-2"/>
                  <c:y val="2.496738021048290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9686843072842E-2"/>
                  <c:y val="-1.34461742825611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6628992883891259E-2"/>
                  <c:y val="8.817323206398790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6995406627157024E-2"/>
                  <c:y val="-7.39918355440817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0172384127817672E-2"/>
                  <c:y val="-4.01684693075363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228497287151996E-2"/>
                  <c:y val="-3.2405415183675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FEBRERO!$B$964:$B$972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FEBRERO!$E$964:$E$972</c:f>
              <c:numCache>
                <c:formatCode>#,##0</c:formatCode>
                <c:ptCount val="9"/>
                <c:pt idx="0">
                  <c:v>1269</c:v>
                </c:pt>
                <c:pt idx="1">
                  <c:v>1602</c:v>
                </c:pt>
                <c:pt idx="2">
                  <c:v>75</c:v>
                </c:pt>
                <c:pt idx="3">
                  <c:v>0</c:v>
                </c:pt>
                <c:pt idx="4">
                  <c:v>870</c:v>
                </c:pt>
                <c:pt idx="5">
                  <c:v>543</c:v>
                </c:pt>
                <c:pt idx="6">
                  <c:v>0</c:v>
                </c:pt>
                <c:pt idx="7">
                  <c:v>269</c:v>
                </c:pt>
                <c:pt idx="8">
                  <c:v>208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FEBRERO!$C$962:$C$963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V.ESP.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FEBRERO!$B$964:$B$972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FEBRERO!$C$964:$C$972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1269</c:v>
                      </c:pt>
                      <c:pt idx="1">
                        <c:v>317</c:v>
                      </c:pt>
                      <c:pt idx="2">
                        <c:v>72</c:v>
                      </c:pt>
                      <c:pt idx="3">
                        <c:v>0</c:v>
                      </c:pt>
                      <c:pt idx="4">
                        <c:v>4</c:v>
                      </c:pt>
                      <c:pt idx="5">
                        <c:v>466</c:v>
                      </c:pt>
                      <c:pt idx="6">
                        <c:v>0</c:v>
                      </c:pt>
                      <c:pt idx="7">
                        <c:v>138</c:v>
                      </c:pt>
                      <c:pt idx="8">
                        <c:v>78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FEBRERO!$D$962:$D$963</c15:sqref>
                        </c15:formulaRef>
                      </c:ext>
                    </c:extLst>
                    <c:strCache>
                      <c:ptCount val="2"/>
                      <c:pt idx="0">
                        <c:v>VIAJEROS</c:v>
                      </c:pt>
                      <c:pt idx="1">
                        <c:v>V. EXTR.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FEBRERO!$B$964:$B$972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FEBRERO!$D$964:$D$972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1285</c:v>
                      </c:pt>
                      <c:pt idx="2">
                        <c:v>3</c:v>
                      </c:pt>
                      <c:pt idx="3">
                        <c:v>0</c:v>
                      </c:pt>
                      <c:pt idx="4">
                        <c:v>866</c:v>
                      </c:pt>
                      <c:pt idx="5">
                        <c:v>77</c:v>
                      </c:pt>
                      <c:pt idx="6">
                        <c:v>0</c:v>
                      </c:pt>
                      <c:pt idx="7">
                        <c:v>131</c:v>
                      </c:pt>
                      <c:pt idx="8">
                        <c:v>130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CAMPING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0315052091561415"/>
          <c:y val="3.2854033949273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19773077988367033"/>
          <c:w val="0.9064130329936998"/>
          <c:h val="0.69996597159023466"/>
        </c:manualLayout>
      </c:layout>
      <c:lineChart>
        <c:grouping val="standard"/>
        <c:varyColors val="0"/>
        <c:ser>
          <c:idx val="0"/>
          <c:order val="0"/>
          <c:tx>
            <c:strRef>
              <c:f>[9]CAMPAMENTOS!$B$4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[9]CAMPAMENTOS!$C$4:$N$4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  <c:pt idx="8">
                  <c:v>20414</c:v>
                </c:pt>
                <c:pt idx="9">
                  <c:v>13928</c:v>
                </c:pt>
                <c:pt idx="10">
                  <c:v>5091</c:v>
                </c:pt>
                <c:pt idx="11">
                  <c:v>3944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[9]CAMPAMENTOS!$B$5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[9]CAMPAMENTOS!$C$5:$N$5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834824"/>
        <c:axId val="253835216"/>
      </c:lineChart>
      <c:catAx>
        <c:axId val="25383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5216"/>
        <c:crosses val="autoZero"/>
        <c:auto val="1"/>
        <c:lblAlgn val="ctr"/>
        <c:lblOffset val="100"/>
        <c:noMultiLvlLbl val="0"/>
      </c:catAx>
      <c:valAx>
        <c:axId val="253835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482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0.10723459818778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CAMPING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154225000416174"/>
          <c:y val="2.1208158451559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1749942765964827"/>
          <c:w val="0.9069529578033515"/>
          <c:h val="0.72842658434215546"/>
        </c:manualLayout>
      </c:layout>
      <c:lineChart>
        <c:grouping val="standard"/>
        <c:varyColors val="0"/>
        <c:ser>
          <c:idx val="0"/>
          <c:order val="0"/>
          <c:tx>
            <c:strRef>
              <c:f>[9]CAMPAMENTOS!$B$26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[9]CAMPAMENTOS!$C$26:$N$26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  <c:pt idx="8">
                  <c:v>42873</c:v>
                </c:pt>
                <c:pt idx="9">
                  <c:v>25890</c:v>
                </c:pt>
                <c:pt idx="10">
                  <c:v>8300</c:v>
                </c:pt>
                <c:pt idx="11">
                  <c:v>6659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[9]CAMPAMENTOS!$B$27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[9]CAMPAMENTOS!$C$27:$N$27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836000"/>
        <c:axId val="253836392"/>
      </c:lineChart>
      <c:catAx>
        <c:axId val="2538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6392"/>
        <c:crosses val="autoZero"/>
        <c:auto val="1"/>
        <c:lblAlgn val="ctr"/>
        <c:lblOffset val="100"/>
        <c:noMultiLvlLbl val="0"/>
      </c:catAx>
      <c:valAx>
        <c:axId val="253836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600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86878860015651"/>
          <c:y val="3.0241335826754725E-2"/>
          <c:w val="0.20378768457325497"/>
          <c:h val="0.110637205591591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ALBERGUES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8684069713722918"/>
          <c:y val="3.28542023629156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1808124730677322"/>
          <c:w val="0.9064130329936998"/>
          <c:h val="0.68063344693853567"/>
        </c:manualLayout>
      </c:layout>
      <c:lineChart>
        <c:grouping val="standard"/>
        <c:varyColors val="0"/>
        <c:ser>
          <c:idx val="0"/>
          <c:order val="0"/>
          <c:tx>
            <c:strRef>
              <c:f>[9]ALBERGUES!$B$4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[9]ALBERGUES!$C$3:$N$3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[9]ALBERGUES!$C$4:$N$4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  <c:pt idx="8">
                  <c:v>39223</c:v>
                </c:pt>
                <c:pt idx="9">
                  <c:v>27539</c:v>
                </c:pt>
                <c:pt idx="10">
                  <c:v>10372</c:v>
                </c:pt>
                <c:pt idx="11">
                  <c:v>5508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[9]ALBERGUES!$B$5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[9]ALBERGUES!$C$3:$N$3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[9]ALBERGUES!$C$5:$N$5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837176"/>
        <c:axId val="253837568"/>
      </c:lineChart>
      <c:catAx>
        <c:axId val="25383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7568"/>
        <c:crosses val="autoZero"/>
        <c:auto val="1"/>
        <c:lblAlgn val="ctr"/>
        <c:lblOffset val="100"/>
        <c:noMultiLvlLbl val="0"/>
      </c:catAx>
      <c:valAx>
        <c:axId val="25383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717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2823942418953109"/>
          <c:y val="4.9627772170230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122044063658925E-2"/>
          <c:y val="0.23653846679882504"/>
          <c:w val="0.90549385535068727"/>
          <c:h val="0.637613709144522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FEBRERO!$B$1185</c:f>
              <c:strCache>
                <c:ptCount val="1"/>
                <c:pt idx="0">
                  <c:v>ENERO-FEBRERO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FEBRERO!$C$1184:$H$1184</c15:sqref>
                  </c15:fullRef>
                </c:ext>
              </c:extLst>
              <c:f>(FEBRERO!$C$1184,FEBRERO!$E$1184,FEBRERO!$G$1184)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FEBRERO!$C$1185:$H$1185</c15:sqref>
                  </c15:fullRef>
                </c:ext>
              </c:extLst>
              <c:f>(FEBRERO!$C$1185,FEBRERO!$E$1185,FEBRERO!$G$1185)</c:f>
              <c:numCache>
                <c:formatCode>#,##0</c:formatCode>
                <c:ptCount val="3"/>
                <c:pt idx="0">
                  <c:v>9816</c:v>
                </c:pt>
                <c:pt idx="1">
                  <c:v>2098</c:v>
                </c:pt>
                <c:pt idx="2">
                  <c:v>11914</c:v>
                </c:pt>
              </c:numCache>
            </c:numRef>
          </c:val>
        </c:ser>
        <c:ser>
          <c:idx val="2"/>
          <c:order val="2"/>
          <c:tx>
            <c:strRef>
              <c:f>FEBRERO!$B$1186</c:f>
              <c:strCache>
                <c:ptCount val="1"/>
                <c:pt idx="0">
                  <c:v>ENERO-FEBRERO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FEBRERO!$C$1184:$H$1184</c15:sqref>
                  </c15:fullRef>
                </c:ext>
              </c:extLst>
              <c:f>(FEBRERO!$C$1184,FEBRERO!$E$1184,FEBRERO!$G$1184)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FEBRERO!$C$1186:$H$1186</c15:sqref>
                  </c15:fullRef>
                </c:ext>
              </c:extLst>
              <c:f>(FEBRERO!$C$1186,FEBRERO!$E$1186,FEBRERO!$G$1186)</c:f>
              <c:numCache>
                <c:formatCode>#,##0</c:formatCode>
                <c:ptCount val="3"/>
                <c:pt idx="0">
                  <c:v>10793</c:v>
                </c:pt>
                <c:pt idx="1">
                  <c:v>2165</c:v>
                </c:pt>
                <c:pt idx="2">
                  <c:v>12958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53838352"/>
        <c:axId val="2538387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FEBRERO!$B$1184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FEBRERO!$C$1184:$H$1184</c15:sqref>
                        </c15:fullRef>
                        <c15:formulaRef>
                          <c15:sqref>(FEBRERO!$C$1184,FEBRERO!$E$1184,FEBRERO!$G$1184)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FEBRERO!$C$1184:$H$1184</c15:sqref>
                        </c15:fullRef>
                        <c15:formulaRef>
                          <c15:sqref>(FEBRERO!$C$1184,FEBRERO!$E$1184,FEBRERO!$G$1184)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383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8744"/>
        <c:crosses val="autoZero"/>
        <c:auto val="1"/>
        <c:lblAlgn val="ctr"/>
        <c:lblOffset val="100"/>
        <c:noMultiLvlLbl val="0"/>
      </c:catAx>
      <c:valAx>
        <c:axId val="253838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835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888058488805723"/>
          <c:y val="3.2302990444504638E-2"/>
          <c:w val="0.2111194151119429"/>
          <c:h val="0.17899213419349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ALBERGUES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9216666666666666"/>
          <c:y val="1.5009377906589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[9]ALBERGUES!$B$26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[9]ALBERGUES!$C$25:$N$25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[9]ALBERGUES!$C$26:$N$26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  <c:pt idx="8">
                  <c:v>41256</c:v>
                </c:pt>
                <c:pt idx="9">
                  <c:v>35905</c:v>
                </c:pt>
                <c:pt idx="10">
                  <c:v>14326</c:v>
                </c:pt>
                <c:pt idx="11">
                  <c:v>10468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[9]ALBERGUES!$B$27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[9]ALBERGUES!$C$25:$N$25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[9]ALBERGUES!$C$27:$N$27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839528"/>
        <c:axId val="253839920"/>
      </c:lineChart>
      <c:catAx>
        <c:axId val="25383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9920"/>
        <c:crosses val="autoZero"/>
        <c:auto val="1"/>
        <c:lblAlgn val="ctr"/>
        <c:lblOffset val="100"/>
        <c:noMultiLvlLbl val="0"/>
      </c:catAx>
      <c:valAx>
        <c:axId val="253839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3952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PROCEDENCIA VIAJEROS ESPAÑOLES</a:t>
            </a:r>
          </a:p>
          <a:p>
            <a:pPr>
              <a:defRPr sz="1100" b="1"/>
            </a:pPr>
            <a:r>
              <a:rPr lang="en-US" sz="1100" b="1"/>
              <a:t>ENERO-FEBRERO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'[10]ENERO-FEBRERO'!$A$2:$A$20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</c:v>
                </c:pt>
                <c:pt idx="3">
                  <c:v>La Rioja</c:v>
                </c:pt>
                <c:pt idx="4">
                  <c:v>Canarias</c:v>
                </c:pt>
                <c:pt idx="5">
                  <c:v>Murcia</c:v>
                </c:pt>
                <c:pt idx="6">
                  <c:v>Navarra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Principado</c:v>
                </c:pt>
                <c:pt idx="11">
                  <c:v>Valencia Comunidad</c:v>
                </c:pt>
                <c:pt idx="12">
                  <c:v>Castilla La Mancha</c:v>
                </c:pt>
                <c:pt idx="13">
                  <c:v>País Vasco</c:v>
                </c:pt>
                <c:pt idx="14">
                  <c:v>Cataluña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Comunidad</c:v>
                </c:pt>
              </c:strCache>
            </c:strRef>
          </c:cat>
          <c:val>
            <c:numRef>
              <c:f>'[10]ENERO-FEBRERO'!$B$2:$B$20</c:f>
              <c:numCache>
                <c:formatCode>General</c:formatCode>
                <c:ptCount val="19"/>
                <c:pt idx="0">
                  <c:v>6.5579349131751293E-4</c:v>
                </c:pt>
                <c:pt idx="1">
                  <c:v>1.1242174136871649E-3</c:v>
                </c:pt>
                <c:pt idx="2">
                  <c:v>1.0588467542388364E-2</c:v>
                </c:pt>
                <c:pt idx="3">
                  <c:v>1.0775837111336223E-2</c:v>
                </c:pt>
                <c:pt idx="4">
                  <c:v>1.1745304482122991E-2</c:v>
                </c:pt>
                <c:pt idx="5">
                  <c:v>1.3244261033705877E-2</c:v>
                </c:pt>
                <c:pt idx="6">
                  <c:v>1.6995826206331548E-2</c:v>
                </c:pt>
                <c:pt idx="7">
                  <c:v>1.8586380645554137E-2</c:v>
                </c:pt>
                <c:pt idx="8">
                  <c:v>2.7442065086824875E-2</c:v>
                </c:pt>
                <c:pt idx="9">
                  <c:v>2.7741130688454536E-2</c:v>
                </c:pt>
                <c:pt idx="10">
                  <c:v>4.0056891464758014E-2</c:v>
                </c:pt>
                <c:pt idx="11">
                  <c:v>4.4706424265572857E-2</c:v>
                </c:pt>
                <c:pt idx="12">
                  <c:v>4.6211641507658413E-2</c:v>
                </c:pt>
                <c:pt idx="13">
                  <c:v>4.9834815472928472E-2</c:v>
                </c:pt>
                <c:pt idx="14">
                  <c:v>5.7950685299278736E-2</c:v>
                </c:pt>
                <c:pt idx="15">
                  <c:v>7.3403184870274737E-2</c:v>
                </c:pt>
                <c:pt idx="16">
                  <c:v>8.6394837282937814E-2</c:v>
                </c:pt>
                <c:pt idx="17">
                  <c:v>0.1574822613769091</c:v>
                </c:pt>
                <c:pt idx="18">
                  <c:v>0.30505997475795882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3840704"/>
        <c:axId val="253841096"/>
      </c:barChart>
      <c:catAx>
        <c:axId val="253840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41096"/>
        <c:crosses val="autoZero"/>
        <c:auto val="1"/>
        <c:lblAlgn val="ctr"/>
        <c:lblOffset val="100"/>
        <c:noMultiLvlLbl val="0"/>
      </c:catAx>
      <c:valAx>
        <c:axId val="253841096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384070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PROCEDENCIA VIAJEROS EXTRANJEROS</a:t>
            </a:r>
          </a:p>
          <a:p>
            <a:pPr>
              <a:defRPr sz="1100" b="1"/>
            </a:pPr>
            <a:r>
              <a:rPr lang="en-US" sz="1100" b="1"/>
              <a:t>ENERO-FEBRERO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'[10]ENERO-FEBRERO'!$A$26:$A$40</c:f>
              <c:strCache>
                <c:ptCount val="15"/>
                <c:pt idx="0">
                  <c:v>Resto de Europa</c:v>
                </c:pt>
                <c:pt idx="1">
                  <c:v>Resto del Mundo</c:v>
                </c:pt>
                <c:pt idx="2">
                  <c:v>Resto de América</c:v>
                </c:pt>
                <c:pt idx="3">
                  <c:v>Canadá</c:v>
                </c:pt>
                <c:pt idx="4">
                  <c:v>Méjico</c:v>
                </c:pt>
                <c:pt idx="5">
                  <c:v>Japón</c:v>
                </c:pt>
                <c:pt idx="6">
                  <c:v>Brasil</c:v>
                </c:pt>
                <c:pt idx="7">
                  <c:v>China</c:v>
                </c:pt>
                <c:pt idx="8">
                  <c:v>EE.UU</c:v>
                </c:pt>
                <c:pt idx="9">
                  <c:v>Benelux</c:v>
                </c:pt>
                <c:pt idx="10">
                  <c:v>Italia</c:v>
                </c:pt>
                <c:pt idx="11">
                  <c:v>Alemania</c:v>
                </c:pt>
                <c:pt idx="12">
                  <c:v>R.Unido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'[10]ENERO-FEBRERO'!$B$26:$B$40</c:f>
              <c:numCache>
                <c:formatCode>General</c:formatCode>
                <c:ptCount val="15"/>
                <c:pt idx="0">
                  <c:v>9.3569220989971669E-2</c:v>
                </c:pt>
                <c:pt idx="1">
                  <c:v>8.0205765736122231E-2</c:v>
                </c:pt>
                <c:pt idx="2">
                  <c:v>6.6279957523500438E-2</c:v>
                </c:pt>
                <c:pt idx="3">
                  <c:v>8.6609433073339282E-3</c:v>
                </c:pt>
                <c:pt idx="4">
                  <c:v>1.5467196625810462E-2</c:v>
                </c:pt>
                <c:pt idx="5">
                  <c:v>1.6994848976600536E-2</c:v>
                </c:pt>
                <c:pt idx="6">
                  <c:v>3.124733437530381E-2</c:v>
                </c:pt>
                <c:pt idx="7">
                  <c:v>3.7792517256077969E-2</c:v>
                </c:pt>
                <c:pt idx="8">
                  <c:v>5.0804536310676718E-2</c:v>
                </c:pt>
                <c:pt idx="9">
                  <c:v>5.4339056692666081E-2</c:v>
                </c:pt>
                <c:pt idx="10">
                  <c:v>5.798626393760143E-2</c:v>
                </c:pt>
                <c:pt idx="11">
                  <c:v>5.8735495546697984E-2</c:v>
                </c:pt>
                <c:pt idx="12">
                  <c:v>0.12092888177623562</c:v>
                </c:pt>
                <c:pt idx="13">
                  <c:v>0.13644623208022677</c:v>
                </c:pt>
                <c:pt idx="14">
                  <c:v>0.17054174886517456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312848"/>
        <c:axId val="254313240"/>
      </c:barChart>
      <c:catAx>
        <c:axId val="254312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313240"/>
        <c:crosses val="autoZero"/>
        <c:auto val="1"/>
        <c:lblAlgn val="ctr"/>
        <c:lblOffset val="100"/>
        <c:noMultiLvlLbl val="0"/>
      </c:catAx>
      <c:valAx>
        <c:axId val="254313240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31284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PROCEDENCIA VIAJEROS EXTRANJEROS</a:t>
            </a:r>
          </a:p>
          <a:p>
            <a:pPr>
              <a:defRPr sz="1100" b="1"/>
            </a:pPr>
            <a:r>
              <a:rPr lang="en-US" sz="1100" b="1"/>
              <a:t>FEBRERO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[10]FEBRERO!$A$26:$A$40</c:f>
              <c:strCache>
                <c:ptCount val="15"/>
                <c:pt idx="0">
                  <c:v>Resto de Europa</c:v>
                </c:pt>
                <c:pt idx="1">
                  <c:v>Resto del Mundo</c:v>
                </c:pt>
                <c:pt idx="2">
                  <c:v>Resto de América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EE.UU</c:v>
                </c:pt>
                <c:pt idx="9">
                  <c:v>Italia</c:v>
                </c:pt>
                <c:pt idx="10">
                  <c:v>Benelux</c:v>
                </c:pt>
                <c:pt idx="11">
                  <c:v>Alemania</c:v>
                </c:pt>
                <c:pt idx="12">
                  <c:v>R.Unido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[10]FEBRERO!$B$26:$B$40</c:f>
              <c:numCache>
                <c:formatCode>General</c:formatCode>
                <c:ptCount val="15"/>
                <c:pt idx="0">
                  <c:v>8.9760931782261397E-2</c:v>
                </c:pt>
                <c:pt idx="1">
                  <c:v>8.5859520724466398E-2</c:v>
                </c:pt>
                <c:pt idx="2">
                  <c:v>6.760547336646211E-2</c:v>
                </c:pt>
                <c:pt idx="3">
                  <c:v>8.8422491492360922E-3</c:v>
                </c:pt>
                <c:pt idx="4">
                  <c:v>1.4722843188905184E-2</c:v>
                </c:pt>
                <c:pt idx="5">
                  <c:v>1.5420540786832027E-2</c:v>
                </c:pt>
                <c:pt idx="6">
                  <c:v>2.6028392020617675E-2</c:v>
                </c:pt>
                <c:pt idx="7">
                  <c:v>3.2891458187979665E-2</c:v>
                </c:pt>
                <c:pt idx="8">
                  <c:v>4.8440147513206418E-2</c:v>
                </c:pt>
                <c:pt idx="9">
                  <c:v>5.4975722971337446E-2</c:v>
                </c:pt>
                <c:pt idx="10">
                  <c:v>5.7567171192208569E-2</c:v>
                </c:pt>
                <c:pt idx="11">
                  <c:v>6.1682163147328106E-2</c:v>
                </c:pt>
                <c:pt idx="12">
                  <c:v>0.12138514331278211</c:v>
                </c:pt>
                <c:pt idx="13">
                  <c:v>0.14092067605473366</c:v>
                </c:pt>
                <c:pt idx="14">
                  <c:v>0.17389756660164316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314024"/>
        <c:axId val="254314416"/>
      </c:barChart>
      <c:catAx>
        <c:axId val="254314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314416"/>
        <c:crosses val="autoZero"/>
        <c:auto val="1"/>
        <c:lblAlgn val="ctr"/>
        <c:lblOffset val="100"/>
        <c:noMultiLvlLbl val="0"/>
      </c:catAx>
      <c:valAx>
        <c:axId val="254314416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31402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[4]Mes!$A$223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8012992"/>
        <c:axId val="248013384"/>
        <c:axId val="0"/>
      </c:bar3DChart>
      <c:catAx>
        <c:axId val="2480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013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013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8012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EL TOTAL DE ALOJAMIENTOS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4295682647376105"/>
          <c:w val="0.9064130329936998"/>
          <c:h val="0.65588930979443283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ALOJAMIENTOS'!$C$4:$N$4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  <c:pt idx="8">
                  <c:v>865792</c:v>
                </c:pt>
                <c:pt idx="9">
                  <c:v>813373</c:v>
                </c:pt>
                <c:pt idx="10">
                  <c:v>606615</c:v>
                </c:pt>
                <c:pt idx="11">
                  <c:v>584714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ALOJAMIENTOS'!$C$5:$N$5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315200"/>
        <c:axId val="254315592"/>
      </c:lineChart>
      <c:catAx>
        <c:axId val="2543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315592"/>
        <c:crosses val="autoZero"/>
        <c:auto val="1"/>
        <c:lblAlgn val="ctr"/>
        <c:lblOffset val="100"/>
        <c:noMultiLvlLbl val="0"/>
      </c:catAx>
      <c:valAx>
        <c:axId val="254315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31520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EL TOTAL DE ALOJAMIENTOS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ALOJAMIENTOS'!$C$26:$N$26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  <c:pt idx="8">
                  <c:v>1377987</c:v>
                </c:pt>
                <c:pt idx="9">
                  <c:v>1330100</c:v>
                </c:pt>
                <c:pt idx="10">
                  <c:v>1045180</c:v>
                </c:pt>
                <c:pt idx="11">
                  <c:v>1032668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ALOJAMIENTOS'!$C$27:$N$27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500288"/>
        <c:axId val="254500680"/>
      </c:lineChart>
      <c:catAx>
        <c:axId val="2545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500680"/>
        <c:crosses val="autoZero"/>
        <c:auto val="1"/>
        <c:lblAlgn val="ctr"/>
        <c:lblOffset val="100"/>
        <c:noMultiLvlLbl val="0"/>
      </c:catAx>
      <c:valAx>
        <c:axId val="254500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25450028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DISTRIBUCION</a:t>
            </a:r>
            <a:r>
              <a:rPr lang="es-ES" sz="1100" b="1" baseline="0"/>
              <a:t> PROVINCIAL DEL Nº DE PERNOCTACIONES</a:t>
            </a:r>
            <a:endParaRPr lang="es-ES" sz="11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2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0938735506163003E-2"/>
          <c:y val="0.24574878842610734"/>
          <c:w val="0.8180381408020202"/>
          <c:h val="0.68492027435815028"/>
        </c:manualLayout>
      </c:layout>
      <c:pie3DChart>
        <c:varyColors val="1"/>
        <c:ser>
          <c:idx val="2"/>
          <c:order val="2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2.154182863218047E-2"/>
                  <c:y val="-2.15613647528281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781338250440214E-2"/>
                  <c:y val="-4.36623260539845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704674573906109E-2"/>
                  <c:y val="-5.05323605149638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6976477623841326E-2"/>
                  <c:y val="5.395629704470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8300607993621049E-3"/>
                  <c:y val="5.73973582937869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785275258314228E-2"/>
                  <c:y val="-7.3253505278946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5957340775441431E-3"/>
                  <c:y val="-2.02541778439038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FEBRERO!$B$1096:$B$1104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FEBRERO!$H$1096:$H$1104</c:f>
              <c:numCache>
                <c:formatCode>#,##0</c:formatCode>
                <c:ptCount val="9"/>
                <c:pt idx="0">
                  <c:v>515</c:v>
                </c:pt>
                <c:pt idx="1">
                  <c:v>719</c:v>
                </c:pt>
                <c:pt idx="2">
                  <c:v>1916</c:v>
                </c:pt>
                <c:pt idx="3">
                  <c:v>802</c:v>
                </c:pt>
                <c:pt idx="4">
                  <c:v>730</c:v>
                </c:pt>
                <c:pt idx="5">
                  <c:v>3308</c:v>
                </c:pt>
                <c:pt idx="6">
                  <c:v>449</c:v>
                </c:pt>
                <c:pt idx="7">
                  <c:v>1062</c:v>
                </c:pt>
                <c:pt idx="8">
                  <c:v>72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dLbl>
                    <c:idx val="2"/>
                    <c:layout>
                      <c:manualLayout>
                        <c:x val="3.9944108548931385E-2"/>
                        <c:y val="-1.549854255207345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dLbl>
                    <c:idx val="5"/>
                    <c:layout>
                      <c:manualLayout>
                        <c:x val="-8.2854770106861639E-2"/>
                        <c:y val="2.5888546282576003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FEBRERO!$B$1096:$B$1104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FEBRERO!$F$1096:$F$1104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489</c:v>
                      </c:pt>
                      <c:pt idx="1">
                        <c:v>689</c:v>
                      </c:pt>
                      <c:pt idx="2">
                        <c:v>1409</c:v>
                      </c:pt>
                      <c:pt idx="3">
                        <c:v>720</c:v>
                      </c:pt>
                      <c:pt idx="4">
                        <c:v>544</c:v>
                      </c:pt>
                      <c:pt idx="5">
                        <c:v>3221</c:v>
                      </c:pt>
                      <c:pt idx="6">
                        <c:v>431</c:v>
                      </c:pt>
                      <c:pt idx="7">
                        <c:v>1062</c:v>
                      </c:pt>
                      <c:pt idx="8">
                        <c:v>48</c:v>
                      </c:pt>
                    </c:numCache>
                  </c:numRef>
                </c:val>
              </c15:ser>
            </c15:filteredPieSeries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0000FF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FEBRERO!$B$1096:$B$1104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FEBRERO!$G$1096:$G$1104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26</c:v>
                      </c:pt>
                      <c:pt idx="1">
                        <c:v>30</c:v>
                      </c:pt>
                      <c:pt idx="2">
                        <c:v>507</c:v>
                      </c:pt>
                      <c:pt idx="3">
                        <c:v>82</c:v>
                      </c:pt>
                      <c:pt idx="4">
                        <c:v>186</c:v>
                      </c:pt>
                      <c:pt idx="5">
                        <c:v>87</c:v>
                      </c:pt>
                      <c:pt idx="6">
                        <c:v>18</c:v>
                      </c:pt>
                      <c:pt idx="7">
                        <c:v>0</c:v>
                      </c:pt>
                      <c:pt idx="8">
                        <c:v>24</c:v>
                      </c:pt>
                    </c:numCache>
                  </c:numRef>
                </c:val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 DE PLAZAS POR PROVINCIAS</a:t>
            </a:r>
          </a:p>
        </c:rich>
      </c:tx>
      <c:layout>
        <c:manualLayout>
          <c:xMode val="edge"/>
          <c:yMode val="edge"/>
          <c:x val="0.17544856618877705"/>
          <c:y val="2.35688538932633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6879200932172385E-2"/>
                  <c:y val="-5.77777777777777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39899260220129E-3"/>
                  <c:y val="-7.12283464566929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362161388324719E-2"/>
                  <c:y val="-3.406649168853897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557588359009401E-2"/>
                  <c:y val="-9.736097987751531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019128938298217E-2"/>
                  <c:y val="-5.138197725284339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FEBRERO!$B$1422:$B$1430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FEBRERO!$N$1422:$N$1430</c:f>
              <c:numCache>
                <c:formatCode>#,##0</c:formatCode>
                <c:ptCount val="9"/>
                <c:pt idx="0">
                  <c:v>5849</c:v>
                </c:pt>
                <c:pt idx="1">
                  <c:v>11698</c:v>
                </c:pt>
                <c:pt idx="2">
                  <c:v>13600</c:v>
                </c:pt>
                <c:pt idx="3">
                  <c:v>3798</c:v>
                </c:pt>
                <c:pt idx="4">
                  <c:v>12219</c:v>
                </c:pt>
                <c:pt idx="5">
                  <c:v>6558</c:v>
                </c:pt>
                <c:pt idx="6">
                  <c:v>4245</c:v>
                </c:pt>
                <c:pt idx="7">
                  <c:v>9610</c:v>
                </c:pt>
                <c:pt idx="8">
                  <c:v>3946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7" Type="http://schemas.openxmlformats.org/officeDocument/2006/relationships/chart" Target="../charts/chart3.xml"/><Relationship Id="rId71" Type="http://schemas.openxmlformats.org/officeDocument/2006/relationships/chart" Target="../charts/chart67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9" Type="http://schemas.openxmlformats.org/officeDocument/2006/relationships/chart" Target="../charts/chart25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5" Type="http://schemas.openxmlformats.org/officeDocument/2006/relationships/chart" Target="../charts/chart1.xml"/><Relationship Id="rId61" Type="http://schemas.openxmlformats.org/officeDocument/2006/relationships/chart" Target="../charts/chart57.xml"/><Relationship Id="rId82" Type="http://schemas.openxmlformats.org/officeDocument/2006/relationships/chart" Target="../charts/chart78.xml"/><Relationship Id="rId19" Type="http://schemas.openxmlformats.org/officeDocument/2006/relationships/chart" Target="../charts/chart15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77" Type="http://schemas.openxmlformats.org/officeDocument/2006/relationships/chart" Target="../charts/chart73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72" Type="http://schemas.openxmlformats.org/officeDocument/2006/relationships/chart" Target="../charts/chart68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6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73" Type="http://schemas.openxmlformats.org/officeDocument/2006/relationships/chart" Target="../charts/chart69.xml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108</xdr:row>
      <xdr:rowOff>25400</xdr:rowOff>
    </xdr:from>
    <xdr:to>
      <xdr:col>14</xdr:col>
      <xdr:colOff>711200</xdr:colOff>
      <xdr:row>234</xdr:row>
      <xdr:rowOff>152400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056600"/>
          <a:ext cx="12750800" cy="209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1742</xdr:row>
      <xdr:rowOff>0</xdr:rowOff>
    </xdr:from>
    <xdr:to>
      <xdr:col>11</xdr:col>
      <xdr:colOff>628650</xdr:colOff>
      <xdr:row>1742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1842</xdr:row>
      <xdr:rowOff>66675</xdr:rowOff>
    </xdr:from>
    <xdr:to>
      <xdr:col>11</xdr:col>
      <xdr:colOff>723900</xdr:colOff>
      <xdr:row>1861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1454</xdr:row>
      <xdr:rowOff>0</xdr:rowOff>
    </xdr:from>
    <xdr:to>
      <xdr:col>11</xdr:col>
      <xdr:colOff>28575</xdr:colOff>
      <xdr:row>1463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1498</xdr:row>
      <xdr:rowOff>0</xdr:rowOff>
    </xdr:from>
    <xdr:to>
      <xdr:col>7</xdr:col>
      <xdr:colOff>825500</xdr:colOff>
      <xdr:row>1507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1509</xdr:row>
      <xdr:rowOff>0</xdr:rowOff>
    </xdr:from>
    <xdr:to>
      <xdr:col>7</xdr:col>
      <xdr:colOff>850900</xdr:colOff>
      <xdr:row>1518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177800</xdr:colOff>
      <xdr:row>1498</xdr:row>
      <xdr:rowOff>0</xdr:rowOff>
    </xdr:from>
    <xdr:to>
      <xdr:col>14</xdr:col>
      <xdr:colOff>571501</xdr:colOff>
      <xdr:row>1506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1727</xdr:row>
      <xdr:rowOff>0</xdr:rowOff>
    </xdr:from>
    <xdr:to>
      <xdr:col>14</xdr:col>
      <xdr:colOff>609600</xdr:colOff>
      <xdr:row>1736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299</xdr:row>
      <xdr:rowOff>0</xdr:rowOff>
    </xdr:from>
    <xdr:to>
      <xdr:col>13</xdr:col>
      <xdr:colOff>733425</xdr:colOff>
      <xdr:row>299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561</xdr:row>
      <xdr:rowOff>0</xdr:rowOff>
    </xdr:from>
    <xdr:to>
      <xdr:col>12</xdr:col>
      <xdr:colOff>0</xdr:colOff>
      <xdr:row>561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561</xdr:row>
      <xdr:rowOff>0</xdr:rowOff>
    </xdr:from>
    <xdr:to>
      <xdr:col>12</xdr:col>
      <xdr:colOff>0</xdr:colOff>
      <xdr:row>561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464039</xdr:colOff>
      <xdr:row>1431</xdr:row>
      <xdr:rowOff>295275</xdr:rowOff>
    </xdr:from>
    <xdr:to>
      <xdr:col>14</xdr:col>
      <xdr:colOff>561976</xdr:colOff>
      <xdr:row>1440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1432</xdr:row>
      <xdr:rowOff>0</xdr:rowOff>
    </xdr:from>
    <xdr:to>
      <xdr:col>8</xdr:col>
      <xdr:colOff>24423</xdr:colOff>
      <xdr:row>1441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1472</xdr:row>
      <xdr:rowOff>0</xdr:rowOff>
    </xdr:from>
    <xdr:to>
      <xdr:col>12</xdr:col>
      <xdr:colOff>0</xdr:colOff>
      <xdr:row>1481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1557</xdr:row>
      <xdr:rowOff>0</xdr:rowOff>
    </xdr:from>
    <xdr:to>
      <xdr:col>12</xdr:col>
      <xdr:colOff>0</xdr:colOff>
      <xdr:row>1566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581025</xdr:colOff>
      <xdr:row>1727</xdr:row>
      <xdr:rowOff>0</xdr:rowOff>
    </xdr:from>
    <xdr:to>
      <xdr:col>8</xdr:col>
      <xdr:colOff>57150</xdr:colOff>
      <xdr:row>1736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127000</xdr:colOff>
      <xdr:row>1508</xdr:row>
      <xdr:rowOff>288924</xdr:rowOff>
    </xdr:from>
    <xdr:to>
      <xdr:col>14</xdr:col>
      <xdr:colOff>584201</xdr:colOff>
      <xdr:row>1517</xdr:row>
      <xdr:rowOff>317499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576628</xdr:colOff>
      <xdr:row>1576</xdr:row>
      <xdr:rowOff>0</xdr:rowOff>
    </xdr:from>
    <xdr:to>
      <xdr:col>11</xdr:col>
      <xdr:colOff>915865</xdr:colOff>
      <xdr:row>1586</xdr:row>
      <xdr:rowOff>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696058</xdr:colOff>
      <xdr:row>579</xdr:row>
      <xdr:rowOff>0</xdr:rowOff>
    </xdr:from>
    <xdr:to>
      <xdr:col>14</xdr:col>
      <xdr:colOff>609600</xdr:colOff>
      <xdr:row>587</xdr:row>
      <xdr:rowOff>304800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579</xdr:row>
      <xdr:rowOff>0</xdr:rowOff>
    </xdr:from>
    <xdr:to>
      <xdr:col>7</xdr:col>
      <xdr:colOff>266700</xdr:colOff>
      <xdr:row>588</xdr:row>
      <xdr:rowOff>0</xdr:rowOff>
    </xdr:to>
    <xdr:graphicFrame macro="">
      <xdr:nvGraphicFramePr>
        <xdr:cNvPr id="1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1106</xdr:row>
      <xdr:rowOff>0</xdr:rowOff>
    </xdr:from>
    <xdr:to>
      <xdr:col>7</xdr:col>
      <xdr:colOff>152400</xdr:colOff>
      <xdr:row>1115</xdr:row>
      <xdr:rowOff>127000</xdr:rowOff>
    </xdr:to>
    <xdr:graphicFrame macro="">
      <xdr:nvGraphicFramePr>
        <xdr:cNvPr id="81" name="Gráfico 26">
          <a:extLst>
            <a:ext uri="{FF2B5EF4-FFF2-40B4-BE49-F238E27FC236}">
              <a16:creationId xmlns:a16="http://schemas.microsoft.com/office/drawing/2014/main" xmlns="" id="{01E918C4-DC5C-4957-8942-009C869B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0</xdr:colOff>
      <xdr:row>299</xdr:row>
      <xdr:rowOff>0</xdr:rowOff>
    </xdr:from>
    <xdr:to>
      <xdr:col>14</xdr:col>
      <xdr:colOff>12700</xdr:colOff>
      <xdr:row>299</xdr:row>
      <xdr:rowOff>12700</xdr:rowOff>
    </xdr:to>
    <xdr:graphicFrame macro="">
      <xdr:nvGraphicFramePr>
        <xdr:cNvPr id="34" name="Gráfico 24">
          <a:extLst>
            <a:ext uri="{FF2B5EF4-FFF2-40B4-BE49-F238E27FC236}">
              <a16:creationId xmlns="" xmlns:a16="http://schemas.microsoft.com/office/drawing/2014/main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12700</xdr:colOff>
      <xdr:row>353</xdr:row>
      <xdr:rowOff>0</xdr:rowOff>
    </xdr:from>
    <xdr:to>
      <xdr:col>13</xdr:col>
      <xdr:colOff>736600</xdr:colOff>
      <xdr:row>363</xdr:row>
      <xdr:rowOff>0</xdr:rowOff>
    </xdr:to>
    <xdr:graphicFrame macro="">
      <xdr:nvGraphicFramePr>
        <xdr:cNvPr id="38" name="Chart 2">
          <a:extLst>
            <a:ext uri="{FF2B5EF4-FFF2-40B4-BE49-F238E27FC236}">
              <a16:creationId xmlns="" xmlns:a16="http://schemas.microsoft.com/office/drawing/2014/main" id="{F5F32C7F-A799-461F-8B46-F7FA406F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372</xdr:row>
      <xdr:rowOff>0</xdr:rowOff>
    </xdr:from>
    <xdr:to>
      <xdr:col>7</xdr:col>
      <xdr:colOff>939800</xdr:colOff>
      <xdr:row>380</xdr:row>
      <xdr:rowOff>12700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10</xdr:col>
      <xdr:colOff>12700</xdr:colOff>
      <xdr:row>413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1126</xdr:row>
      <xdr:rowOff>0</xdr:rowOff>
    </xdr:from>
    <xdr:to>
      <xdr:col>8</xdr:col>
      <xdr:colOff>0</xdr:colOff>
      <xdr:row>1133</xdr:row>
      <xdr:rowOff>304800</xdr:rowOff>
    </xdr:to>
    <xdr:graphicFrame macro="">
      <xdr:nvGraphicFramePr>
        <xdr:cNvPr id="78" name="Gráfico 59">
          <a:extLst>
            <a:ext uri="{FF2B5EF4-FFF2-40B4-BE49-F238E27FC236}">
              <a16:creationId xmlns:a16="http://schemas.microsoft.com/office/drawing/2014/main" xmlns="" id="{0CF49638-714A-434D-AB76-5D378DA83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1143</xdr:row>
      <xdr:rowOff>0</xdr:rowOff>
    </xdr:from>
    <xdr:to>
      <xdr:col>10</xdr:col>
      <xdr:colOff>38100</xdr:colOff>
      <xdr:row>1151</xdr:row>
      <xdr:rowOff>0</xdr:rowOff>
    </xdr:to>
    <xdr:graphicFrame macro="">
      <xdr:nvGraphicFramePr>
        <xdr:cNvPr id="79" name="Gráfico 60">
          <a:extLst>
            <a:ext uri="{FF2B5EF4-FFF2-40B4-BE49-F238E27FC236}">
              <a16:creationId xmlns:a16="http://schemas.microsoft.com/office/drawing/2014/main" xmlns="" id="{296F9522-37F3-49B9-9E97-DD28CBBB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1237</xdr:row>
      <xdr:rowOff>311148</xdr:rowOff>
    </xdr:from>
    <xdr:to>
      <xdr:col>7</xdr:col>
      <xdr:colOff>482600</xdr:colOff>
      <xdr:row>1247</xdr:row>
      <xdr:rowOff>190500</xdr:rowOff>
    </xdr:to>
    <xdr:graphicFrame macro="">
      <xdr:nvGraphicFramePr>
        <xdr:cNvPr id="85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787400</xdr:colOff>
      <xdr:row>1238</xdr:row>
      <xdr:rowOff>6348</xdr:rowOff>
    </xdr:from>
    <xdr:to>
      <xdr:col>14</xdr:col>
      <xdr:colOff>571500</xdr:colOff>
      <xdr:row>1247</xdr:row>
      <xdr:rowOff>190500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25400</xdr:colOff>
      <xdr:row>1304</xdr:row>
      <xdr:rowOff>31748</xdr:rowOff>
    </xdr:from>
    <xdr:to>
      <xdr:col>7</xdr:col>
      <xdr:colOff>368300</xdr:colOff>
      <xdr:row>1313</xdr:row>
      <xdr:rowOff>190500</xdr:rowOff>
    </xdr:to>
    <xdr:graphicFrame macro="">
      <xdr:nvGraphicFramePr>
        <xdr:cNvPr id="89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698500</xdr:colOff>
      <xdr:row>1304</xdr:row>
      <xdr:rowOff>44448</xdr:rowOff>
    </xdr:from>
    <xdr:to>
      <xdr:col>14</xdr:col>
      <xdr:colOff>508000</xdr:colOff>
      <xdr:row>1313</xdr:row>
      <xdr:rowOff>177800</xdr:rowOff>
    </xdr:to>
    <xdr:graphicFrame macro="">
      <xdr:nvGraphicFramePr>
        <xdr:cNvPr id="91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12700</xdr:colOff>
      <xdr:row>1623</xdr:row>
      <xdr:rowOff>19048</xdr:rowOff>
    </xdr:from>
    <xdr:to>
      <xdr:col>12</xdr:col>
      <xdr:colOff>25400</xdr:colOff>
      <xdr:row>1632</xdr:row>
      <xdr:rowOff>0</xdr:rowOff>
    </xdr:to>
    <xdr:graphicFrame macro="">
      <xdr:nvGraphicFramePr>
        <xdr:cNvPr id="92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38100</xdr:colOff>
      <xdr:row>1688</xdr:row>
      <xdr:rowOff>31748</xdr:rowOff>
    </xdr:from>
    <xdr:to>
      <xdr:col>12</xdr:col>
      <xdr:colOff>12700</xdr:colOff>
      <xdr:row>1696</xdr:row>
      <xdr:rowOff>304799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1643</xdr:row>
      <xdr:rowOff>19048</xdr:rowOff>
    </xdr:from>
    <xdr:to>
      <xdr:col>11</xdr:col>
      <xdr:colOff>914400</xdr:colOff>
      <xdr:row>1651</xdr:row>
      <xdr:rowOff>292099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50800</xdr:colOff>
      <xdr:row>1708</xdr:row>
      <xdr:rowOff>0</xdr:rowOff>
    </xdr:from>
    <xdr:to>
      <xdr:col>12</xdr:col>
      <xdr:colOff>12700</xdr:colOff>
      <xdr:row>1716</xdr:row>
      <xdr:rowOff>317499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76200</xdr:colOff>
      <xdr:row>1367</xdr:row>
      <xdr:rowOff>6348</xdr:rowOff>
    </xdr:from>
    <xdr:to>
      <xdr:col>9</xdr:col>
      <xdr:colOff>927100</xdr:colOff>
      <xdr:row>1376</xdr:row>
      <xdr:rowOff>317499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76200</xdr:colOff>
      <xdr:row>1378</xdr:row>
      <xdr:rowOff>19048</xdr:rowOff>
    </xdr:from>
    <xdr:to>
      <xdr:col>9</xdr:col>
      <xdr:colOff>927100</xdr:colOff>
      <xdr:row>1389</xdr:row>
      <xdr:rowOff>50799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</xdr:col>
      <xdr:colOff>12700</xdr:colOff>
      <xdr:row>254</xdr:row>
      <xdr:rowOff>12700</xdr:rowOff>
    </xdr:from>
    <xdr:to>
      <xdr:col>14</xdr:col>
      <xdr:colOff>25400</xdr:colOff>
      <xdr:row>275</xdr:row>
      <xdr:rowOff>0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25400</xdr:colOff>
      <xdr:row>387</xdr:row>
      <xdr:rowOff>273049</xdr:rowOff>
    </xdr:from>
    <xdr:to>
      <xdr:col>12</xdr:col>
      <xdr:colOff>0</xdr:colOff>
      <xdr:row>396</xdr:row>
      <xdr:rowOff>12700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25400</xdr:colOff>
      <xdr:row>421</xdr:row>
      <xdr:rowOff>31749</xdr:rowOff>
    </xdr:from>
    <xdr:to>
      <xdr:col>12</xdr:col>
      <xdr:colOff>38100</xdr:colOff>
      <xdr:row>429</xdr:row>
      <xdr:rowOff>25400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660400</xdr:colOff>
      <xdr:row>975</xdr:row>
      <xdr:rowOff>44448</xdr:rowOff>
    </xdr:from>
    <xdr:to>
      <xdr:col>14</xdr:col>
      <xdr:colOff>635000</xdr:colOff>
      <xdr:row>985</xdr:row>
      <xdr:rowOff>12700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</xdr:col>
      <xdr:colOff>0</xdr:colOff>
      <xdr:row>319</xdr:row>
      <xdr:rowOff>0</xdr:rowOff>
    </xdr:from>
    <xdr:to>
      <xdr:col>14</xdr:col>
      <xdr:colOff>12700</xdr:colOff>
      <xdr:row>319</xdr:row>
      <xdr:rowOff>12700</xdr:rowOff>
    </xdr:to>
    <xdr:graphicFrame macro="">
      <xdr:nvGraphicFramePr>
        <xdr:cNvPr id="80" name="Gráfico 24">
          <a:extLst>
            <a:ext uri="{FF2B5EF4-FFF2-40B4-BE49-F238E27FC236}">
              <a16:creationId xmlns="" xmlns:a16="http://schemas.microsoft.com/office/drawing/2014/main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438</xdr:row>
      <xdr:rowOff>0</xdr:rowOff>
    </xdr:from>
    <xdr:to>
      <xdr:col>8</xdr:col>
      <xdr:colOff>0</xdr:colOff>
      <xdr:row>446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502</xdr:row>
      <xdr:rowOff>0</xdr:rowOff>
    </xdr:from>
    <xdr:to>
      <xdr:col>10</xdr:col>
      <xdr:colOff>12700</xdr:colOff>
      <xdr:row>510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25400</xdr:colOff>
      <xdr:row>527</xdr:row>
      <xdr:rowOff>31749</xdr:rowOff>
    </xdr:from>
    <xdr:to>
      <xdr:col>12</xdr:col>
      <xdr:colOff>38100</xdr:colOff>
      <xdr:row>535</xdr:row>
      <xdr:rowOff>304800</xdr:rowOff>
    </xdr:to>
    <xdr:graphicFrame macro="">
      <xdr:nvGraphicFramePr>
        <xdr:cNvPr id="96" name="Gráfico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25400</xdr:colOff>
      <xdr:row>1012</xdr:row>
      <xdr:rowOff>311149</xdr:rowOff>
    </xdr:from>
    <xdr:to>
      <xdr:col>9</xdr:col>
      <xdr:colOff>927100</xdr:colOff>
      <xdr:row>1021</xdr:row>
      <xdr:rowOff>12700</xdr:rowOff>
    </xdr:to>
    <xdr:graphicFrame macro="">
      <xdr:nvGraphicFramePr>
        <xdr:cNvPr id="47" name="Gráfico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25400</xdr:colOff>
      <xdr:row>995</xdr:row>
      <xdr:rowOff>311149</xdr:rowOff>
    </xdr:from>
    <xdr:to>
      <xdr:col>8</xdr:col>
      <xdr:colOff>0</xdr:colOff>
      <xdr:row>1003</xdr:row>
      <xdr:rowOff>292100</xdr:rowOff>
    </xdr:to>
    <xdr:graphicFrame macro="">
      <xdr:nvGraphicFramePr>
        <xdr:cNvPr id="48" name="Gráfico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1030</xdr:row>
      <xdr:rowOff>19049</xdr:rowOff>
    </xdr:from>
    <xdr:to>
      <xdr:col>7</xdr:col>
      <xdr:colOff>939800</xdr:colOff>
      <xdr:row>1038</xdr:row>
      <xdr:rowOff>0</xdr:rowOff>
    </xdr:to>
    <xdr:graphicFrame macro="">
      <xdr:nvGraphicFramePr>
        <xdr:cNvPr id="12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25400</xdr:colOff>
      <xdr:row>1055</xdr:row>
      <xdr:rowOff>311149</xdr:rowOff>
    </xdr:from>
    <xdr:to>
      <xdr:col>9</xdr:col>
      <xdr:colOff>927100</xdr:colOff>
      <xdr:row>1064</xdr:row>
      <xdr:rowOff>12700</xdr:rowOff>
    </xdr:to>
    <xdr:graphicFrame macro="">
      <xdr:nvGraphicFramePr>
        <xdr:cNvPr id="129" name="Gráfico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25400</xdr:colOff>
      <xdr:row>1161</xdr:row>
      <xdr:rowOff>311149</xdr:rowOff>
    </xdr:from>
    <xdr:to>
      <xdr:col>7</xdr:col>
      <xdr:colOff>927100</xdr:colOff>
      <xdr:row>1169</xdr:row>
      <xdr:rowOff>292100</xdr:rowOff>
    </xdr:to>
    <xdr:graphicFrame macro="">
      <xdr:nvGraphicFramePr>
        <xdr:cNvPr id="132" name="Gráfico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50800</xdr:colOff>
      <xdr:row>463</xdr:row>
      <xdr:rowOff>6349</xdr:rowOff>
    </xdr:from>
    <xdr:to>
      <xdr:col>11</xdr:col>
      <xdr:colOff>901700</xdr:colOff>
      <xdr:row>471</xdr:row>
      <xdr:rowOff>0</xdr:rowOff>
    </xdr:to>
    <xdr:graphicFrame macro="">
      <xdr:nvGraphicFramePr>
        <xdr:cNvPr id="51" name="Gráfico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599</xdr:row>
      <xdr:rowOff>0</xdr:rowOff>
    </xdr:from>
    <xdr:to>
      <xdr:col>8</xdr:col>
      <xdr:colOff>63500</xdr:colOff>
      <xdr:row>607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879</xdr:row>
      <xdr:rowOff>0</xdr:rowOff>
    </xdr:from>
    <xdr:to>
      <xdr:col>10</xdr:col>
      <xdr:colOff>25400</xdr:colOff>
      <xdr:row>887</xdr:row>
      <xdr:rowOff>0</xdr:rowOff>
    </xdr:to>
    <xdr:graphicFrame macro="">
      <xdr:nvGraphicFramePr>
        <xdr:cNvPr id="159" name="Gráfico 58">
          <a:extLst>
            <a:ext uri="{FF2B5EF4-FFF2-40B4-BE49-F238E27FC236}">
              <a16:creationId xmlns:a16="http://schemas.microsoft.com/office/drawing/2014/main" xmlns="" id="{6E774E0D-D6C7-4EEA-9447-D249F03C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898</xdr:row>
      <xdr:rowOff>0</xdr:rowOff>
    </xdr:from>
    <xdr:to>
      <xdr:col>7</xdr:col>
      <xdr:colOff>939800</xdr:colOff>
      <xdr:row>905</xdr:row>
      <xdr:rowOff>304800</xdr:rowOff>
    </xdr:to>
    <xdr:graphicFrame macro="">
      <xdr:nvGraphicFramePr>
        <xdr:cNvPr id="162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12700</xdr:colOff>
      <xdr:row>907</xdr:row>
      <xdr:rowOff>0</xdr:rowOff>
    </xdr:from>
    <xdr:to>
      <xdr:col>14</xdr:col>
      <xdr:colOff>12700</xdr:colOff>
      <xdr:row>915</xdr:row>
      <xdr:rowOff>12700</xdr:rowOff>
    </xdr:to>
    <xdr:graphicFrame macro="">
      <xdr:nvGraphicFramePr>
        <xdr:cNvPr id="163" name="Gráfico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924</xdr:row>
      <xdr:rowOff>0</xdr:rowOff>
    </xdr:from>
    <xdr:to>
      <xdr:col>10</xdr:col>
      <xdr:colOff>12700</xdr:colOff>
      <xdr:row>931</xdr:row>
      <xdr:rowOff>304800</xdr:rowOff>
    </xdr:to>
    <xdr:graphicFrame macro="">
      <xdr:nvGraphicFramePr>
        <xdr:cNvPr id="165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50800</xdr:colOff>
      <xdr:row>933</xdr:row>
      <xdr:rowOff>0</xdr:rowOff>
    </xdr:from>
    <xdr:to>
      <xdr:col>14</xdr:col>
      <xdr:colOff>12700</xdr:colOff>
      <xdr:row>941</xdr:row>
      <xdr:rowOff>12700</xdr:rowOff>
    </xdr:to>
    <xdr:graphicFrame macro="">
      <xdr:nvGraphicFramePr>
        <xdr:cNvPr id="166" name="Gráfico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661</xdr:row>
      <xdr:rowOff>0</xdr:rowOff>
    </xdr:from>
    <xdr:to>
      <xdr:col>10</xdr:col>
      <xdr:colOff>12700</xdr:colOff>
      <xdr:row>669</xdr:row>
      <xdr:rowOff>0</xdr:rowOff>
    </xdr:to>
    <xdr:graphicFrame macro="">
      <xdr:nvGraphicFramePr>
        <xdr:cNvPr id="169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25400</xdr:colOff>
      <xdr:row>669</xdr:row>
      <xdr:rowOff>298449</xdr:rowOff>
    </xdr:from>
    <xdr:to>
      <xdr:col>14</xdr:col>
      <xdr:colOff>0</xdr:colOff>
      <xdr:row>678</xdr:row>
      <xdr:rowOff>0</xdr:rowOff>
    </xdr:to>
    <xdr:graphicFrame macro="">
      <xdr:nvGraphicFramePr>
        <xdr:cNvPr id="171" name="Gráfico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616</xdr:row>
      <xdr:rowOff>0</xdr:rowOff>
    </xdr:from>
    <xdr:to>
      <xdr:col>10</xdr:col>
      <xdr:colOff>12700</xdr:colOff>
      <xdr:row>624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635</xdr:row>
      <xdr:rowOff>0</xdr:rowOff>
    </xdr:from>
    <xdr:to>
      <xdr:col>8</xdr:col>
      <xdr:colOff>0</xdr:colOff>
      <xdr:row>643</xdr:row>
      <xdr:rowOff>12700</xdr:rowOff>
    </xdr:to>
    <xdr:graphicFrame macro="">
      <xdr:nvGraphicFramePr>
        <xdr:cNvPr id="174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644</xdr:row>
      <xdr:rowOff>0</xdr:rowOff>
    </xdr:from>
    <xdr:to>
      <xdr:col>14</xdr:col>
      <xdr:colOff>0</xdr:colOff>
      <xdr:row>651</xdr:row>
      <xdr:rowOff>304800</xdr:rowOff>
    </xdr:to>
    <xdr:graphicFrame macro="">
      <xdr:nvGraphicFramePr>
        <xdr:cNvPr id="175" name="Gráfico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730</xdr:row>
      <xdr:rowOff>25400</xdr:rowOff>
    </xdr:from>
    <xdr:to>
      <xdr:col>7</xdr:col>
      <xdr:colOff>939800</xdr:colOff>
      <xdr:row>738</xdr:row>
      <xdr:rowOff>25400</xdr:rowOff>
    </xdr:to>
    <xdr:graphicFrame macro="">
      <xdr:nvGraphicFramePr>
        <xdr:cNvPr id="115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10</xdr:col>
      <xdr:colOff>12700</xdr:colOff>
      <xdr:row>800</xdr:row>
      <xdr:rowOff>0</xdr:rowOff>
    </xdr:to>
    <xdr:graphicFrame macro="">
      <xdr:nvGraphicFramePr>
        <xdr:cNvPr id="120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25400</xdr:colOff>
      <xdr:row>800</xdr:row>
      <xdr:rowOff>298449</xdr:rowOff>
    </xdr:from>
    <xdr:to>
      <xdr:col>14</xdr:col>
      <xdr:colOff>0</xdr:colOff>
      <xdr:row>809</xdr:row>
      <xdr:rowOff>0</xdr:rowOff>
    </xdr:to>
    <xdr:graphicFrame macro="">
      <xdr:nvGraphicFramePr>
        <xdr:cNvPr id="122" name="Gráfico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747</xdr:row>
      <xdr:rowOff>0</xdr:rowOff>
    </xdr:from>
    <xdr:to>
      <xdr:col>10</xdr:col>
      <xdr:colOff>12700</xdr:colOff>
      <xdr:row>755</xdr:row>
      <xdr:rowOff>0</xdr:rowOff>
    </xdr:to>
    <xdr:graphicFrame macro="">
      <xdr:nvGraphicFramePr>
        <xdr:cNvPr id="123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38100</xdr:colOff>
      <xdr:row>775</xdr:row>
      <xdr:rowOff>0</xdr:rowOff>
    </xdr:from>
    <xdr:to>
      <xdr:col>14</xdr:col>
      <xdr:colOff>0</xdr:colOff>
      <xdr:row>782</xdr:row>
      <xdr:rowOff>292100</xdr:rowOff>
    </xdr:to>
    <xdr:graphicFrame macro="">
      <xdr:nvGraphicFramePr>
        <xdr:cNvPr id="133" name="Gráfico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25400</xdr:colOff>
      <xdr:row>709</xdr:row>
      <xdr:rowOff>311148</xdr:rowOff>
    </xdr:from>
    <xdr:to>
      <xdr:col>7</xdr:col>
      <xdr:colOff>368300</xdr:colOff>
      <xdr:row>718</xdr:row>
      <xdr:rowOff>292099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584200</xdr:colOff>
      <xdr:row>710</xdr:row>
      <xdr:rowOff>19048</xdr:rowOff>
    </xdr:from>
    <xdr:to>
      <xdr:col>14</xdr:col>
      <xdr:colOff>558800</xdr:colOff>
      <xdr:row>718</xdr:row>
      <xdr:rowOff>266699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12700</xdr:colOff>
      <xdr:row>766</xdr:row>
      <xdr:rowOff>6349</xdr:rowOff>
    </xdr:from>
    <xdr:to>
      <xdr:col>7</xdr:col>
      <xdr:colOff>939800</xdr:colOff>
      <xdr:row>774</xdr:row>
      <xdr:rowOff>12700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12700</xdr:colOff>
      <xdr:row>842</xdr:row>
      <xdr:rowOff>19048</xdr:rowOff>
    </xdr:from>
    <xdr:to>
      <xdr:col>7</xdr:col>
      <xdr:colOff>266700</xdr:colOff>
      <xdr:row>851</xdr:row>
      <xdr:rowOff>25399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</xdr:col>
      <xdr:colOff>533400</xdr:colOff>
      <xdr:row>841</xdr:row>
      <xdr:rowOff>304800</xdr:rowOff>
    </xdr:from>
    <xdr:to>
      <xdr:col>14</xdr:col>
      <xdr:colOff>457200</xdr:colOff>
      <xdr:row>851</xdr:row>
      <xdr:rowOff>50800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25400</xdr:colOff>
      <xdr:row>861</xdr:row>
      <xdr:rowOff>298449</xdr:rowOff>
    </xdr:from>
    <xdr:to>
      <xdr:col>7</xdr:col>
      <xdr:colOff>939800</xdr:colOff>
      <xdr:row>870</xdr:row>
      <xdr:rowOff>0</xdr:rowOff>
    </xdr:to>
    <xdr:graphicFrame macro="">
      <xdr:nvGraphicFramePr>
        <xdr:cNvPr id="39" name="Gráfico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31748</xdr:colOff>
      <xdr:row>974</xdr:row>
      <xdr:rowOff>298448</xdr:rowOff>
    </xdr:from>
    <xdr:to>
      <xdr:col>7</xdr:col>
      <xdr:colOff>25399</xdr:colOff>
      <xdr:row>984</xdr:row>
      <xdr:rowOff>304799</xdr:rowOff>
    </xdr:to>
    <xdr:graphicFrame macro="">
      <xdr:nvGraphicFramePr>
        <xdr:cNvPr id="45" name="Gráfico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0</xdr:colOff>
      <xdr:row>1039</xdr:row>
      <xdr:rowOff>0</xdr:rowOff>
    </xdr:from>
    <xdr:to>
      <xdr:col>14</xdr:col>
      <xdr:colOff>0</xdr:colOff>
      <xdr:row>1046</xdr:row>
      <xdr:rowOff>304800</xdr:rowOff>
    </xdr:to>
    <xdr:graphicFrame macro="">
      <xdr:nvGraphicFramePr>
        <xdr:cNvPr id="110" name="Gráfico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1065</xdr:row>
      <xdr:rowOff>0</xdr:rowOff>
    </xdr:from>
    <xdr:to>
      <xdr:col>13</xdr:col>
      <xdr:colOff>736600</xdr:colOff>
      <xdr:row>1074</xdr:row>
      <xdr:rowOff>25400</xdr:rowOff>
    </xdr:to>
    <xdr:graphicFrame macro="">
      <xdr:nvGraphicFramePr>
        <xdr:cNvPr id="112" name="Gráfic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1171</xdr:row>
      <xdr:rowOff>0</xdr:rowOff>
    </xdr:from>
    <xdr:to>
      <xdr:col>14</xdr:col>
      <xdr:colOff>25400</xdr:colOff>
      <xdr:row>1179</xdr:row>
      <xdr:rowOff>12700</xdr:rowOff>
    </xdr:to>
    <xdr:graphicFrame macro="">
      <xdr:nvGraphicFramePr>
        <xdr:cNvPr id="113" name="Gráfico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44448</xdr:colOff>
      <xdr:row>1187</xdr:row>
      <xdr:rowOff>298449</xdr:rowOff>
    </xdr:from>
    <xdr:to>
      <xdr:col>9</xdr:col>
      <xdr:colOff>927100</xdr:colOff>
      <xdr:row>1196</xdr:row>
      <xdr:rowOff>0</xdr:rowOff>
    </xdr:to>
    <xdr:graphicFrame macro="">
      <xdr:nvGraphicFramePr>
        <xdr:cNvPr id="52" name="Gráfico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38100</xdr:colOff>
      <xdr:row>1197</xdr:row>
      <xdr:rowOff>6349</xdr:rowOff>
    </xdr:from>
    <xdr:to>
      <xdr:col>13</xdr:col>
      <xdr:colOff>711200</xdr:colOff>
      <xdr:row>1205</xdr:row>
      <xdr:rowOff>12700</xdr:rowOff>
    </xdr:to>
    <xdr:graphicFrame macro="">
      <xdr:nvGraphicFramePr>
        <xdr:cNvPr id="53" name="Gráfico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5</xdr:col>
      <xdr:colOff>0</xdr:colOff>
      <xdr:row>278</xdr:row>
      <xdr:rowOff>0</xdr:rowOff>
    </xdr:from>
    <xdr:to>
      <xdr:col>13</xdr:col>
      <xdr:colOff>736600</xdr:colOff>
      <xdr:row>298</xdr:row>
      <xdr:rowOff>304800</xdr:rowOff>
    </xdr:to>
    <xdr:graphicFrame macro="">
      <xdr:nvGraphicFramePr>
        <xdr:cNvPr id="114" name="Gráfico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</xdr:col>
      <xdr:colOff>0</xdr:colOff>
      <xdr:row>319</xdr:row>
      <xdr:rowOff>0</xdr:rowOff>
    </xdr:from>
    <xdr:to>
      <xdr:col>14</xdr:col>
      <xdr:colOff>0</xdr:colOff>
      <xdr:row>335</xdr:row>
      <xdr:rowOff>292100</xdr:rowOff>
    </xdr:to>
    <xdr:graphicFrame macro="">
      <xdr:nvGraphicFramePr>
        <xdr:cNvPr id="130" name="Gráfico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5</xdr:col>
      <xdr:colOff>0</xdr:colOff>
      <xdr:row>299</xdr:row>
      <xdr:rowOff>0</xdr:rowOff>
    </xdr:from>
    <xdr:to>
      <xdr:col>14</xdr:col>
      <xdr:colOff>0</xdr:colOff>
      <xdr:row>316</xdr:row>
      <xdr:rowOff>0</xdr:rowOff>
    </xdr:to>
    <xdr:graphicFrame macro="">
      <xdr:nvGraphicFramePr>
        <xdr:cNvPr id="134" name="Gráfico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447</xdr:row>
      <xdr:rowOff>0</xdr:rowOff>
    </xdr:from>
    <xdr:to>
      <xdr:col>14</xdr:col>
      <xdr:colOff>12700</xdr:colOff>
      <xdr:row>454</xdr:row>
      <xdr:rowOff>304800</xdr:rowOff>
    </xdr:to>
    <xdr:graphicFrame macro="">
      <xdr:nvGraphicFramePr>
        <xdr:cNvPr id="136" name="Gráfico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511</xdr:row>
      <xdr:rowOff>1</xdr:rowOff>
    </xdr:from>
    <xdr:to>
      <xdr:col>14</xdr:col>
      <xdr:colOff>12700</xdr:colOff>
      <xdr:row>518</xdr:row>
      <xdr:rowOff>304801</xdr:rowOff>
    </xdr:to>
    <xdr:graphicFrame macro="">
      <xdr:nvGraphicFramePr>
        <xdr:cNvPr id="138" name="Gráfico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508000</xdr:colOff>
      <xdr:row>1106</xdr:row>
      <xdr:rowOff>6348</xdr:rowOff>
    </xdr:from>
    <xdr:to>
      <xdr:col>14</xdr:col>
      <xdr:colOff>406400</xdr:colOff>
      <xdr:row>1115</xdr:row>
      <xdr:rowOff>126999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2.-%20FICHAS/2.-%20FICHAS%20DGT/1.-ESTUDIO%20GENERAL/2.-%20A&#209;O%202019/14.-%20TOTAL%20PROCEDENCIAS.%20A&#209;O%202018-2019/4.-%20GRAFIC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DOCUMENTAC.%20ELABOR.%20BOLETIN/1.-EVOLUCION%20VIAJEROS%20Y%20PERNOCTAC.%202017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ENERO-FEBRERO"/>
      <sheetName val="ENERO-MARZO"/>
    </sheetNames>
    <sheetDataSet>
      <sheetData sheetId="0"/>
      <sheetData sheetId="1">
        <row r="26">
          <cell r="A26" t="str">
            <v>Resto de Europa</v>
          </cell>
          <cell r="B26">
            <v>8.9760931782261397E-2</v>
          </cell>
        </row>
        <row r="27">
          <cell r="A27" t="str">
            <v>Resto del Mundo</v>
          </cell>
          <cell r="B27">
            <v>8.5859520724466398E-2</v>
          </cell>
        </row>
        <row r="28">
          <cell r="A28" t="str">
            <v>Resto de América</v>
          </cell>
          <cell r="B28">
            <v>6.760547336646211E-2</v>
          </cell>
        </row>
        <row r="29">
          <cell r="A29" t="str">
            <v>Canadá</v>
          </cell>
          <cell r="B29">
            <v>8.8422491492360922E-3</v>
          </cell>
        </row>
        <row r="30">
          <cell r="A30" t="str">
            <v>Japón</v>
          </cell>
          <cell r="B30">
            <v>1.4722843188905184E-2</v>
          </cell>
        </row>
        <row r="31">
          <cell r="A31" t="str">
            <v>Méjico</v>
          </cell>
          <cell r="B31">
            <v>1.5420540786832027E-2</v>
          </cell>
        </row>
        <row r="32">
          <cell r="A32" t="str">
            <v>Brasil</v>
          </cell>
          <cell r="B32">
            <v>2.6028392020617675E-2</v>
          </cell>
        </row>
        <row r="33">
          <cell r="A33" t="str">
            <v>China</v>
          </cell>
          <cell r="B33">
            <v>3.2891458187979665E-2</v>
          </cell>
        </row>
        <row r="34">
          <cell r="A34" t="str">
            <v>EE.UU</v>
          </cell>
          <cell r="B34">
            <v>4.8440147513206418E-2</v>
          </cell>
        </row>
        <row r="35">
          <cell r="A35" t="str">
            <v>Italia</v>
          </cell>
          <cell r="B35">
            <v>5.4975722971337446E-2</v>
          </cell>
        </row>
        <row r="36">
          <cell r="A36" t="str">
            <v>Benelux</v>
          </cell>
          <cell r="B36">
            <v>5.7567171192208569E-2</v>
          </cell>
        </row>
        <row r="37">
          <cell r="A37" t="str">
            <v>Alemania</v>
          </cell>
          <cell r="B37">
            <v>6.1682163147328106E-2</v>
          </cell>
        </row>
        <row r="38">
          <cell r="A38" t="str">
            <v>R.Unido</v>
          </cell>
          <cell r="B38">
            <v>0.12138514331278211</v>
          </cell>
        </row>
        <row r="39">
          <cell r="A39" t="str">
            <v>Portugal</v>
          </cell>
          <cell r="B39">
            <v>0.14092067605473366</v>
          </cell>
        </row>
        <row r="40">
          <cell r="A40" t="str">
            <v>Francia</v>
          </cell>
          <cell r="B40">
            <v>0.17389756660164316</v>
          </cell>
        </row>
      </sheetData>
      <sheetData sheetId="2"/>
      <sheetData sheetId="3">
        <row r="2">
          <cell r="A2" t="str">
            <v>Melilla</v>
          </cell>
          <cell r="B2">
            <v>6.5579349131751293E-4</v>
          </cell>
        </row>
        <row r="3">
          <cell r="A3" t="str">
            <v>Ceuta</v>
          </cell>
          <cell r="B3">
            <v>1.1242174136871649E-3</v>
          </cell>
        </row>
        <row r="4">
          <cell r="A4" t="str">
            <v>Baleares</v>
          </cell>
          <cell r="B4">
            <v>1.0588467542388364E-2</v>
          </cell>
        </row>
        <row r="5">
          <cell r="A5" t="str">
            <v>La Rioja</v>
          </cell>
          <cell r="B5">
            <v>1.0775837111336223E-2</v>
          </cell>
        </row>
        <row r="6">
          <cell r="A6" t="str">
            <v>Canarias</v>
          </cell>
          <cell r="B6">
            <v>1.1745304482122991E-2</v>
          </cell>
        </row>
        <row r="7">
          <cell r="A7" t="str">
            <v>Murcia</v>
          </cell>
          <cell r="B7">
            <v>1.3244261033705877E-2</v>
          </cell>
        </row>
        <row r="8">
          <cell r="A8" t="str">
            <v>Navarra</v>
          </cell>
          <cell r="B8">
            <v>1.6995826206331548E-2</v>
          </cell>
        </row>
        <row r="9">
          <cell r="A9" t="str">
            <v>Aragón</v>
          </cell>
          <cell r="B9">
            <v>1.8586380645554137E-2</v>
          </cell>
        </row>
        <row r="10">
          <cell r="A10" t="str">
            <v>Extremadura</v>
          </cell>
          <cell r="B10">
            <v>2.7442065086824875E-2</v>
          </cell>
        </row>
        <row r="11">
          <cell r="A11" t="str">
            <v>Cantabria</v>
          </cell>
          <cell r="B11">
            <v>2.7741130688454536E-2</v>
          </cell>
        </row>
        <row r="12">
          <cell r="A12" t="str">
            <v>Asturias Principado</v>
          </cell>
          <cell r="B12">
            <v>4.0056891464758014E-2</v>
          </cell>
        </row>
        <row r="13">
          <cell r="A13" t="str">
            <v>Valencia Comunidad</v>
          </cell>
          <cell r="B13">
            <v>4.4706424265572857E-2</v>
          </cell>
        </row>
        <row r="14">
          <cell r="A14" t="str">
            <v>Castilla La Mancha</v>
          </cell>
          <cell r="B14">
            <v>4.6211641507658413E-2</v>
          </cell>
        </row>
        <row r="15">
          <cell r="A15" t="str">
            <v>País Vasco</v>
          </cell>
          <cell r="B15">
            <v>4.9834815472928472E-2</v>
          </cell>
        </row>
        <row r="16">
          <cell r="A16" t="str">
            <v>Cataluña</v>
          </cell>
          <cell r="B16">
            <v>5.7950685299278736E-2</v>
          </cell>
        </row>
        <row r="17">
          <cell r="A17" t="str">
            <v>Galicia</v>
          </cell>
          <cell r="B17">
            <v>7.3403184870274737E-2</v>
          </cell>
        </row>
        <row r="18">
          <cell r="A18" t="str">
            <v>Andalucía</v>
          </cell>
          <cell r="B18">
            <v>8.6394837282937814E-2</v>
          </cell>
        </row>
        <row r="19">
          <cell r="A19" t="str">
            <v>Castilla y León</v>
          </cell>
          <cell r="B19">
            <v>0.1574822613769091</v>
          </cell>
        </row>
        <row r="20">
          <cell r="A20" t="str">
            <v>Madrid Comunidad</v>
          </cell>
          <cell r="B20">
            <v>0.30505997475795882</v>
          </cell>
        </row>
        <row r="26">
          <cell r="A26" t="str">
            <v>Resto de Europa</v>
          </cell>
          <cell r="B26">
            <v>9.3569220989971669E-2</v>
          </cell>
        </row>
        <row r="27">
          <cell r="A27" t="str">
            <v>Resto del Mundo</v>
          </cell>
          <cell r="B27">
            <v>8.0205765736122231E-2</v>
          </cell>
        </row>
        <row r="28">
          <cell r="A28" t="str">
            <v>Resto de América</v>
          </cell>
          <cell r="B28">
            <v>6.6279957523500438E-2</v>
          </cell>
        </row>
        <row r="29">
          <cell r="A29" t="str">
            <v>Canadá</v>
          </cell>
          <cell r="B29">
            <v>8.6609433073339282E-3</v>
          </cell>
        </row>
        <row r="30">
          <cell r="A30" t="str">
            <v>Méjico</v>
          </cell>
          <cell r="B30">
            <v>1.5467196625810462E-2</v>
          </cell>
        </row>
        <row r="31">
          <cell r="A31" t="str">
            <v>Japón</v>
          </cell>
          <cell r="B31">
            <v>1.6994848976600536E-2</v>
          </cell>
        </row>
        <row r="32">
          <cell r="A32" t="str">
            <v>Brasil</v>
          </cell>
          <cell r="B32">
            <v>3.124733437530381E-2</v>
          </cell>
        </row>
        <row r="33">
          <cell r="A33" t="str">
            <v>China</v>
          </cell>
          <cell r="B33">
            <v>3.7792517256077969E-2</v>
          </cell>
        </row>
        <row r="34">
          <cell r="A34" t="str">
            <v>EE.UU</v>
          </cell>
          <cell r="B34">
            <v>5.0804536310676718E-2</v>
          </cell>
        </row>
        <row r="35">
          <cell r="A35" t="str">
            <v>Benelux</v>
          </cell>
          <cell r="B35">
            <v>5.4339056692666081E-2</v>
          </cell>
        </row>
        <row r="36">
          <cell r="A36" t="str">
            <v>Italia</v>
          </cell>
          <cell r="B36">
            <v>5.798626393760143E-2</v>
          </cell>
        </row>
        <row r="37">
          <cell r="A37" t="str">
            <v>Alemania</v>
          </cell>
          <cell r="B37">
            <v>5.8735495546697984E-2</v>
          </cell>
        </row>
        <row r="38">
          <cell r="A38" t="str">
            <v>R.Unido</v>
          </cell>
          <cell r="B38">
            <v>0.12092888177623562</v>
          </cell>
        </row>
        <row r="39">
          <cell r="A39" t="str">
            <v>Portugal</v>
          </cell>
          <cell r="B39">
            <v>0.13644623208022677</v>
          </cell>
        </row>
        <row r="40">
          <cell r="A40" t="str">
            <v>Francia</v>
          </cell>
          <cell r="B40">
            <v>0.17054174886517456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LOJAMIENTOS"/>
      <sheetName val="HOTELES"/>
      <sheetName val="PENSIONES"/>
      <sheetName val="TURISMO RURAL"/>
      <sheetName val="CAMPAMENTOS"/>
      <sheetName val="ALBERGUES"/>
      <sheetName val="VIVIENDAS TURISTICAS"/>
      <sheetName val="APARTAMENTOS TURISTICOS"/>
    </sheetNames>
    <sheetDataSet>
      <sheetData sheetId="0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375148</v>
          </cell>
          <cell r="D4">
            <v>428170</v>
          </cell>
          <cell r="E4">
            <v>623822</v>
          </cell>
          <cell r="F4">
            <v>652138</v>
          </cell>
          <cell r="G4">
            <v>749236</v>
          </cell>
          <cell r="H4">
            <v>731412</v>
          </cell>
          <cell r="I4">
            <v>860889</v>
          </cell>
          <cell r="J4">
            <v>1148448</v>
          </cell>
          <cell r="K4">
            <v>865792</v>
          </cell>
          <cell r="L4">
            <v>813373</v>
          </cell>
          <cell r="M4">
            <v>606615</v>
          </cell>
          <cell r="N4">
            <v>584714</v>
          </cell>
        </row>
        <row r="5">
          <cell r="B5" t="str">
            <v>AÑO 2019</v>
          </cell>
          <cell r="C5">
            <v>389114</v>
          </cell>
          <cell r="D5">
            <v>467211</v>
          </cell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625350</v>
          </cell>
          <cell r="D26">
            <v>692780</v>
          </cell>
          <cell r="E26">
            <v>1046156</v>
          </cell>
          <cell r="F26">
            <v>1087593</v>
          </cell>
          <cell r="G26">
            <v>1157041</v>
          </cell>
          <cell r="H26">
            <v>1194416</v>
          </cell>
          <cell r="I26">
            <v>1534230</v>
          </cell>
          <cell r="J26">
            <v>2156955</v>
          </cell>
          <cell r="K26">
            <v>1377987</v>
          </cell>
          <cell r="L26">
            <v>1330100</v>
          </cell>
          <cell r="M26">
            <v>1045180</v>
          </cell>
          <cell r="N26">
            <v>1032668</v>
          </cell>
        </row>
        <row r="27">
          <cell r="B27" t="str">
            <v>AÑO 2019</v>
          </cell>
          <cell r="C27">
            <v>655740</v>
          </cell>
          <cell r="D27">
            <v>759966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1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317279</v>
          </cell>
          <cell r="D4">
            <v>351212</v>
          </cell>
          <cell r="E4">
            <v>481299</v>
          </cell>
          <cell r="F4">
            <v>498245</v>
          </cell>
          <cell r="G4">
            <v>564655</v>
          </cell>
          <cell r="H4">
            <v>553040</v>
          </cell>
          <cell r="I4">
            <v>592596</v>
          </cell>
          <cell r="J4">
            <v>761846</v>
          </cell>
          <cell r="K4">
            <v>648090</v>
          </cell>
          <cell r="L4">
            <v>603605</v>
          </cell>
          <cell r="M4">
            <v>448763</v>
          </cell>
          <cell r="N4">
            <v>415393</v>
          </cell>
        </row>
        <row r="5">
          <cell r="B5" t="str">
            <v>AÑO 2019</v>
          </cell>
          <cell r="C5">
            <v>312582</v>
          </cell>
          <cell r="D5">
            <v>356296</v>
          </cell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514347</v>
          </cell>
          <cell r="D26">
            <v>547727</v>
          </cell>
          <cell r="E26">
            <v>776339</v>
          </cell>
          <cell r="F26">
            <v>801982</v>
          </cell>
          <cell r="G26">
            <v>858687</v>
          </cell>
          <cell r="H26">
            <v>872413</v>
          </cell>
          <cell r="I26">
            <v>906542</v>
          </cell>
          <cell r="J26">
            <v>1178034</v>
          </cell>
          <cell r="K26">
            <v>999946</v>
          </cell>
          <cell r="L26">
            <v>961933</v>
          </cell>
          <cell r="M26">
            <v>737516</v>
          </cell>
          <cell r="N26">
            <v>658635</v>
          </cell>
        </row>
        <row r="27">
          <cell r="B27" t="str">
            <v>AÑO 2019</v>
          </cell>
          <cell r="C27">
            <v>505504</v>
          </cell>
          <cell r="D27">
            <v>551807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2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9275</v>
          </cell>
          <cell r="D4">
            <v>6439</v>
          </cell>
          <cell r="E4">
            <v>14218</v>
          </cell>
          <cell r="F4">
            <v>15415</v>
          </cell>
          <cell r="G4">
            <v>20630</v>
          </cell>
          <cell r="H4">
            <v>19095</v>
          </cell>
          <cell r="I4">
            <v>17029</v>
          </cell>
          <cell r="J4">
            <v>32140</v>
          </cell>
          <cell r="K4">
            <v>26316</v>
          </cell>
          <cell r="L4">
            <v>23994</v>
          </cell>
          <cell r="M4">
            <v>12062</v>
          </cell>
          <cell r="N4">
            <v>12038</v>
          </cell>
        </row>
        <row r="5">
          <cell r="B5" t="str">
            <v>AÑO 2019</v>
          </cell>
          <cell r="C5">
            <v>9219</v>
          </cell>
          <cell r="D5">
            <v>8177</v>
          </cell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25562</v>
          </cell>
          <cell r="D26">
            <v>21878</v>
          </cell>
          <cell r="E26">
            <v>29773</v>
          </cell>
          <cell r="F26">
            <v>31271</v>
          </cell>
          <cell r="G26">
            <v>37192</v>
          </cell>
          <cell r="H26">
            <v>37977</v>
          </cell>
          <cell r="I26">
            <v>29595</v>
          </cell>
          <cell r="J26">
            <v>58961</v>
          </cell>
          <cell r="K26">
            <v>45592</v>
          </cell>
          <cell r="L26">
            <v>38786</v>
          </cell>
          <cell r="M26">
            <v>25182</v>
          </cell>
          <cell r="N26">
            <v>31445</v>
          </cell>
        </row>
        <row r="27">
          <cell r="B27" t="str">
            <v>AÑO 2019</v>
          </cell>
          <cell r="C27">
            <v>26703</v>
          </cell>
          <cell r="D27">
            <v>22675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3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40344</v>
          </cell>
          <cell r="D4">
            <v>61276</v>
          </cell>
          <cell r="E4">
            <v>93793</v>
          </cell>
          <cell r="F4">
            <v>91086</v>
          </cell>
          <cell r="G4">
            <v>83423</v>
          </cell>
          <cell r="H4">
            <v>86394</v>
          </cell>
          <cell r="I4">
            <v>101352</v>
          </cell>
          <cell r="J4">
            <v>158353</v>
          </cell>
          <cell r="K4">
            <v>94736</v>
          </cell>
          <cell r="L4">
            <v>96754</v>
          </cell>
          <cell r="M4">
            <v>87693</v>
          </cell>
          <cell r="N4">
            <v>95252</v>
          </cell>
        </row>
        <row r="5">
          <cell r="B5" t="str">
            <v>AÑO 2019</v>
          </cell>
          <cell r="C5">
            <v>41964</v>
          </cell>
          <cell r="D5">
            <v>60499</v>
          </cell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74425</v>
          </cell>
          <cell r="D26">
            <v>109372</v>
          </cell>
          <cell r="E26">
            <v>180291</v>
          </cell>
          <cell r="F26">
            <v>182646</v>
          </cell>
          <cell r="G26">
            <v>146690</v>
          </cell>
          <cell r="H26">
            <v>152970</v>
          </cell>
          <cell r="I26">
            <v>212740</v>
          </cell>
          <cell r="J26">
            <v>406077</v>
          </cell>
          <cell r="K26">
            <v>164766</v>
          </cell>
          <cell r="L26">
            <v>178065</v>
          </cell>
          <cell r="M26">
            <v>168497</v>
          </cell>
          <cell r="N26">
            <v>217350</v>
          </cell>
        </row>
        <row r="27">
          <cell r="B27" t="str">
            <v>AÑO 2019</v>
          </cell>
          <cell r="C27">
            <v>71160</v>
          </cell>
          <cell r="D27">
            <v>106734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4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4835</v>
          </cell>
          <cell r="D4">
            <v>4677</v>
          </cell>
          <cell r="E4">
            <v>13131</v>
          </cell>
          <cell r="F4">
            <v>17412</v>
          </cell>
          <cell r="G4">
            <v>23969</v>
          </cell>
          <cell r="H4">
            <v>30548</v>
          </cell>
          <cell r="I4">
            <v>66098</v>
          </cell>
          <cell r="J4">
            <v>94332</v>
          </cell>
          <cell r="K4">
            <v>20414</v>
          </cell>
          <cell r="L4">
            <v>13928</v>
          </cell>
          <cell r="M4">
            <v>5091</v>
          </cell>
          <cell r="N4">
            <v>3944</v>
          </cell>
        </row>
        <row r="5">
          <cell r="B5" t="str">
            <v>AÑO 2019</v>
          </cell>
          <cell r="C5">
            <v>3388</v>
          </cell>
          <cell r="D5">
            <v>4836</v>
          </cell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5980</v>
          </cell>
          <cell r="D26">
            <v>6925</v>
          </cell>
          <cell r="E26">
            <v>27549</v>
          </cell>
          <cell r="F26">
            <v>33247</v>
          </cell>
          <cell r="G26">
            <v>46832</v>
          </cell>
          <cell r="H26">
            <v>73176</v>
          </cell>
          <cell r="I26">
            <v>173425</v>
          </cell>
          <cell r="J26">
            <v>260188</v>
          </cell>
          <cell r="K26">
            <v>42873</v>
          </cell>
          <cell r="L26">
            <v>25890</v>
          </cell>
          <cell r="M26">
            <v>8300</v>
          </cell>
          <cell r="N26">
            <v>6659</v>
          </cell>
        </row>
        <row r="27">
          <cell r="B27" t="str">
            <v>AÑO 2019</v>
          </cell>
          <cell r="C27">
            <v>4417</v>
          </cell>
          <cell r="D27">
            <v>7497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5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3415</v>
          </cell>
          <cell r="D4">
            <v>4566</v>
          </cell>
          <cell r="E4">
            <v>21381</v>
          </cell>
          <cell r="F4">
            <v>29980</v>
          </cell>
          <cell r="G4">
            <v>56559</v>
          </cell>
          <cell r="H4">
            <v>42335</v>
          </cell>
          <cell r="I4">
            <v>39090</v>
          </cell>
          <cell r="J4">
            <v>45306</v>
          </cell>
          <cell r="K4">
            <v>39223</v>
          </cell>
          <cell r="L4">
            <v>27539</v>
          </cell>
          <cell r="M4">
            <v>10372</v>
          </cell>
          <cell r="N4">
            <v>5508</v>
          </cell>
        </row>
        <row r="5">
          <cell r="B5" t="str">
            <v>AÑO 2019</v>
          </cell>
          <cell r="C5">
            <v>2198</v>
          </cell>
          <cell r="D5">
            <v>5055</v>
          </cell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5036</v>
          </cell>
          <cell r="D26">
            <v>6878</v>
          </cell>
          <cell r="E26">
            <v>32204</v>
          </cell>
          <cell r="F26">
            <v>38447</v>
          </cell>
          <cell r="G26">
            <v>67640</v>
          </cell>
          <cell r="H26">
            <v>57880</v>
          </cell>
          <cell r="I26">
            <v>106556</v>
          </cell>
          <cell r="J26">
            <v>98396</v>
          </cell>
          <cell r="K26">
            <v>41256</v>
          </cell>
          <cell r="L26">
            <v>35905</v>
          </cell>
          <cell r="M26">
            <v>14326</v>
          </cell>
          <cell r="N26">
            <v>10468</v>
          </cell>
        </row>
        <row r="27">
          <cell r="B27" t="str">
            <v>AÑO 2019</v>
          </cell>
          <cell r="C27">
            <v>3385</v>
          </cell>
          <cell r="D27">
            <v>9573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920"/>
  <sheetViews>
    <sheetView tabSelected="1" view="pageBreakPreview" topLeftCell="A1886" zoomScale="75" zoomScaleNormal="60" zoomScaleSheetLayoutView="75" workbookViewId="0">
      <selection activeCell="F1890" sqref="F1890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2.42578125" customWidth="1"/>
    <col min="7" max="7" width="14.140625" bestFit="1" customWidth="1"/>
    <col min="8" max="8" width="14.28515625" customWidth="1"/>
    <col min="9" max="9" width="12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2:1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</row>
    <row r="3" spans="2:15"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</row>
    <row r="4" spans="2:15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</row>
    <row r="5" spans="2:15"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</row>
    <row r="6" spans="2:15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2:15"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2:15"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2:15"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</row>
    <row r="10" spans="2:15"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</row>
    <row r="11" spans="2:15"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</row>
    <row r="12" spans="2:15"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</row>
    <row r="13" spans="2:15"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</row>
    <row r="14" spans="2:15"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</row>
    <row r="15" spans="2: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</row>
    <row r="16" spans="2:15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</row>
    <row r="17" spans="2:15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2:15"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2:15"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2:15"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2:15"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2:15"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2:15"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2:15"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2:15"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2:15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2:15"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</row>
    <row r="28" spans="2:15"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</row>
    <row r="29" spans="2:15"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</row>
    <row r="30" spans="2:15"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</row>
    <row r="31" spans="2:15"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</row>
    <row r="32" spans="2:15"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</row>
    <row r="33" spans="2:15"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</row>
    <row r="34" spans="2:15"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</row>
    <row r="35" spans="2:15"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</row>
    <row r="36" spans="2:15"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</row>
    <row r="37" spans="2:15"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</row>
    <row r="38" spans="2:15"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</row>
    <row r="39" spans="2:15"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</row>
    <row r="40" spans="2:15"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</row>
    <row r="41" spans="2:15"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</row>
    <row r="42" spans="2:15"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</row>
    <row r="43" spans="2:15"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</row>
    <row r="44" spans="2:15"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</row>
    <row r="45" spans="2:15"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</row>
    <row r="46" spans="2:15"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</row>
    <row r="47" spans="2:15" ht="99.95" customHeight="1"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</row>
    <row r="48" spans="2:15" ht="77.25">
      <c r="B48" s="318" t="s">
        <v>36</v>
      </c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97"/>
    </row>
    <row r="49" spans="2:15" ht="77.25">
      <c r="B49" s="318" t="s">
        <v>37</v>
      </c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97"/>
    </row>
    <row r="50" spans="2:15"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</row>
    <row r="51" spans="2:15"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</row>
    <row r="52" spans="2:15"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</row>
    <row r="53" spans="2:15"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</row>
    <row r="54" spans="2:15"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</row>
    <row r="55" spans="2:15"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</row>
    <row r="56" spans="2:15"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</row>
    <row r="57" spans="2:15"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</row>
    <row r="58" spans="2:15" ht="50.25">
      <c r="B58" s="97"/>
      <c r="C58" s="97"/>
      <c r="D58" s="97"/>
      <c r="E58" s="97"/>
      <c r="F58" s="319"/>
      <c r="G58" s="319"/>
      <c r="H58" s="319"/>
      <c r="I58" s="319"/>
      <c r="J58" s="319"/>
      <c r="K58" s="97"/>
      <c r="L58" s="97"/>
      <c r="M58" s="97"/>
      <c r="N58" s="97"/>
      <c r="O58" s="97"/>
    </row>
    <row r="59" spans="2:15"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</row>
    <row r="60" spans="2:15"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</row>
    <row r="61" spans="2:15"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</row>
    <row r="62" spans="2:15"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</row>
    <row r="63" spans="2:15"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</row>
    <row r="64" spans="2:15"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</row>
    <row r="65" spans="2:15"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</row>
    <row r="66" spans="2:15"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</row>
    <row r="67" spans="2:15"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</row>
    <row r="68" spans="2:15"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</row>
    <row r="69" spans="2:15"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</row>
    <row r="70" spans="2:15"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</row>
    <row r="71" spans="2:15"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</row>
    <row r="72" spans="2:15"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</row>
    <row r="73" spans="2:15"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</row>
    <row r="74" spans="2:15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</row>
    <row r="75" spans="2:15" ht="12.75" customHeight="1">
      <c r="B75" s="97"/>
      <c r="C75" s="97"/>
      <c r="D75" s="97"/>
      <c r="E75" s="97"/>
      <c r="F75" s="320" t="s">
        <v>149</v>
      </c>
      <c r="G75" s="320"/>
      <c r="H75" s="320"/>
      <c r="I75" s="320"/>
      <c r="J75" s="320"/>
      <c r="K75" s="320"/>
      <c r="L75" s="320"/>
      <c r="M75" s="320"/>
      <c r="N75" s="320"/>
      <c r="O75" s="97"/>
    </row>
    <row r="76" spans="2:15" ht="12.75" customHeight="1">
      <c r="B76" s="97"/>
      <c r="C76" s="97"/>
      <c r="D76" s="97"/>
      <c r="E76" s="97"/>
      <c r="F76" s="320"/>
      <c r="G76" s="320"/>
      <c r="H76" s="320"/>
      <c r="I76" s="320"/>
      <c r="J76" s="320"/>
      <c r="K76" s="320"/>
      <c r="L76" s="320"/>
      <c r="M76" s="320"/>
      <c r="N76" s="320"/>
      <c r="O76" s="97"/>
    </row>
    <row r="77" spans="2:15" ht="12.75" customHeight="1">
      <c r="B77" s="97"/>
      <c r="C77" s="97"/>
      <c r="D77" s="97"/>
      <c r="E77" s="97"/>
      <c r="F77" s="320"/>
      <c r="G77" s="320"/>
      <c r="H77" s="320"/>
      <c r="I77" s="320"/>
      <c r="J77" s="320"/>
      <c r="K77" s="320"/>
      <c r="L77" s="320"/>
      <c r="M77" s="320"/>
      <c r="N77" s="320"/>
      <c r="O77" s="97"/>
    </row>
    <row r="78" spans="2:15" ht="12.75" customHeight="1">
      <c r="B78" s="97"/>
      <c r="C78" s="97"/>
      <c r="D78" s="97"/>
      <c r="E78" s="97"/>
      <c r="F78" s="320"/>
      <c r="G78" s="320"/>
      <c r="H78" s="320"/>
      <c r="I78" s="320"/>
      <c r="J78" s="320"/>
      <c r="K78" s="320"/>
      <c r="L78" s="320"/>
      <c r="M78" s="320"/>
      <c r="N78" s="320"/>
      <c r="O78" s="97"/>
    </row>
    <row r="79" spans="2:15">
      <c r="B79" s="97"/>
      <c r="C79" s="97"/>
      <c r="D79" s="97"/>
      <c r="E79" s="97"/>
      <c r="F79" s="97"/>
      <c r="G79" s="105"/>
      <c r="H79" s="97"/>
      <c r="I79" s="97"/>
      <c r="J79" s="97"/>
      <c r="K79" s="97"/>
      <c r="L79" s="97"/>
      <c r="M79" s="97"/>
      <c r="N79" s="97"/>
      <c r="O79" s="97"/>
    </row>
    <row r="80" spans="2:15">
      <c r="B80" s="97"/>
      <c r="C80" s="97"/>
      <c r="D80" s="97"/>
      <c r="E80" s="97"/>
      <c r="F80" s="97"/>
      <c r="G80" s="105"/>
      <c r="H80" s="97"/>
      <c r="I80" s="97"/>
      <c r="J80" s="97"/>
      <c r="K80" s="97"/>
      <c r="L80" s="97"/>
      <c r="M80" s="97"/>
      <c r="N80" s="97"/>
      <c r="O80" s="97"/>
    </row>
    <row r="81" spans="2:15">
      <c r="B81" s="97"/>
      <c r="C81" s="97"/>
      <c r="D81" s="97"/>
      <c r="E81" s="97"/>
      <c r="F81" s="97"/>
      <c r="G81" s="105"/>
      <c r="H81" s="97"/>
      <c r="I81" s="105"/>
      <c r="J81" s="97"/>
      <c r="K81" s="97"/>
      <c r="L81" s="97"/>
      <c r="M81" s="97"/>
      <c r="N81" s="97"/>
      <c r="O81" s="97"/>
    </row>
    <row r="82" spans="2:15">
      <c r="B82" s="97"/>
      <c r="C82" s="97"/>
      <c r="D82" s="97"/>
      <c r="E82" s="97"/>
      <c r="F82" s="97"/>
      <c r="G82" s="105"/>
      <c r="H82" s="97"/>
      <c r="I82" s="97"/>
      <c r="J82" s="97"/>
      <c r="K82" s="97"/>
      <c r="L82" s="97"/>
      <c r="M82" s="97"/>
      <c r="N82" s="97"/>
      <c r="O82" s="97"/>
    </row>
    <row r="83" spans="2:15">
      <c r="B83" s="97"/>
      <c r="C83" s="97"/>
      <c r="D83" s="97"/>
      <c r="E83" s="97"/>
      <c r="F83" s="97"/>
      <c r="G83" s="105"/>
      <c r="H83" s="97"/>
      <c r="I83" s="97"/>
      <c r="J83" s="97"/>
      <c r="K83" s="97"/>
      <c r="L83" s="97"/>
      <c r="M83" s="97"/>
      <c r="N83" s="97"/>
      <c r="O83" s="97"/>
    </row>
    <row r="84" spans="2:15">
      <c r="B84" s="97"/>
      <c r="C84" s="97"/>
      <c r="D84" s="97"/>
      <c r="E84" s="97"/>
      <c r="F84" s="97"/>
      <c r="G84" s="105"/>
      <c r="H84" s="97"/>
      <c r="I84" s="97"/>
      <c r="J84" s="97"/>
      <c r="K84" s="97"/>
      <c r="L84" s="97"/>
      <c r="M84" s="97"/>
      <c r="N84" s="97"/>
      <c r="O84" s="97"/>
    </row>
    <row r="85" spans="2:15">
      <c r="B85" s="97"/>
      <c r="C85" s="97"/>
      <c r="D85" s="97"/>
      <c r="E85" s="97"/>
      <c r="F85" s="97"/>
      <c r="G85" s="105"/>
      <c r="H85" s="97"/>
      <c r="I85" s="97"/>
      <c r="J85" s="97"/>
      <c r="K85" s="97"/>
      <c r="L85" s="97"/>
      <c r="M85" s="97"/>
      <c r="N85" s="97"/>
      <c r="O85" s="97"/>
    </row>
    <row r="86" spans="2:15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</row>
    <row r="87" spans="2:15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</row>
    <row r="88" spans="2:15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</row>
    <row r="89" spans="2:15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</row>
    <row r="90" spans="2:15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</row>
    <row r="91" spans="2:1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</row>
    <row r="92" spans="2:15" s="46" customFormat="1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</row>
    <row r="93" spans="2:15" s="46" customFormat="1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</row>
    <row r="94" spans="2:15" s="46" customFormat="1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</row>
    <row r="95" spans="2:15" s="46" customFormat="1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 s="46" customFormat="1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 s="46" customFormat="1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 s="46" customFormat="1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</row>
    <row r="99" spans="2:15" s="46" customFormat="1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</row>
    <row r="100" spans="2:15" s="46" customFormat="1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</row>
    <row r="101" spans="2:15" s="46" customFormat="1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</row>
    <row r="102" spans="2:15" s="46" customFormat="1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</row>
    <row r="103" spans="2:15" s="46" customFormat="1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</row>
    <row r="104" spans="2:15" s="46" customFormat="1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</row>
    <row r="105" spans="2:15" s="46" customFormat="1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2:15" s="46" customFormat="1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</row>
    <row r="107" spans="2:15" s="46" customFormat="1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2:15" s="46" customFormat="1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</row>
    <row r="109" spans="2:15" s="61" customFormat="1"/>
    <row r="110" spans="2:15" s="61" customFormat="1"/>
    <row r="111" spans="2:15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2:15">
      <c r="B112" s="321"/>
      <c r="C112" s="321"/>
      <c r="D112" s="321"/>
      <c r="E112" s="321"/>
      <c r="F112" s="321"/>
      <c r="G112" s="321"/>
      <c r="H112" s="321"/>
      <c r="I112" s="321"/>
      <c r="J112" s="321"/>
      <c r="K112" s="321"/>
      <c r="L112" s="321"/>
      <c r="M112" s="321"/>
      <c r="N112" s="321"/>
    </row>
    <row r="113" spans="2:15">
      <c r="B113" s="321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</row>
    <row r="114" spans="2:15">
      <c r="B114" s="321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1"/>
      <c r="N114" s="321"/>
    </row>
    <row r="115" spans="2:15">
      <c r="B115" s="321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</row>
    <row r="116" spans="2:15">
      <c r="B116" s="321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1"/>
      <c r="N116" s="321"/>
    </row>
    <row r="117" spans="2:15">
      <c r="B117" s="321"/>
      <c r="C117" s="321"/>
      <c r="D117" s="321"/>
      <c r="E117" s="321"/>
      <c r="F117" s="321"/>
      <c r="G117" s="321"/>
      <c r="H117" s="321"/>
      <c r="I117" s="321"/>
      <c r="J117" s="321"/>
      <c r="K117" s="321"/>
      <c r="L117" s="321"/>
      <c r="M117" s="321"/>
      <c r="N117" s="321"/>
    </row>
    <row r="118" spans="2:15" s="5" customFormat="1"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</row>
    <row r="119" spans="2:15" s="5" customFormat="1">
      <c r="B119" s="321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</row>
    <row r="120" spans="2:15" s="5" customFormat="1">
      <c r="B120" s="321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1"/>
      <c r="N120" s="321"/>
    </row>
    <row r="121" spans="2:15">
      <c r="B121" s="321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1"/>
      <c r="N121" s="321"/>
    </row>
    <row r="122" spans="2:15">
      <c r="B122" s="321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1"/>
      <c r="N122" s="321"/>
    </row>
    <row r="123" spans="2:15">
      <c r="B123" s="321"/>
      <c r="C123" s="321"/>
      <c r="D123" s="321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</row>
    <row r="124" spans="2:15">
      <c r="B124" s="321"/>
      <c r="C124" s="321"/>
      <c r="D124" s="321"/>
      <c r="E124" s="321"/>
      <c r="F124" s="321"/>
      <c r="G124" s="321"/>
      <c r="H124" s="321"/>
      <c r="I124" s="321"/>
      <c r="J124" s="321"/>
      <c r="K124" s="321"/>
      <c r="L124" s="321"/>
      <c r="M124" s="321"/>
      <c r="N124" s="321"/>
    </row>
    <row r="125" spans="2:15" s="41" customFormat="1">
      <c r="B125" s="321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1"/>
      <c r="N125" s="321"/>
      <c r="O125" s="5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</row>
    <row r="129" spans="2:14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</row>
    <row r="130" spans="2:14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</row>
    <row r="131" spans="2:14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</row>
    <row r="132" spans="2:14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</row>
    <row r="133" spans="2:14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</row>
    <row r="134" spans="2:14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</row>
    <row r="135" spans="2:14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</row>
    <row r="136" spans="2:14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</row>
    <row r="137" spans="2:14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</row>
    <row r="138" spans="2:14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</row>
    <row r="139" spans="2:14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</row>
    <row r="140" spans="2:14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</row>
    <row r="141" spans="2:14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</row>
    <row r="142" spans="2:14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</row>
    <row r="143" spans="2:14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</row>
    <row r="144" spans="2:14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</row>
    <row r="145" spans="2:14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</row>
    <row r="146" spans="2:14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</row>
    <row r="147" spans="2:14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</row>
    <row r="148" spans="2:14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</row>
    <row r="149" spans="2:14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</row>
    <row r="150" spans="2:14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</row>
    <row r="151" spans="2:14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</row>
    <row r="152" spans="2:14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</row>
    <row r="153" spans="2:14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</row>
    <row r="154" spans="2:14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</row>
    <row r="155" spans="2:14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</row>
    <row r="156" spans="2:14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</row>
    <row r="157" spans="2:14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</row>
    <row r="158" spans="2:14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</row>
    <row r="159" spans="2:14"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</row>
    <row r="160" spans="2:14"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</row>
    <row r="161" spans="2:14"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</row>
    <row r="162" spans="2:14"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2:14"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</row>
    <row r="164" spans="2:14"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</row>
    <row r="165" spans="2:14"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</row>
    <row r="166" spans="2:14"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</row>
    <row r="167" spans="2:14"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</row>
    <row r="168" spans="2:14"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</row>
    <row r="169" spans="2:14"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</row>
    <row r="170" spans="2:14"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</row>
    <row r="171" spans="2:14"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</row>
    <row r="172" spans="2:14"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</row>
    <row r="173" spans="2:14"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</row>
    <row r="174" spans="2:14"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</row>
    <row r="175" spans="2:14"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</row>
    <row r="176" spans="2:14"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</row>
    <row r="177" spans="2:14"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</row>
    <row r="178" spans="2:14"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</row>
    <row r="179" spans="2:14"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</row>
    <row r="180" spans="2:14"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</row>
    <row r="181" spans="2:14"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</row>
    <row r="182" spans="2:14"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</row>
    <row r="183" spans="2:14"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</row>
    <row r="184" spans="2:14"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</row>
    <row r="185" spans="2:14"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</row>
    <row r="186" spans="2:14"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</row>
    <row r="187" spans="2:14"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</row>
    <row r="188" spans="2:14"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</row>
    <row r="189" spans="2:14"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</row>
    <row r="190" spans="2:14"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</row>
    <row r="191" spans="2:14"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</row>
    <row r="192" spans="2:14"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</row>
    <row r="193" spans="2:14"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</row>
    <row r="194" spans="2:14"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</row>
    <row r="195" spans="2:14"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</row>
    <row r="196" spans="2:14"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</row>
    <row r="197" spans="2:14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</row>
    <row r="198" spans="2:14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</row>
    <row r="199" spans="2:14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</row>
    <row r="200" spans="2:14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</row>
    <row r="201" spans="2:14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</row>
    <row r="202" spans="2:14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</row>
    <row r="203" spans="2:14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</row>
    <row r="204" spans="2:14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</row>
    <row r="205" spans="2:14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</row>
    <row r="206" spans="2:14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</row>
    <row r="207" spans="2:14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</row>
    <row r="208" spans="2:14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</row>
    <row r="209" spans="2:14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</row>
    <row r="210" spans="2:14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</row>
    <row r="211" spans="2:14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</row>
    <row r="212" spans="2:14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</row>
    <row r="213" spans="2:14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</row>
    <row r="214" spans="2:14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</row>
    <row r="215" spans="2:14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</row>
    <row r="216" spans="2:14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</row>
    <row r="217" spans="2:14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</row>
    <row r="218" spans="2:14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</row>
    <row r="219" spans="2:14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</row>
    <row r="220" spans="2:14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</row>
    <row r="221" spans="2:14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</row>
    <row r="222" spans="2:14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</row>
    <row r="223" spans="2:14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</row>
    <row r="224" spans="2:14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</row>
    <row r="225" spans="2:15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</row>
    <row r="226" spans="2:15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</row>
    <row r="227" spans="2:15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</row>
    <row r="228" spans="2:15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</row>
    <row r="229" spans="2:15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</row>
    <row r="230" spans="2:15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</row>
    <row r="231" spans="2:15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</row>
    <row r="232" spans="2:15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</row>
    <row r="233" spans="2:15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</row>
    <row r="234" spans="2:15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</row>
    <row r="235" spans="2:15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</row>
    <row r="236" spans="2:15" ht="50.1" customHeight="1">
      <c r="B236" s="322" t="s">
        <v>94</v>
      </c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</row>
    <row r="237" spans="2:15" ht="50.1" customHeight="1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</row>
    <row r="238" spans="2:15" ht="39.950000000000003" customHeight="1">
      <c r="B238" s="323" t="s">
        <v>95</v>
      </c>
      <c r="C238" s="323"/>
      <c r="D238" s="323"/>
      <c r="E238" s="323"/>
      <c r="F238" s="323"/>
      <c r="G238" s="323"/>
      <c r="H238" s="323"/>
      <c r="I238" s="323"/>
      <c r="J238" s="323"/>
      <c r="K238" s="323"/>
      <c r="L238" s="323"/>
      <c r="M238" s="323"/>
      <c r="N238" s="323"/>
      <c r="O238" s="323"/>
    </row>
    <row r="239" spans="2:15" ht="39.950000000000003" customHeight="1">
      <c r="B239" s="171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</row>
    <row r="240" spans="2:15" ht="20.100000000000001" customHeight="1"/>
    <row r="241" spans="2:15" ht="24.95" customHeight="1">
      <c r="B241" s="10" t="s">
        <v>38</v>
      </c>
      <c r="C241" s="10"/>
      <c r="D241" s="91"/>
      <c r="E241" s="326">
        <v>396981</v>
      </c>
      <c r="F241" s="326"/>
    </row>
    <row r="242" spans="2:15" ht="24.95" customHeight="1">
      <c r="B242" s="10" t="s">
        <v>39</v>
      </c>
      <c r="C242" s="10"/>
      <c r="D242" s="91"/>
      <c r="E242" s="326">
        <v>70230</v>
      </c>
      <c r="F242" s="326"/>
    </row>
    <row r="243" spans="2:15" ht="24.95" customHeight="1">
      <c r="B243" s="327" t="s">
        <v>0</v>
      </c>
      <c r="C243" s="327"/>
      <c r="D243" s="99"/>
      <c r="E243" s="328">
        <f>SUM(E241:E242)</f>
        <v>467211</v>
      </c>
      <c r="F243" s="328"/>
    </row>
    <row r="244" spans="2:15" ht="9.9499999999999993" customHeight="1">
      <c r="B244" s="11"/>
      <c r="C244" s="11"/>
      <c r="D244" s="325"/>
      <c r="E244" s="325"/>
      <c r="F244" s="93"/>
    </row>
    <row r="245" spans="2:15" ht="24.95" customHeight="1">
      <c r="B245" s="10" t="s">
        <v>58</v>
      </c>
      <c r="C245" s="10"/>
      <c r="D245" s="91"/>
      <c r="E245" s="326">
        <v>643634</v>
      </c>
      <c r="F245" s="326"/>
    </row>
    <row r="246" spans="2:15" ht="24.95" customHeight="1">
      <c r="B246" s="10" t="s">
        <v>59</v>
      </c>
      <c r="C246" s="10"/>
      <c r="D246" s="91"/>
      <c r="E246" s="326">
        <v>116332</v>
      </c>
      <c r="F246" s="326"/>
      <c r="J246" s="5"/>
    </row>
    <row r="247" spans="2:15" ht="24.95" customHeight="1">
      <c r="B247" s="327" t="s">
        <v>1</v>
      </c>
      <c r="C247" s="327"/>
      <c r="D247" s="99"/>
      <c r="E247" s="328">
        <f>SUM(E245:E246)</f>
        <v>759966</v>
      </c>
      <c r="F247" s="328"/>
    </row>
    <row r="248" spans="2:15" ht="9.9499999999999993" customHeight="1">
      <c r="B248" s="11"/>
      <c r="C248" s="11"/>
      <c r="D248" s="325"/>
      <c r="E248" s="325"/>
      <c r="F248" s="91"/>
    </row>
    <row r="249" spans="2:15" ht="24.95" customHeight="1">
      <c r="B249" s="324" t="s">
        <v>2</v>
      </c>
      <c r="C249" s="324"/>
      <c r="D249" s="141"/>
      <c r="E249" s="141"/>
      <c r="F249" s="145">
        <v>0.19700000000000001</v>
      </c>
    </row>
    <row r="250" spans="2:15" ht="24.95" customHeight="1">
      <c r="B250" s="142" t="s">
        <v>3</v>
      </c>
      <c r="C250" s="142"/>
      <c r="D250" s="143"/>
      <c r="E250" s="143"/>
      <c r="F250" s="144">
        <f>E247/E243</f>
        <v>1.6266012572477959</v>
      </c>
    </row>
    <row r="251" spans="2:15" ht="24.95" customHeight="1"/>
    <row r="252" spans="2:15" ht="24.95" customHeight="1">
      <c r="B252" s="305" t="s">
        <v>136</v>
      </c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</row>
    <row r="253" spans="2:15" ht="24.95" customHeight="1">
      <c r="B253" s="229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</row>
    <row r="254" spans="2:15" ht="24.95" customHeight="1" thickBot="1"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</row>
    <row r="255" spans="2:15" ht="24.95" customHeight="1" thickTop="1">
      <c r="B255" s="314" t="s">
        <v>38</v>
      </c>
      <c r="C255" s="315"/>
      <c r="D255" s="15"/>
      <c r="E255" s="49"/>
      <c r="F255" s="50"/>
      <c r="G255" s="9"/>
    </row>
    <row r="256" spans="2:15" ht="24.95" customHeight="1">
      <c r="B256" s="316" t="s">
        <v>149</v>
      </c>
      <c r="C256" s="317"/>
      <c r="D256" s="15"/>
      <c r="E256" s="49"/>
      <c r="F256" s="50"/>
    </row>
    <row r="257" spans="2:7" ht="24.95" customHeight="1">
      <c r="B257" s="209" t="s">
        <v>174</v>
      </c>
      <c r="C257" s="217">
        <v>6.32270480777466E-4</v>
      </c>
      <c r="D257" s="15"/>
      <c r="E257" s="49"/>
      <c r="F257" s="50"/>
    </row>
    <row r="258" spans="2:7" ht="24.95" customHeight="1">
      <c r="B258" s="209" t="s">
        <v>175</v>
      </c>
      <c r="C258" s="218">
        <v>1.1184386193832465E-3</v>
      </c>
      <c r="D258" s="15"/>
      <c r="F258" s="51"/>
      <c r="G258" s="9"/>
    </row>
    <row r="259" spans="2:7" ht="24.95" customHeight="1">
      <c r="B259" s="210" t="s">
        <v>176</v>
      </c>
      <c r="C259" s="218">
        <v>8.7938495951957515E-3</v>
      </c>
      <c r="D259" s="15"/>
      <c r="E259" s="60"/>
      <c r="F259" s="51"/>
    </row>
    <row r="260" spans="2:7" ht="24.95" customHeight="1">
      <c r="B260" s="210" t="s">
        <v>177</v>
      </c>
      <c r="C260" s="218">
        <v>1.0312810152601378E-2</v>
      </c>
      <c r="D260" s="15"/>
      <c r="F260" s="51"/>
    </row>
    <row r="261" spans="2:7" ht="24.95" customHeight="1">
      <c r="B261" s="210" t="s">
        <v>178</v>
      </c>
      <c r="C261" s="218">
        <v>1.1652921291141665E-2</v>
      </c>
      <c r="D261" s="15"/>
      <c r="F261" s="51"/>
      <c r="G261" s="9"/>
    </row>
    <row r="262" spans="2:7" ht="24.95" customHeight="1">
      <c r="B262" s="210" t="s">
        <v>179</v>
      </c>
      <c r="C262" s="218">
        <v>1.2763802892826375E-2</v>
      </c>
      <c r="D262" s="15"/>
      <c r="E262" s="49"/>
      <c r="F262" s="51"/>
    </row>
    <row r="263" spans="2:7" ht="24.95" customHeight="1">
      <c r="B263" s="211" t="s">
        <v>180</v>
      </c>
      <c r="C263" s="218">
        <v>1.6240031034152683E-2</v>
      </c>
      <c r="D263" s="15"/>
      <c r="E263" s="49"/>
      <c r="F263" s="51"/>
      <c r="G263" s="9"/>
    </row>
    <row r="264" spans="2:7" ht="24.95" customHeight="1">
      <c r="B264" s="210" t="s">
        <v>181</v>
      </c>
      <c r="C264" s="218">
        <v>1.7439077842320308E-2</v>
      </c>
      <c r="D264" s="15"/>
      <c r="E264" s="49"/>
      <c r="F264" s="51"/>
      <c r="G264" s="9"/>
    </row>
    <row r="265" spans="2:7" ht="24.95" customHeight="1">
      <c r="B265" s="210" t="s">
        <v>182</v>
      </c>
      <c r="C265" s="218">
        <v>2.7074275407953007E-2</v>
      </c>
      <c r="D265" s="15"/>
      <c r="E265" s="49"/>
      <c r="F265" s="51"/>
      <c r="G265" s="9"/>
    </row>
    <row r="266" spans="2:7" ht="24.95" customHeight="1">
      <c r="B266" s="210" t="s">
        <v>183</v>
      </c>
      <c r="C266" s="218">
        <v>2.9935866109798429E-2</v>
      </c>
      <c r="D266" s="15"/>
      <c r="F266" s="51"/>
      <c r="G266" s="9"/>
    </row>
    <row r="267" spans="2:7" ht="24.95" customHeight="1">
      <c r="B267" s="210" t="s">
        <v>184</v>
      </c>
      <c r="C267" s="218">
        <v>3.7439984684444129E-2</v>
      </c>
      <c r="D267" s="15"/>
      <c r="E267" s="49"/>
      <c r="F267" s="51"/>
      <c r="G267" s="9"/>
    </row>
    <row r="268" spans="2:7" ht="24.95" customHeight="1">
      <c r="B268" s="210" t="s">
        <v>185</v>
      </c>
      <c r="C268" s="218">
        <v>4.1314215757893305E-2</v>
      </c>
      <c r="D268" s="15"/>
      <c r="E268" s="49"/>
      <c r="F268" s="51"/>
      <c r="G268" s="9"/>
    </row>
    <row r="269" spans="2:7" ht="24.95" customHeight="1">
      <c r="B269" s="210" t="s">
        <v>186</v>
      </c>
      <c r="C269" s="218">
        <v>4.904504486349507E-2</v>
      </c>
      <c r="D269" s="15"/>
      <c r="E269" s="49"/>
      <c r="F269" s="51"/>
      <c r="G269" s="76"/>
    </row>
    <row r="270" spans="2:7" ht="24.95" customHeight="1">
      <c r="B270" s="210" t="s">
        <v>187</v>
      </c>
      <c r="C270" s="218">
        <v>4.904504486349507E-2</v>
      </c>
      <c r="D270" s="15"/>
      <c r="E270" s="49"/>
      <c r="F270" s="51"/>
      <c r="G270" s="9"/>
    </row>
    <row r="271" spans="2:7" ht="24.95" customHeight="1">
      <c r="B271" s="210" t="s">
        <v>188</v>
      </c>
      <c r="C271" s="218">
        <v>5.5591941196326281E-2</v>
      </c>
      <c r="D271" s="15"/>
      <c r="E271" s="49"/>
      <c r="F271" s="51"/>
      <c r="G271" s="9"/>
    </row>
    <row r="272" spans="2:7" ht="24.95" customHeight="1">
      <c r="B272" s="210" t="s">
        <v>189</v>
      </c>
      <c r="C272" s="218">
        <v>6.7139064239688448E-2</v>
      </c>
      <c r="D272" s="15"/>
      <c r="E272" s="49"/>
      <c r="F272" s="51"/>
      <c r="G272" s="9"/>
    </row>
    <row r="273" spans="2:7" ht="24.95" customHeight="1">
      <c r="B273" s="210" t="s">
        <v>190</v>
      </c>
      <c r="C273" s="218">
        <v>9.2331642240706127E-2</v>
      </c>
      <c r="D273" s="15"/>
      <c r="E273" s="49"/>
      <c r="F273" s="51"/>
    </row>
    <row r="274" spans="2:7" ht="24.95" customHeight="1">
      <c r="B274" s="210" t="s">
        <v>191</v>
      </c>
      <c r="C274" s="218">
        <v>0.15541762598808007</v>
      </c>
      <c r="D274" s="15"/>
      <c r="E274" s="49"/>
      <c r="F274" s="51"/>
    </row>
    <row r="275" spans="2:7" ht="24.95" customHeight="1" thickBot="1">
      <c r="B275" s="212" t="s">
        <v>192</v>
      </c>
      <c r="C275" s="219">
        <v>0.31671209273972117</v>
      </c>
      <c r="D275" s="15"/>
      <c r="E275" s="49"/>
      <c r="F275" s="51"/>
    </row>
    <row r="276" spans="2:7" ht="24.95" customHeight="1" thickTop="1">
      <c r="C276" s="48"/>
      <c r="D276" s="15"/>
      <c r="E276" s="15"/>
      <c r="F276" s="1"/>
    </row>
    <row r="277" spans="2:7" ht="24.95" customHeight="1">
      <c r="C277" s="48"/>
      <c r="D277" s="15"/>
      <c r="E277" s="15"/>
      <c r="F277" s="1"/>
    </row>
    <row r="278" spans="2:7" ht="24.95" customHeight="1" thickBot="1">
      <c r="C278" s="48"/>
      <c r="D278" s="15"/>
      <c r="E278" s="15"/>
      <c r="F278" s="1"/>
    </row>
    <row r="279" spans="2:7" ht="24.95" customHeight="1" thickTop="1">
      <c r="B279" s="314" t="s">
        <v>38</v>
      </c>
      <c r="C279" s="315"/>
      <c r="D279" s="15"/>
      <c r="E279" s="49"/>
      <c r="F279" s="50"/>
      <c r="G279" s="9"/>
    </row>
    <row r="280" spans="2:7" ht="24.95" customHeight="1">
      <c r="B280" s="316" t="s">
        <v>150</v>
      </c>
      <c r="C280" s="317"/>
      <c r="D280" s="15"/>
      <c r="E280" s="49"/>
      <c r="F280" s="50"/>
    </row>
    <row r="281" spans="2:7" ht="24.95" customHeight="1">
      <c r="B281" s="209" t="s">
        <v>174</v>
      </c>
      <c r="C281" s="217">
        <v>6.5579349131751293E-4</v>
      </c>
      <c r="D281" s="15"/>
      <c r="E281" s="49"/>
      <c r="F281" s="50"/>
    </row>
    <row r="282" spans="2:7" ht="24.95" customHeight="1">
      <c r="B282" s="209" t="s">
        <v>175</v>
      </c>
      <c r="C282" s="218">
        <v>1.1242174136871649E-3</v>
      </c>
      <c r="D282" s="15"/>
      <c r="F282" s="51"/>
      <c r="G282" s="9"/>
    </row>
    <row r="283" spans="2:7" ht="24.95" customHeight="1">
      <c r="B283" s="210" t="s">
        <v>176</v>
      </c>
      <c r="C283" s="218">
        <v>1.0588467542388364E-2</v>
      </c>
      <c r="D283" s="15"/>
      <c r="E283" s="60"/>
      <c r="F283" s="51"/>
    </row>
    <row r="284" spans="2:7" ht="24.95" customHeight="1">
      <c r="B284" s="210" t="s">
        <v>178</v>
      </c>
      <c r="C284" s="218">
        <v>1.0775837111336223E-2</v>
      </c>
      <c r="D284" s="15"/>
      <c r="F284" s="51"/>
    </row>
    <row r="285" spans="2:7" ht="24.95" customHeight="1">
      <c r="B285" s="210" t="s">
        <v>177</v>
      </c>
      <c r="C285" s="218">
        <v>1.1745304482122991E-2</v>
      </c>
      <c r="D285" s="15"/>
      <c r="F285" s="51"/>
      <c r="G285" s="9"/>
    </row>
    <row r="286" spans="2:7" ht="24.95" customHeight="1">
      <c r="B286" s="210" t="s">
        <v>179</v>
      </c>
      <c r="C286" s="218">
        <v>1.3244261033705877E-2</v>
      </c>
      <c r="D286" s="15"/>
      <c r="E286" s="49"/>
      <c r="F286" s="51"/>
    </row>
    <row r="287" spans="2:7" ht="24.95" customHeight="1">
      <c r="B287" s="211" t="s">
        <v>180</v>
      </c>
      <c r="C287" s="218">
        <v>1.6995826206331548E-2</v>
      </c>
      <c r="D287" s="15"/>
      <c r="E287" s="49"/>
      <c r="F287" s="51"/>
      <c r="G287" s="9"/>
    </row>
    <row r="288" spans="2:7" ht="24.95" customHeight="1">
      <c r="B288" s="210" t="s">
        <v>181</v>
      </c>
      <c r="C288" s="218">
        <v>1.8586380645554137E-2</v>
      </c>
      <c r="D288" s="15"/>
      <c r="E288" s="49"/>
      <c r="F288" s="51"/>
      <c r="G288" s="9"/>
    </row>
    <row r="289" spans="2:15" ht="24.95" customHeight="1">
      <c r="B289" s="210" t="s">
        <v>183</v>
      </c>
      <c r="C289" s="218">
        <v>2.7442065086824875E-2</v>
      </c>
      <c r="D289" s="15"/>
      <c r="E289" s="49"/>
      <c r="F289" s="51"/>
      <c r="G289" s="9"/>
    </row>
    <row r="290" spans="2:15" ht="24.95" customHeight="1">
      <c r="B290" s="210" t="s">
        <v>182</v>
      </c>
      <c r="C290" s="218">
        <v>2.7741130688454536E-2</v>
      </c>
      <c r="D290" s="15"/>
      <c r="F290" s="51"/>
      <c r="G290" s="9"/>
    </row>
    <row r="291" spans="2:15" ht="24.95" customHeight="1">
      <c r="B291" s="210" t="s">
        <v>184</v>
      </c>
      <c r="C291" s="218">
        <v>4.0056891464758014E-2</v>
      </c>
      <c r="D291" s="15"/>
      <c r="E291" s="49"/>
      <c r="F291" s="51"/>
      <c r="G291" s="9"/>
    </row>
    <row r="292" spans="2:15" ht="24.95" customHeight="1">
      <c r="B292" s="210" t="s">
        <v>185</v>
      </c>
      <c r="C292" s="218">
        <v>4.4706424265572857E-2</v>
      </c>
      <c r="D292" s="15"/>
      <c r="E292" s="49"/>
      <c r="F292" s="51"/>
      <c r="G292" s="9"/>
    </row>
    <row r="293" spans="2:15" ht="24.95" customHeight="1">
      <c r="B293" s="210" t="s">
        <v>187</v>
      </c>
      <c r="C293" s="218">
        <v>4.6211641507658413E-2</v>
      </c>
      <c r="D293" s="15"/>
      <c r="E293" s="49"/>
      <c r="F293" s="51"/>
      <c r="G293" s="76"/>
    </row>
    <row r="294" spans="2:15" ht="24.95" customHeight="1">
      <c r="B294" s="210" t="s">
        <v>186</v>
      </c>
      <c r="C294" s="218">
        <v>4.9834815472928472E-2</v>
      </c>
      <c r="D294" s="15"/>
      <c r="E294" s="49"/>
      <c r="F294" s="51"/>
      <c r="G294" s="9"/>
    </row>
    <row r="295" spans="2:15" ht="24.95" customHeight="1">
      <c r="B295" s="210" t="s">
        <v>188</v>
      </c>
      <c r="C295" s="218">
        <v>5.7950685299278736E-2</v>
      </c>
      <c r="D295" s="15"/>
      <c r="E295" s="49"/>
      <c r="F295" s="51"/>
      <c r="G295" s="9"/>
    </row>
    <row r="296" spans="2:15" ht="24.95" customHeight="1">
      <c r="B296" s="210" t="s">
        <v>189</v>
      </c>
      <c r="C296" s="218">
        <v>7.3403184870274737E-2</v>
      </c>
      <c r="D296" s="15"/>
      <c r="E296" s="49"/>
      <c r="F296" s="51"/>
      <c r="G296" s="9"/>
    </row>
    <row r="297" spans="2:15" ht="24.95" customHeight="1">
      <c r="B297" s="210" t="s">
        <v>190</v>
      </c>
      <c r="C297" s="218">
        <v>8.6394837282937814E-2</v>
      </c>
      <c r="D297" s="15"/>
      <c r="E297" s="49"/>
      <c r="F297" s="51"/>
    </row>
    <row r="298" spans="2:15" ht="24.95" customHeight="1">
      <c r="B298" s="210" t="s">
        <v>191</v>
      </c>
      <c r="C298" s="218">
        <v>0.1574822613769091</v>
      </c>
      <c r="D298" s="15"/>
      <c r="E298" s="49"/>
      <c r="F298" s="51"/>
    </row>
    <row r="299" spans="2:15" ht="24.95" customHeight="1" thickBot="1">
      <c r="B299" s="212" t="s">
        <v>192</v>
      </c>
      <c r="C299" s="219">
        <v>0.30505997475795882</v>
      </c>
      <c r="D299" s="15"/>
      <c r="E299" s="49"/>
      <c r="F299" s="51"/>
      <c r="O299" s="45">
        <v>1</v>
      </c>
    </row>
    <row r="300" spans="2:15" ht="24.95" customHeight="1" thickTop="1">
      <c r="B300" s="309" t="s">
        <v>39</v>
      </c>
      <c r="C300" s="310"/>
      <c r="D300" s="15"/>
      <c r="E300" s="49"/>
      <c r="F300" s="50"/>
      <c r="G300" s="9"/>
    </row>
    <row r="301" spans="2:15" ht="24.95" customHeight="1">
      <c r="B301" s="311" t="s">
        <v>149</v>
      </c>
      <c r="C301" s="312"/>
      <c r="D301" s="15"/>
      <c r="E301" s="49"/>
      <c r="F301" s="50"/>
      <c r="G301" s="9"/>
    </row>
    <row r="302" spans="2:15" ht="24.95" customHeight="1">
      <c r="B302" s="214" t="s">
        <v>193</v>
      </c>
      <c r="C302" s="218">
        <v>8.9760931782261397E-2</v>
      </c>
      <c r="D302" s="15"/>
      <c r="F302" s="42"/>
    </row>
    <row r="303" spans="2:15" ht="24.95" customHeight="1">
      <c r="B303" s="214" t="s">
        <v>194</v>
      </c>
      <c r="C303" s="218">
        <v>8.5859520724466398E-2</v>
      </c>
      <c r="D303" s="15"/>
      <c r="F303" s="42"/>
    </row>
    <row r="304" spans="2:15" ht="24.95" customHeight="1">
      <c r="B304" s="214" t="s">
        <v>195</v>
      </c>
      <c r="C304" s="218">
        <v>6.760547336646211E-2</v>
      </c>
      <c r="D304" s="15"/>
      <c r="F304" s="42"/>
    </row>
    <row r="305" spans="2:16" ht="24.95" customHeight="1">
      <c r="B305" s="223" t="s">
        <v>196</v>
      </c>
      <c r="C305" s="218">
        <v>8.8422491492360922E-3</v>
      </c>
      <c r="D305" s="15"/>
      <c r="F305" s="42"/>
    </row>
    <row r="306" spans="2:16" ht="24.95" customHeight="1">
      <c r="B306" s="214" t="s">
        <v>197</v>
      </c>
      <c r="C306" s="218">
        <v>1.4722843188905184E-2</v>
      </c>
      <c r="D306" s="15"/>
      <c r="E306" s="49"/>
      <c r="F306" s="42"/>
    </row>
    <row r="307" spans="2:16" ht="24.95" customHeight="1">
      <c r="B307" s="214" t="s">
        <v>198</v>
      </c>
      <c r="C307" s="218">
        <v>1.5420540786832027E-2</v>
      </c>
      <c r="D307" s="15"/>
      <c r="F307" s="42"/>
    </row>
    <row r="308" spans="2:16" ht="24.95" customHeight="1">
      <c r="B308" s="224" t="s">
        <v>199</v>
      </c>
      <c r="C308" s="218">
        <v>2.6028392020617675E-2</v>
      </c>
      <c r="D308" s="15"/>
      <c r="E308" s="49"/>
      <c r="F308" s="42"/>
      <c r="G308" s="9"/>
    </row>
    <row r="309" spans="2:16" ht="24.95" customHeight="1">
      <c r="B309" s="214" t="s">
        <v>200</v>
      </c>
      <c r="C309" s="218">
        <v>3.2891458187979665E-2</v>
      </c>
      <c r="D309" s="15"/>
      <c r="E309" s="49"/>
      <c r="F309" s="42"/>
      <c r="G309" s="9"/>
    </row>
    <row r="310" spans="2:16" ht="30" customHeight="1">
      <c r="B310" s="214" t="s">
        <v>201</v>
      </c>
      <c r="C310" s="218">
        <v>4.8440147513206418E-2</v>
      </c>
      <c r="D310" s="15"/>
      <c r="E310" s="49"/>
      <c r="F310" s="42"/>
      <c r="G310" s="9"/>
    </row>
    <row r="311" spans="2:16" ht="24.95" customHeight="1">
      <c r="B311" s="214" t="s">
        <v>202</v>
      </c>
      <c r="C311" s="218">
        <v>5.4975722971337446E-2</v>
      </c>
      <c r="D311" s="15"/>
      <c r="E311" s="49"/>
      <c r="F311" s="42"/>
      <c r="G311" s="9"/>
    </row>
    <row r="312" spans="2:16" ht="24.95" customHeight="1">
      <c r="B312" s="213" t="s">
        <v>203</v>
      </c>
      <c r="C312" s="218">
        <v>5.7567171192208569E-2</v>
      </c>
      <c r="D312" s="15"/>
      <c r="E312" s="49"/>
      <c r="F312" s="42"/>
      <c r="G312" s="9"/>
    </row>
    <row r="313" spans="2:16" ht="24.95" customHeight="1">
      <c r="B313" s="213" t="s">
        <v>204</v>
      </c>
      <c r="C313" s="218">
        <v>6.1682163147328106E-2</v>
      </c>
      <c r="D313" s="15"/>
      <c r="E313" s="49"/>
      <c r="F313" s="42"/>
      <c r="G313" s="9"/>
      <c r="P313" s="131"/>
    </row>
    <row r="314" spans="2:16" ht="24.95" customHeight="1">
      <c r="B314" s="215" t="s">
        <v>205</v>
      </c>
      <c r="C314" s="218">
        <v>0.12138514331278211</v>
      </c>
      <c r="D314" s="15"/>
      <c r="E314" s="49"/>
      <c r="F314" s="42"/>
      <c r="G314" s="9"/>
    </row>
    <row r="315" spans="2:16" ht="24.95" customHeight="1">
      <c r="B315" s="214" t="s">
        <v>206</v>
      </c>
      <c r="C315" s="218">
        <v>0.14092067605473366</v>
      </c>
      <c r="D315" s="15"/>
      <c r="E315" s="49"/>
      <c r="F315" s="42"/>
      <c r="G315" s="9"/>
    </row>
    <row r="316" spans="2:16" ht="24.95" customHeight="1" thickBot="1">
      <c r="B316" s="222" t="s">
        <v>207</v>
      </c>
      <c r="C316" s="219">
        <v>0.17389756660164316</v>
      </c>
      <c r="D316" s="15"/>
      <c r="E316" s="49"/>
      <c r="F316" s="42"/>
    </row>
    <row r="317" spans="2:16" ht="24.95" customHeight="1" thickTop="1">
      <c r="C317" s="43"/>
      <c r="D317" s="15"/>
      <c r="E317" s="15"/>
      <c r="F317" s="1"/>
    </row>
    <row r="318" spans="2:16" ht="24.95" customHeight="1">
      <c r="C318" s="43"/>
      <c r="D318" s="15"/>
      <c r="E318" s="15"/>
      <c r="F318" s="1"/>
    </row>
    <row r="319" spans="2:16" ht="24.95" customHeight="1" thickBot="1">
      <c r="C319" s="43"/>
      <c r="D319" s="15"/>
      <c r="E319" s="15"/>
      <c r="F319" s="1"/>
    </row>
    <row r="320" spans="2:16" ht="24.95" customHeight="1" thickTop="1">
      <c r="B320" s="309" t="s">
        <v>39</v>
      </c>
      <c r="C320" s="310"/>
      <c r="D320" s="15"/>
      <c r="E320" s="49"/>
      <c r="F320" s="50"/>
      <c r="G320" s="9"/>
    </row>
    <row r="321" spans="2:7" ht="24.95" customHeight="1">
      <c r="B321" s="311" t="s">
        <v>151</v>
      </c>
      <c r="C321" s="312"/>
      <c r="D321" s="15"/>
      <c r="E321" s="49"/>
      <c r="F321" s="50"/>
      <c r="G321" s="9"/>
    </row>
    <row r="322" spans="2:7" ht="24.95" customHeight="1">
      <c r="B322" s="214" t="s">
        <v>193</v>
      </c>
      <c r="C322" s="218">
        <v>9.3569220989971669E-2</v>
      </c>
      <c r="D322" s="15"/>
      <c r="F322" s="42"/>
    </row>
    <row r="323" spans="2:7" ht="24.95" customHeight="1">
      <c r="B323" s="214" t="s">
        <v>194</v>
      </c>
      <c r="C323" s="218">
        <v>8.0205765736122231E-2</v>
      </c>
      <c r="D323" s="15"/>
      <c r="F323" s="42"/>
    </row>
    <row r="324" spans="2:7" ht="24.95" customHeight="1">
      <c r="B324" s="214" t="s">
        <v>195</v>
      </c>
      <c r="C324" s="218">
        <v>6.6279957523500438E-2</v>
      </c>
      <c r="D324" s="15"/>
      <c r="F324" s="42"/>
    </row>
    <row r="325" spans="2:7" ht="24.95" customHeight="1">
      <c r="B325" s="223" t="s">
        <v>196</v>
      </c>
      <c r="C325" s="218">
        <v>8.6609433073339282E-3</v>
      </c>
      <c r="D325" s="15"/>
      <c r="F325" s="42"/>
    </row>
    <row r="326" spans="2:7" ht="24.95" customHeight="1">
      <c r="B326" s="214" t="s">
        <v>198</v>
      </c>
      <c r="C326" s="218">
        <v>1.5467196625810462E-2</v>
      </c>
      <c r="D326" s="15"/>
      <c r="E326" s="49"/>
      <c r="F326" s="42"/>
    </row>
    <row r="327" spans="2:7" ht="24.95" customHeight="1">
      <c r="B327" s="214" t="s">
        <v>197</v>
      </c>
      <c r="C327" s="218">
        <v>1.6994848976600536E-2</v>
      </c>
      <c r="D327" s="15"/>
      <c r="F327" s="42"/>
    </row>
    <row r="328" spans="2:7" ht="24.95" customHeight="1">
      <c r="B328" s="224" t="s">
        <v>199</v>
      </c>
      <c r="C328" s="218">
        <v>3.124733437530381E-2</v>
      </c>
      <c r="D328" s="15"/>
      <c r="E328" s="49"/>
      <c r="F328" s="42"/>
      <c r="G328" s="9"/>
    </row>
    <row r="329" spans="2:7" ht="24.95" customHeight="1">
      <c r="B329" s="214" t="s">
        <v>200</v>
      </c>
      <c r="C329" s="218">
        <v>3.7792517256077969E-2</v>
      </c>
      <c r="D329" s="15"/>
      <c r="E329" s="49"/>
      <c r="F329" s="42"/>
      <c r="G329" s="9"/>
    </row>
    <row r="330" spans="2:7" ht="24.95" customHeight="1">
      <c r="B330" s="214" t="s">
        <v>201</v>
      </c>
      <c r="C330" s="218">
        <v>5.0804536310676718E-2</v>
      </c>
      <c r="D330" s="15"/>
      <c r="E330" s="49"/>
      <c r="F330" s="42"/>
      <c r="G330" s="9"/>
    </row>
    <row r="331" spans="2:7" ht="24.95" customHeight="1">
      <c r="B331" s="214" t="s">
        <v>203</v>
      </c>
      <c r="C331" s="218">
        <v>5.4339056692666081E-2</v>
      </c>
      <c r="D331" s="15"/>
      <c r="E331" s="49"/>
      <c r="F331" s="42"/>
      <c r="G331" s="9"/>
    </row>
    <row r="332" spans="2:7" ht="24.95" customHeight="1">
      <c r="B332" s="213" t="s">
        <v>202</v>
      </c>
      <c r="C332" s="218">
        <v>5.798626393760143E-2</v>
      </c>
      <c r="D332" s="15"/>
      <c r="E332" s="49"/>
      <c r="F332" s="42"/>
      <c r="G332" s="9"/>
    </row>
    <row r="333" spans="2:7" ht="24.95" customHeight="1">
      <c r="B333" s="213" t="s">
        <v>204</v>
      </c>
      <c r="C333" s="218">
        <v>5.8735495546697984E-2</v>
      </c>
      <c r="D333" s="15"/>
      <c r="E333" s="49"/>
      <c r="F333" s="42"/>
      <c r="G333" s="9"/>
    </row>
    <row r="334" spans="2:7" ht="24.95" customHeight="1">
      <c r="B334" s="215" t="s">
        <v>205</v>
      </c>
      <c r="C334" s="218">
        <v>0.12092888177623562</v>
      </c>
      <c r="D334" s="15"/>
      <c r="E334" s="49"/>
      <c r="F334" s="42"/>
      <c r="G334" s="9"/>
    </row>
    <row r="335" spans="2:7" ht="24.95" customHeight="1">
      <c r="B335" s="214" t="s">
        <v>206</v>
      </c>
      <c r="C335" s="218">
        <v>0.13644623208022677</v>
      </c>
      <c r="D335" s="15"/>
      <c r="E335" s="49"/>
      <c r="F335" s="42"/>
      <c r="G335" s="9"/>
    </row>
    <row r="336" spans="2:7" ht="24.95" customHeight="1" thickBot="1">
      <c r="B336" s="222" t="s">
        <v>207</v>
      </c>
      <c r="C336" s="219">
        <v>0.17054174886517456</v>
      </c>
      <c r="D336" s="15"/>
      <c r="E336" s="49"/>
      <c r="F336" s="42"/>
    </row>
    <row r="337" spans="2:15" ht="24.95" customHeight="1" thickTop="1">
      <c r="C337" s="43"/>
      <c r="D337" s="15"/>
      <c r="E337" s="15"/>
      <c r="F337" s="1"/>
    </row>
    <row r="338" spans="2:15" ht="24.95" customHeight="1">
      <c r="B338" s="42"/>
      <c r="C338" s="43"/>
      <c r="D338" s="15"/>
      <c r="E338" s="15"/>
      <c r="F338" s="1"/>
    </row>
    <row r="339" spans="2:15" ht="24.95" customHeight="1">
      <c r="B339" s="205"/>
      <c r="C339" s="206"/>
      <c r="D339" s="15"/>
      <c r="E339" s="15"/>
      <c r="F339" s="1"/>
      <c r="O339" s="45"/>
    </row>
    <row r="340" spans="2:15" ht="30" customHeight="1">
      <c r="B340" s="289" t="s">
        <v>96</v>
      </c>
      <c r="C340" s="289"/>
      <c r="D340" s="289"/>
      <c r="E340" s="289"/>
      <c r="F340" s="289"/>
      <c r="G340" s="289"/>
      <c r="H340" s="289"/>
      <c r="I340" s="289"/>
      <c r="J340" s="289"/>
      <c r="K340" s="289"/>
      <c r="L340" s="289"/>
      <c r="M340" s="289"/>
      <c r="N340" s="289"/>
      <c r="O340" s="289"/>
    </row>
    <row r="341" spans="2:15" ht="15" customHeight="1"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</row>
    <row r="342" spans="2:15" ht="24.95" customHeight="1">
      <c r="B342" s="12"/>
      <c r="C342" s="100" t="s">
        <v>135</v>
      </c>
      <c r="D342" s="100" t="s">
        <v>5</v>
      </c>
      <c r="E342" s="100" t="s">
        <v>6</v>
      </c>
      <c r="F342" s="100" t="s">
        <v>7</v>
      </c>
      <c r="G342" s="100" t="s">
        <v>8</v>
      </c>
      <c r="H342" s="100" t="s">
        <v>9</v>
      </c>
      <c r="I342" s="100" t="s">
        <v>10</v>
      </c>
      <c r="J342" s="100" t="s">
        <v>11</v>
      </c>
      <c r="K342" s="100" t="s">
        <v>12</v>
      </c>
      <c r="L342" s="100" t="s">
        <v>14</v>
      </c>
    </row>
    <row r="343" spans="2:15" ht="24.95" customHeight="1">
      <c r="B343" s="114" t="s">
        <v>4</v>
      </c>
      <c r="C343" s="102">
        <f t="shared" ref="C343:K343" si="0">C344+C345</f>
        <v>52954</v>
      </c>
      <c r="D343" s="102">
        <f t="shared" si="0"/>
        <v>61681</v>
      </c>
      <c r="E343" s="102">
        <f t="shared" si="0"/>
        <v>69250</v>
      </c>
      <c r="F343" s="102">
        <f t="shared" si="0"/>
        <v>20188</v>
      </c>
      <c r="G343" s="102">
        <f t="shared" si="0"/>
        <v>98656</v>
      </c>
      <c r="H343" s="102">
        <f t="shared" si="0"/>
        <v>51614</v>
      </c>
      <c r="I343" s="102">
        <f t="shared" si="0"/>
        <v>25306</v>
      </c>
      <c r="J343" s="102">
        <f t="shared" si="0"/>
        <v>63026</v>
      </c>
      <c r="K343" s="102">
        <f t="shared" si="0"/>
        <v>24536</v>
      </c>
      <c r="L343" s="102">
        <f t="shared" ref="L343:L348" si="1">SUM(C343:K343)</f>
        <v>467211</v>
      </c>
      <c r="M343" s="9"/>
    </row>
    <row r="344" spans="2:15" ht="24.95" customHeight="1">
      <c r="B344" s="12" t="s">
        <v>38</v>
      </c>
      <c r="C344" s="87">
        <v>50294</v>
      </c>
      <c r="D344" s="87">
        <v>45061</v>
      </c>
      <c r="E344" s="87">
        <v>60213</v>
      </c>
      <c r="F344" s="87">
        <v>16960</v>
      </c>
      <c r="G344" s="87">
        <v>77179</v>
      </c>
      <c r="H344" s="87">
        <v>47161</v>
      </c>
      <c r="I344" s="87">
        <v>24136</v>
      </c>
      <c r="J344" s="87">
        <v>54292</v>
      </c>
      <c r="K344" s="87">
        <v>21685</v>
      </c>
      <c r="L344" s="77">
        <f t="shared" si="1"/>
        <v>396981</v>
      </c>
      <c r="M344" s="9"/>
    </row>
    <row r="345" spans="2:15" ht="24.95" customHeight="1">
      <c r="B345" s="12" t="s">
        <v>39</v>
      </c>
      <c r="C345" s="87">
        <v>2660</v>
      </c>
      <c r="D345" s="87">
        <v>16620</v>
      </c>
      <c r="E345" s="87">
        <v>9037</v>
      </c>
      <c r="F345" s="87">
        <v>3228</v>
      </c>
      <c r="G345" s="87">
        <v>21477</v>
      </c>
      <c r="H345" s="87">
        <v>4453</v>
      </c>
      <c r="I345" s="87">
        <v>1170</v>
      </c>
      <c r="J345" s="87">
        <v>8734</v>
      </c>
      <c r="K345" s="87">
        <v>2851</v>
      </c>
      <c r="L345" s="77">
        <f t="shared" si="1"/>
        <v>70230</v>
      </c>
      <c r="M345" s="9"/>
    </row>
    <row r="346" spans="2:15" ht="24.95" customHeight="1">
      <c r="B346" s="114" t="s">
        <v>90</v>
      </c>
      <c r="C346" s="102">
        <f t="shared" ref="C346:K346" si="2">C347+C348</f>
        <v>84351</v>
      </c>
      <c r="D346" s="102">
        <f t="shared" si="2"/>
        <v>95775</v>
      </c>
      <c r="E346" s="102">
        <f t="shared" si="2"/>
        <v>115551</v>
      </c>
      <c r="F346" s="102">
        <f t="shared" si="2"/>
        <v>39664</v>
      </c>
      <c r="G346" s="102">
        <f t="shared" si="2"/>
        <v>162976</v>
      </c>
      <c r="H346" s="102">
        <f t="shared" si="2"/>
        <v>79298</v>
      </c>
      <c r="I346" s="102">
        <f t="shared" si="2"/>
        <v>40708</v>
      </c>
      <c r="J346" s="102">
        <f t="shared" si="2"/>
        <v>103098</v>
      </c>
      <c r="K346" s="102">
        <f t="shared" si="2"/>
        <v>38545</v>
      </c>
      <c r="L346" s="102">
        <f t="shared" si="1"/>
        <v>759966</v>
      </c>
      <c r="M346" s="9"/>
    </row>
    <row r="347" spans="2:15" ht="24.95" customHeight="1">
      <c r="B347" s="12" t="s">
        <v>68</v>
      </c>
      <c r="C347" s="87">
        <v>79734</v>
      </c>
      <c r="D347" s="87">
        <v>73462</v>
      </c>
      <c r="E347" s="87">
        <v>103239</v>
      </c>
      <c r="F347" s="87">
        <v>33478</v>
      </c>
      <c r="G347" s="87">
        <v>124673</v>
      </c>
      <c r="H347" s="87">
        <v>72811</v>
      </c>
      <c r="I347" s="87">
        <v>38680</v>
      </c>
      <c r="J347" s="87">
        <v>83786</v>
      </c>
      <c r="K347" s="87">
        <v>33771</v>
      </c>
      <c r="L347" s="77">
        <f t="shared" si="1"/>
        <v>643634</v>
      </c>
      <c r="M347" s="9"/>
    </row>
    <row r="348" spans="2:15" ht="24.95" customHeight="1">
      <c r="B348" s="12" t="s">
        <v>69</v>
      </c>
      <c r="C348" s="87">
        <v>4617</v>
      </c>
      <c r="D348" s="87">
        <v>22313</v>
      </c>
      <c r="E348" s="87">
        <v>12312</v>
      </c>
      <c r="F348" s="87">
        <v>6186</v>
      </c>
      <c r="G348" s="87">
        <v>38303</v>
      </c>
      <c r="H348" s="87">
        <v>6487</v>
      </c>
      <c r="I348" s="87">
        <v>2028</v>
      </c>
      <c r="J348" s="87">
        <v>19312</v>
      </c>
      <c r="K348" s="87">
        <v>4774</v>
      </c>
      <c r="L348" s="77">
        <f t="shared" si="1"/>
        <v>116332</v>
      </c>
      <c r="M348" s="9"/>
    </row>
    <row r="349" spans="2:15" ht="24.95" customHeight="1">
      <c r="B349" s="164" t="s">
        <v>108</v>
      </c>
      <c r="C349" s="149">
        <v>0.16</v>
      </c>
      <c r="D349" s="149">
        <v>0.16350000000000001</v>
      </c>
      <c r="E349" s="149">
        <v>0.1845</v>
      </c>
      <c r="F349" s="149">
        <v>0.2001</v>
      </c>
      <c r="G349" s="149">
        <v>0.27429999999999999</v>
      </c>
      <c r="H349" s="149">
        <v>0.1754</v>
      </c>
      <c r="I349" s="149">
        <v>0.1656</v>
      </c>
      <c r="J349" s="149">
        <v>0.26250000000000001</v>
      </c>
      <c r="K349" s="149">
        <v>0.16370000000000001</v>
      </c>
      <c r="L349" s="148">
        <v>0.19700000000000001</v>
      </c>
      <c r="M349" s="9"/>
    </row>
    <row r="350" spans="2:15" ht="24.95" customHeight="1">
      <c r="B350" s="165" t="s">
        <v>3</v>
      </c>
      <c r="C350" s="150">
        <f t="shared" ref="C350:L350" si="3">C346/C343</f>
        <v>1.5929108282660422</v>
      </c>
      <c r="D350" s="150">
        <f t="shared" si="3"/>
        <v>1.5527471992996222</v>
      </c>
      <c r="E350" s="150">
        <f t="shared" si="3"/>
        <v>1.6686064981949458</v>
      </c>
      <c r="F350" s="150">
        <f t="shared" si="3"/>
        <v>1.9647315236774321</v>
      </c>
      <c r="G350" s="150">
        <f t="shared" si="3"/>
        <v>1.6519623743107363</v>
      </c>
      <c r="H350" s="150">
        <f t="shared" si="3"/>
        <v>1.5363661022203279</v>
      </c>
      <c r="I350" s="150">
        <f t="shared" si="3"/>
        <v>1.6086303643404727</v>
      </c>
      <c r="J350" s="150">
        <f t="shared" si="3"/>
        <v>1.6358010979595723</v>
      </c>
      <c r="K350" s="150">
        <f t="shared" si="3"/>
        <v>1.5709569611998695</v>
      </c>
      <c r="L350" s="150">
        <f t="shared" si="3"/>
        <v>1.6266012572477959</v>
      </c>
      <c r="M350" s="9"/>
    </row>
    <row r="351" spans="2:15" ht="24.95" customHeight="1">
      <c r="B351" s="12" t="s">
        <v>70</v>
      </c>
      <c r="C351" s="192">
        <f t="shared" ref="C351:L351" si="4">C347/C344</f>
        <v>1.5853580944048993</v>
      </c>
      <c r="D351" s="192">
        <f t="shared" si="4"/>
        <v>1.6302789551940702</v>
      </c>
      <c r="E351" s="192">
        <f t="shared" si="4"/>
        <v>1.7145633002839917</v>
      </c>
      <c r="F351" s="192">
        <f t="shared" si="4"/>
        <v>1.9739386792452831</v>
      </c>
      <c r="G351" s="192">
        <f t="shared" si="4"/>
        <v>1.6153746485442932</v>
      </c>
      <c r="H351" s="192">
        <f t="shared" si="4"/>
        <v>1.543881597082335</v>
      </c>
      <c r="I351" s="192">
        <f t="shared" si="4"/>
        <v>1.6025853496851177</v>
      </c>
      <c r="J351" s="192">
        <f t="shared" si="4"/>
        <v>1.5432476239593311</v>
      </c>
      <c r="K351" s="192">
        <f t="shared" si="4"/>
        <v>1.5573437860272077</v>
      </c>
      <c r="L351" s="192">
        <f t="shared" si="4"/>
        <v>1.6213219272458883</v>
      </c>
      <c r="M351" s="9"/>
    </row>
    <row r="352" spans="2:15" ht="24.95" customHeight="1">
      <c r="B352" s="12" t="s">
        <v>107</v>
      </c>
      <c r="C352" s="192">
        <f t="shared" ref="C352:L352" si="5">C348/C345</f>
        <v>1.7357142857142858</v>
      </c>
      <c r="D352" s="192">
        <f t="shared" si="5"/>
        <v>1.3425391095066186</v>
      </c>
      <c r="E352" s="192">
        <f t="shared" si="5"/>
        <v>1.3623990262255172</v>
      </c>
      <c r="F352" s="192">
        <f t="shared" si="5"/>
        <v>1.9163568773234201</v>
      </c>
      <c r="G352" s="192">
        <f t="shared" si="5"/>
        <v>1.7834427527122036</v>
      </c>
      <c r="H352" s="192">
        <f t="shared" si="5"/>
        <v>1.4567707163709858</v>
      </c>
      <c r="I352" s="192">
        <f t="shared" si="5"/>
        <v>1.7333333333333334</v>
      </c>
      <c r="J352" s="192">
        <f t="shared" si="5"/>
        <v>2.2111289214563774</v>
      </c>
      <c r="K352" s="192">
        <f t="shared" si="5"/>
        <v>1.6745001753770608</v>
      </c>
      <c r="L352" s="192">
        <f t="shared" si="5"/>
        <v>1.6564431154777162</v>
      </c>
      <c r="M352" s="9"/>
    </row>
    <row r="353" spans="2:15" ht="24.95" customHeight="1">
      <c r="B353" s="12"/>
      <c r="C353" s="192"/>
      <c r="D353" s="192"/>
      <c r="E353" s="192"/>
      <c r="F353" s="192"/>
      <c r="G353" s="192"/>
      <c r="H353" s="192"/>
      <c r="I353" s="192"/>
      <c r="J353" s="192"/>
      <c r="K353" s="192"/>
      <c r="L353" s="192"/>
      <c r="M353" s="9"/>
    </row>
    <row r="354" spans="2:15" ht="24.95" customHeight="1">
      <c r="B354" s="12"/>
      <c r="C354" s="40"/>
      <c r="D354" s="40"/>
      <c r="E354" s="40"/>
      <c r="F354" s="40"/>
      <c r="G354" s="40"/>
      <c r="H354" s="40"/>
      <c r="I354" s="40"/>
      <c r="J354" s="40"/>
      <c r="K354" s="40"/>
      <c r="L354" s="36"/>
      <c r="M354" s="9"/>
    </row>
    <row r="355" spans="2:15" ht="24.95" customHeight="1">
      <c r="B355" s="12"/>
      <c r="C355" s="40"/>
      <c r="D355" s="40"/>
      <c r="E355" s="40"/>
      <c r="F355" s="40"/>
      <c r="G355" s="40"/>
      <c r="H355" s="40"/>
      <c r="I355" s="40"/>
      <c r="J355" s="40"/>
      <c r="K355" s="40"/>
      <c r="L355" s="36"/>
      <c r="M355" s="9"/>
    </row>
    <row r="356" spans="2:15" ht="24.95" customHeight="1">
      <c r="B356" s="12"/>
      <c r="C356" s="40"/>
      <c r="D356" s="40"/>
      <c r="E356" s="40"/>
      <c r="F356" s="40"/>
      <c r="G356" s="40"/>
      <c r="H356" s="40"/>
      <c r="I356" s="40"/>
      <c r="J356" s="40"/>
      <c r="K356" s="40"/>
      <c r="L356" s="36"/>
      <c r="M356" s="9"/>
    </row>
    <row r="357" spans="2:15" ht="24.95" customHeight="1">
      <c r="B357" s="12"/>
      <c r="C357" s="40"/>
      <c r="D357" s="40"/>
      <c r="E357" s="40"/>
      <c r="F357" s="40"/>
      <c r="G357" s="40"/>
      <c r="H357" s="40"/>
      <c r="I357" s="40"/>
      <c r="J357" s="40"/>
      <c r="K357" s="40"/>
      <c r="L357" s="36"/>
      <c r="M357" s="9"/>
    </row>
    <row r="358" spans="2:15" ht="24.95" customHeight="1">
      <c r="B358" s="12"/>
      <c r="C358" s="40"/>
      <c r="D358" s="40"/>
      <c r="E358" s="40"/>
      <c r="F358" s="40"/>
      <c r="G358" s="40"/>
      <c r="H358" s="40"/>
      <c r="I358" s="40"/>
      <c r="J358" s="40"/>
      <c r="K358" s="40"/>
      <c r="L358" s="36"/>
      <c r="M358" s="9"/>
      <c r="N358" s="5"/>
    </row>
    <row r="359" spans="2:15" ht="24.95" customHeight="1">
      <c r="B359" s="12"/>
      <c r="C359" s="40"/>
      <c r="D359" s="40"/>
      <c r="E359" s="40"/>
      <c r="F359" s="40"/>
      <c r="G359" s="40"/>
      <c r="H359" s="40"/>
      <c r="I359" s="40"/>
      <c r="J359" s="40"/>
      <c r="K359" s="40"/>
      <c r="L359" s="36"/>
      <c r="M359" s="9"/>
    </row>
    <row r="360" spans="2:15" ht="24.95" customHeight="1">
      <c r="B360" s="12"/>
      <c r="C360" s="40"/>
      <c r="D360" s="40"/>
      <c r="E360" s="40"/>
      <c r="F360" s="40"/>
      <c r="G360" s="40"/>
      <c r="H360" s="40"/>
      <c r="I360" s="40"/>
      <c r="J360" s="40"/>
      <c r="K360" s="40"/>
      <c r="L360" s="36"/>
      <c r="M360" s="9"/>
    </row>
    <row r="361" spans="2:15" ht="24.95" customHeight="1">
      <c r="B361" s="12"/>
      <c r="C361" s="40"/>
      <c r="D361" s="40"/>
      <c r="E361" s="40"/>
      <c r="F361" s="40"/>
      <c r="G361" s="40"/>
      <c r="H361" s="40"/>
      <c r="I361" s="40"/>
      <c r="J361" s="40"/>
      <c r="K361" s="40"/>
      <c r="L361" s="36"/>
      <c r="M361" s="9"/>
    </row>
    <row r="362" spans="2:15" ht="24.95" customHeight="1">
      <c r="B362" s="12"/>
      <c r="C362" s="40"/>
      <c r="D362" s="40"/>
      <c r="E362" s="40"/>
      <c r="F362" s="40"/>
      <c r="G362" s="40"/>
      <c r="H362" s="40"/>
      <c r="I362" s="40"/>
      <c r="J362" s="40"/>
      <c r="K362" s="40"/>
      <c r="L362" s="36"/>
      <c r="M362" s="9"/>
    </row>
    <row r="363" spans="2:15" ht="24.95" customHeight="1">
      <c r="B363" s="12"/>
      <c r="C363" s="40"/>
      <c r="D363" s="40"/>
      <c r="E363" s="40"/>
      <c r="F363" s="40"/>
      <c r="G363" s="40"/>
      <c r="H363" s="40"/>
      <c r="I363" s="40"/>
      <c r="J363" s="40"/>
      <c r="K363" s="40"/>
      <c r="L363" s="36"/>
      <c r="M363" s="9"/>
    </row>
    <row r="364" spans="2:15" ht="24.95" customHeight="1">
      <c r="B364" s="12"/>
      <c r="C364" s="40"/>
      <c r="D364" s="40"/>
      <c r="E364" s="40"/>
      <c r="F364" s="40"/>
      <c r="G364" s="40"/>
      <c r="H364" s="40"/>
      <c r="I364" s="40"/>
      <c r="J364" s="40"/>
      <c r="K364" s="40"/>
      <c r="L364" s="36"/>
      <c r="M364" s="9"/>
      <c r="O364" s="248">
        <v>2</v>
      </c>
    </row>
    <row r="365" spans="2:15" ht="30" customHeight="1">
      <c r="B365" s="289" t="s">
        <v>152</v>
      </c>
      <c r="C365" s="289"/>
      <c r="D365" s="289"/>
      <c r="E365" s="289"/>
      <c r="F365" s="289"/>
      <c r="G365" s="289"/>
      <c r="H365" s="289"/>
      <c r="I365" s="289"/>
      <c r="J365" s="289"/>
      <c r="K365" s="289"/>
      <c r="L365" s="289"/>
      <c r="M365" s="289"/>
      <c r="N365" s="289"/>
      <c r="O365" s="289"/>
    </row>
    <row r="366" spans="2:15" ht="15" customHeight="1">
      <c r="B366" s="34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</row>
    <row r="367" spans="2:15" ht="24.95" customHeight="1">
      <c r="B367" s="277" t="s">
        <v>13</v>
      </c>
      <c r="C367" s="277"/>
      <c r="D367" s="277"/>
      <c r="E367" s="277"/>
      <c r="F367" s="277"/>
      <c r="G367" s="277"/>
      <c r="H367" s="277"/>
      <c r="I367" s="290"/>
      <c r="J367" s="290"/>
      <c r="K367" s="290"/>
      <c r="L367" s="290"/>
      <c r="M367" s="290"/>
      <c r="N367" s="290"/>
    </row>
    <row r="368" spans="2:15" ht="24.95" customHeight="1">
      <c r="B368" s="257" t="s">
        <v>40</v>
      </c>
      <c r="C368" s="291" t="s">
        <v>64</v>
      </c>
      <c r="D368" s="291"/>
      <c r="E368" s="291" t="s">
        <v>63</v>
      </c>
      <c r="F368" s="291"/>
      <c r="G368" s="292" t="s">
        <v>0</v>
      </c>
      <c r="H368" s="292"/>
    </row>
    <row r="369" spans="2:12" ht="24.95" customHeight="1">
      <c r="B369" s="39" t="s">
        <v>153</v>
      </c>
      <c r="C369" s="271">
        <v>360298</v>
      </c>
      <c r="D369" s="271"/>
      <c r="E369" s="271">
        <v>67872</v>
      </c>
      <c r="F369" s="271"/>
      <c r="G369" s="272">
        <f>C369+E369</f>
        <v>428170</v>
      </c>
      <c r="H369" s="272"/>
    </row>
    <row r="370" spans="2:12" ht="24.95" customHeight="1">
      <c r="B370" s="39" t="s">
        <v>149</v>
      </c>
      <c r="C370" s="271">
        <v>396981</v>
      </c>
      <c r="D370" s="271"/>
      <c r="E370" s="271">
        <v>70230</v>
      </c>
      <c r="F370" s="271"/>
      <c r="G370" s="272">
        <f>C370+E370</f>
        <v>467211</v>
      </c>
      <c r="H370" s="272"/>
    </row>
    <row r="371" spans="2:12" ht="24.95" customHeight="1">
      <c r="B371" s="104" t="s">
        <v>49</v>
      </c>
      <c r="C371" s="275">
        <f>(C370-C369)/C369</f>
        <v>0.10181294372991247</v>
      </c>
      <c r="D371" s="275"/>
      <c r="E371" s="275">
        <f>(E370-E369)/E369</f>
        <v>3.4741867043847241E-2</v>
      </c>
      <c r="F371" s="275"/>
      <c r="G371" s="275">
        <f>(G370-G369)/G369</f>
        <v>9.1181072938318897E-2</v>
      </c>
      <c r="H371" s="275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s="5" customFormat="1" ht="24.95" customHeight="1">
      <c r="B373" s="3"/>
      <c r="C373" s="4"/>
      <c r="D373" s="4"/>
      <c r="E373" s="4"/>
      <c r="F373" s="4"/>
      <c r="G373" s="4"/>
      <c r="H373" s="4"/>
    </row>
    <row r="374" spans="2:12" s="5" customFormat="1" ht="24.95" customHeight="1">
      <c r="B374" s="3"/>
      <c r="C374" s="4"/>
      <c r="D374" s="4"/>
      <c r="E374" s="4"/>
      <c r="F374" s="4"/>
      <c r="G374" s="4"/>
      <c r="H374" s="4"/>
    </row>
    <row r="375" spans="2:12" s="5" customFormat="1" ht="24.95" customHeight="1">
      <c r="B375" s="3"/>
      <c r="C375" s="4"/>
      <c r="D375" s="4"/>
      <c r="E375" s="4"/>
      <c r="F375" s="4"/>
      <c r="G375" s="4"/>
      <c r="H375" s="4"/>
    </row>
    <row r="376" spans="2:12" s="5" customFormat="1" ht="24.95" customHeight="1">
      <c r="B376" s="3"/>
      <c r="C376" s="4"/>
      <c r="D376" s="4"/>
      <c r="E376" s="4"/>
      <c r="F376" s="4"/>
      <c r="G376" s="4"/>
      <c r="H376" s="4"/>
    </row>
    <row r="377" spans="2:12" s="5" customFormat="1" ht="24.95" customHeight="1">
      <c r="B377" s="3"/>
      <c r="C377" s="4"/>
      <c r="D377" s="4"/>
      <c r="E377" s="4"/>
      <c r="F377" s="4"/>
      <c r="G377" s="4"/>
      <c r="H377" s="4"/>
    </row>
    <row r="378" spans="2:12" s="5" customFormat="1" ht="24.95" customHeight="1">
      <c r="B378" s="3"/>
      <c r="C378" s="4"/>
      <c r="D378" s="4"/>
      <c r="E378" s="4"/>
      <c r="F378" s="4"/>
      <c r="G378" s="4"/>
      <c r="H378" s="4"/>
    </row>
    <row r="379" spans="2:12" s="5" customFormat="1" ht="24.95" customHeight="1">
      <c r="B379" s="3"/>
      <c r="C379" s="4"/>
      <c r="D379" s="4"/>
      <c r="E379" s="4"/>
      <c r="F379" s="4"/>
      <c r="G379" s="4"/>
      <c r="H379" s="4"/>
    </row>
    <row r="380" spans="2:12" s="5" customFormat="1" ht="24.95" customHeight="1">
      <c r="B380" s="3"/>
      <c r="C380" s="4"/>
      <c r="D380" s="4"/>
      <c r="E380" s="4"/>
      <c r="F380" s="4"/>
      <c r="G380" s="4"/>
      <c r="H380" s="4"/>
    </row>
    <row r="381" spans="2:12" ht="24.95" customHeight="1"/>
    <row r="382" spans="2:12" ht="24.95" customHeight="1"/>
    <row r="383" spans="2:12" ht="24.95" customHeight="1">
      <c r="B383" s="313" t="s">
        <v>42</v>
      </c>
      <c r="C383" s="313"/>
      <c r="D383" s="313"/>
      <c r="E383" s="313"/>
      <c r="F383" s="313"/>
      <c r="G383" s="313"/>
      <c r="H383" s="313"/>
      <c r="I383" s="313"/>
      <c r="J383" s="313"/>
      <c r="K383" s="313"/>
      <c r="L383" s="313"/>
    </row>
    <row r="384" spans="2:12" ht="24.95" customHeight="1">
      <c r="B384" s="201" t="s">
        <v>40</v>
      </c>
      <c r="C384" s="256" t="s">
        <v>135</v>
      </c>
      <c r="D384" s="256" t="s">
        <v>5</v>
      </c>
      <c r="E384" s="256" t="s">
        <v>6</v>
      </c>
      <c r="F384" s="256" t="s">
        <v>7</v>
      </c>
      <c r="G384" s="256" t="s">
        <v>8</v>
      </c>
      <c r="H384" s="256" t="s">
        <v>9</v>
      </c>
      <c r="I384" s="256" t="s">
        <v>10</v>
      </c>
      <c r="J384" s="256" t="s">
        <v>11</v>
      </c>
      <c r="K384" s="256" t="s">
        <v>12</v>
      </c>
      <c r="L384" s="256" t="s">
        <v>14</v>
      </c>
    </row>
    <row r="385" spans="2:12" ht="24.95" customHeight="1">
      <c r="B385" s="39" t="s">
        <v>153</v>
      </c>
      <c r="C385" s="177">
        <v>45775</v>
      </c>
      <c r="D385" s="177">
        <v>69119</v>
      </c>
      <c r="E385" s="177">
        <v>61646</v>
      </c>
      <c r="F385" s="177">
        <v>20411</v>
      </c>
      <c r="G385" s="177">
        <v>85223</v>
      </c>
      <c r="H385" s="177">
        <v>38784</v>
      </c>
      <c r="I385" s="177">
        <v>24084</v>
      </c>
      <c r="J385" s="177">
        <v>62643</v>
      </c>
      <c r="K385" s="177">
        <v>20485</v>
      </c>
      <c r="L385" s="155">
        <f>SUM(C385:K385)</f>
        <v>428170</v>
      </c>
    </row>
    <row r="386" spans="2:12" ht="24.95" customHeight="1">
      <c r="B386" s="39" t="s">
        <v>149</v>
      </c>
      <c r="C386" s="177">
        <v>52954</v>
      </c>
      <c r="D386" s="177">
        <v>61681</v>
      </c>
      <c r="E386" s="177">
        <v>69250</v>
      </c>
      <c r="F386" s="177">
        <v>20188</v>
      </c>
      <c r="G386" s="177">
        <v>98656</v>
      </c>
      <c r="H386" s="177">
        <v>51614</v>
      </c>
      <c r="I386" s="177">
        <v>25306</v>
      </c>
      <c r="J386" s="177">
        <v>63026</v>
      </c>
      <c r="K386" s="177">
        <v>24536</v>
      </c>
      <c r="L386" s="155">
        <f>SUM(C386:K386)</f>
        <v>467211</v>
      </c>
    </row>
    <row r="387" spans="2:12" ht="24.95" customHeight="1">
      <c r="B387" s="104" t="s">
        <v>49</v>
      </c>
      <c r="C387" s="156">
        <f t="shared" ref="C387:L387" si="6">(C386-C385)/C385</f>
        <v>0.15683233205898417</v>
      </c>
      <c r="D387" s="156">
        <f t="shared" si="6"/>
        <v>-0.1076115105831971</v>
      </c>
      <c r="E387" s="156">
        <f t="shared" si="6"/>
        <v>0.12334944684164423</v>
      </c>
      <c r="F387" s="156">
        <f t="shared" si="6"/>
        <v>-1.0925481358091226E-2</v>
      </c>
      <c r="G387" s="156">
        <f t="shared" si="6"/>
        <v>0.15762176877134107</v>
      </c>
      <c r="H387" s="156">
        <f t="shared" si="6"/>
        <v>0.33080651815181517</v>
      </c>
      <c r="I387" s="156">
        <f t="shared" si="6"/>
        <v>5.0739079887061951E-2</v>
      </c>
      <c r="J387" s="156">
        <f t="shared" si="6"/>
        <v>6.1140111425059462E-3</v>
      </c>
      <c r="K387" s="156">
        <f t="shared" si="6"/>
        <v>0.19775445447888698</v>
      </c>
      <c r="L387" s="156">
        <f t="shared" si="6"/>
        <v>9.1181072938318897E-2</v>
      </c>
    </row>
    <row r="388" spans="2:12" ht="24.95" customHeight="1">
      <c r="B388" s="18"/>
      <c r="C388" s="23"/>
      <c r="D388" s="23"/>
      <c r="E388" s="23"/>
      <c r="F388" s="23"/>
      <c r="G388" s="23"/>
      <c r="H388" s="23"/>
      <c r="I388" s="23"/>
      <c r="J388" s="23"/>
      <c r="K388" s="23"/>
      <c r="L388" s="23"/>
    </row>
    <row r="389" spans="2:12" ht="24.95" customHeight="1">
      <c r="B389" s="18"/>
      <c r="C389" s="23"/>
      <c r="D389" s="23"/>
      <c r="E389" s="23"/>
      <c r="F389" s="23"/>
      <c r="G389" s="23"/>
      <c r="H389" s="23"/>
      <c r="I389" s="23"/>
      <c r="J389" s="23"/>
      <c r="K389" s="23"/>
      <c r="L389" s="23"/>
    </row>
    <row r="390" spans="2:12" ht="24.95" customHeight="1">
      <c r="B390" s="18"/>
      <c r="C390" s="23"/>
      <c r="D390" s="23"/>
      <c r="E390" s="23"/>
      <c r="F390" s="23"/>
      <c r="G390" s="23"/>
      <c r="H390" s="23"/>
      <c r="I390" s="23"/>
      <c r="J390" s="23"/>
      <c r="K390" s="23"/>
      <c r="L390" s="23"/>
    </row>
    <row r="391" spans="2:12" ht="24.95" customHeight="1">
      <c r="B391" s="278"/>
      <c r="C391" s="278"/>
      <c r="D391" s="278"/>
      <c r="E391" s="278"/>
      <c r="F391" s="278"/>
      <c r="G391" s="278"/>
      <c r="H391" s="278"/>
      <c r="I391" s="278"/>
      <c r="J391" s="278"/>
      <c r="K391" s="278"/>
      <c r="L391" s="278"/>
    </row>
    <row r="392" spans="2:12" ht="24.95" customHeight="1">
      <c r="B392" s="18"/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2:12" ht="24.95" customHeight="1">
      <c r="B393" s="18"/>
      <c r="C393" s="23"/>
      <c r="D393" s="23"/>
      <c r="E393" s="23"/>
      <c r="F393" s="23"/>
      <c r="G393" s="23"/>
      <c r="H393" s="23"/>
      <c r="I393" s="23"/>
      <c r="J393" s="23"/>
      <c r="K393" s="23"/>
      <c r="L393" s="23"/>
    </row>
    <row r="394" spans="2:12" ht="24.95" customHeight="1">
      <c r="B394" s="18"/>
      <c r="C394" s="23"/>
      <c r="D394" s="23"/>
      <c r="E394" s="23"/>
      <c r="F394" s="23"/>
      <c r="G394" s="23"/>
      <c r="H394" s="23"/>
      <c r="I394" s="23"/>
      <c r="J394" s="23"/>
      <c r="K394" s="23"/>
      <c r="L394" s="23"/>
    </row>
    <row r="395" spans="2:12" ht="24.95" customHeight="1">
      <c r="B395" s="18"/>
      <c r="C395" s="23"/>
      <c r="D395" s="23"/>
      <c r="E395" s="23"/>
      <c r="F395" s="23"/>
      <c r="G395" s="23"/>
      <c r="H395" s="23"/>
      <c r="I395" s="23"/>
      <c r="J395" s="23"/>
      <c r="K395" s="23"/>
      <c r="L395" s="23"/>
    </row>
    <row r="396" spans="2:12" ht="24.95" customHeight="1">
      <c r="B396" s="18"/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2:12" ht="24.95" customHeight="1">
      <c r="B397" s="18"/>
      <c r="C397" s="23"/>
      <c r="D397" s="23"/>
      <c r="E397" s="23"/>
      <c r="F397" s="23"/>
      <c r="G397" s="23"/>
      <c r="H397" s="23"/>
      <c r="I397" s="23"/>
      <c r="J397" s="23"/>
      <c r="K397" s="23"/>
      <c r="L397" s="23"/>
    </row>
    <row r="398" spans="2:12" ht="24.95" customHeight="1">
      <c r="B398" s="18"/>
      <c r="C398" s="23"/>
      <c r="D398" s="23"/>
      <c r="E398" s="23"/>
      <c r="F398" s="23"/>
      <c r="G398" s="23"/>
      <c r="H398" s="23"/>
      <c r="I398" s="23"/>
      <c r="J398" s="23"/>
      <c r="K398" s="23"/>
      <c r="L398" s="23"/>
    </row>
    <row r="399" spans="2:12" ht="24.95" customHeight="1">
      <c r="B399" s="18"/>
      <c r="C399" s="23"/>
      <c r="D399" s="23"/>
      <c r="E399" s="23"/>
      <c r="F399" s="23"/>
      <c r="G399" s="23"/>
      <c r="H399" s="23"/>
      <c r="I399" s="23"/>
      <c r="J399" s="23"/>
      <c r="K399" s="23"/>
      <c r="L399" s="23"/>
    </row>
    <row r="400" spans="2:12" ht="24.95" customHeight="1">
      <c r="B400" s="277" t="s">
        <v>15</v>
      </c>
      <c r="C400" s="277"/>
      <c r="D400" s="277"/>
      <c r="E400" s="277"/>
      <c r="F400" s="277"/>
      <c r="G400" s="277"/>
      <c r="H400" s="277"/>
      <c r="I400" s="277"/>
      <c r="J400" s="277"/>
    </row>
    <row r="401" spans="2:12" ht="24.95" customHeight="1">
      <c r="B401" s="258" t="s">
        <v>40</v>
      </c>
      <c r="C401" s="284" t="s">
        <v>46</v>
      </c>
      <c r="D401" s="284"/>
      <c r="E401" s="284" t="s">
        <v>47</v>
      </c>
      <c r="F401" s="284"/>
      <c r="G401" s="285" t="s">
        <v>48</v>
      </c>
      <c r="H401" s="285"/>
      <c r="I401" s="286" t="s">
        <v>109</v>
      </c>
      <c r="J401" s="286"/>
      <c r="L401" s="62"/>
    </row>
    <row r="402" spans="2:12" ht="24.95" customHeight="1">
      <c r="B402" s="39" t="s">
        <v>153</v>
      </c>
      <c r="C402" s="271">
        <v>584122</v>
      </c>
      <c r="D402" s="271"/>
      <c r="E402" s="271">
        <v>108658</v>
      </c>
      <c r="F402" s="271"/>
      <c r="G402" s="272">
        <f>C402+E402</f>
        <v>692780</v>
      </c>
      <c r="H402" s="272"/>
      <c r="I402" s="273">
        <v>0.20219999999999999</v>
      </c>
      <c r="J402" s="274"/>
    </row>
    <row r="403" spans="2:12" ht="24.95" customHeight="1">
      <c r="B403" s="39" t="s">
        <v>149</v>
      </c>
      <c r="C403" s="271">
        <v>643634</v>
      </c>
      <c r="D403" s="271"/>
      <c r="E403" s="271">
        <v>116332</v>
      </c>
      <c r="F403" s="271"/>
      <c r="G403" s="272">
        <f>C403+E403</f>
        <v>759966</v>
      </c>
      <c r="H403" s="272"/>
      <c r="I403" s="273">
        <v>0.19700000000000001</v>
      </c>
      <c r="J403" s="274"/>
    </row>
    <row r="404" spans="2:12" ht="24.95" customHeight="1">
      <c r="B404" s="104" t="s">
        <v>49</v>
      </c>
      <c r="C404" s="275">
        <f>(C403-C402)/C402</f>
        <v>0.1018828258480249</v>
      </c>
      <c r="D404" s="275"/>
      <c r="E404" s="275">
        <f>(E403-E402)/E402</f>
        <v>7.0625264591654552E-2</v>
      </c>
      <c r="F404" s="275"/>
      <c r="G404" s="276">
        <f>(G403-G402)/G402</f>
        <v>9.6980282340714222E-2</v>
      </c>
      <c r="H404" s="276"/>
      <c r="I404" s="276">
        <f>(I403-I402)/I402</f>
        <v>-2.5717111770524149E-2</v>
      </c>
      <c r="J404" s="276"/>
    </row>
    <row r="405" spans="2:12" ht="24.95" customHeight="1">
      <c r="B405" s="18"/>
      <c r="C405" s="23"/>
      <c r="D405" s="23"/>
      <c r="E405" s="23"/>
      <c r="F405" s="23"/>
      <c r="G405" s="24"/>
      <c r="H405" s="24"/>
      <c r="I405" s="24"/>
      <c r="J405" s="24"/>
      <c r="K405" s="5"/>
    </row>
    <row r="406" spans="2:12" ht="24.95" customHeight="1"/>
    <row r="407" spans="2:12" ht="24.95" customHeight="1"/>
    <row r="408" spans="2:12" ht="24.95" customHeight="1"/>
    <row r="409" spans="2:12" ht="24.95" customHeight="1">
      <c r="L409" s="57"/>
    </row>
    <row r="410" spans="2:12" ht="24.95" customHeight="1"/>
    <row r="411" spans="2:12" ht="24.95" customHeight="1"/>
    <row r="412" spans="2:12" ht="24.95" customHeight="1">
      <c r="L412" s="131"/>
    </row>
    <row r="413" spans="2:12" ht="24.95" customHeight="1"/>
    <row r="414" spans="2:12" ht="24.95" customHeight="1"/>
    <row r="415" spans="2:12" ht="24.95" customHeight="1"/>
    <row r="416" spans="2:12" ht="24.95" customHeight="1">
      <c r="B416" s="277" t="s">
        <v>43</v>
      </c>
      <c r="C416" s="277"/>
      <c r="D416" s="277"/>
      <c r="E416" s="277"/>
      <c r="F416" s="277"/>
      <c r="G416" s="277"/>
      <c r="H416" s="277"/>
      <c r="I416" s="277"/>
      <c r="J416" s="277"/>
      <c r="K416" s="277"/>
      <c r="L416" s="277"/>
    </row>
    <row r="417" spans="2:15" ht="24.95" customHeight="1">
      <c r="B417" s="201" t="s">
        <v>40</v>
      </c>
      <c r="C417" s="256" t="s">
        <v>135</v>
      </c>
      <c r="D417" s="256" t="s">
        <v>5</v>
      </c>
      <c r="E417" s="256" t="s">
        <v>6</v>
      </c>
      <c r="F417" s="256" t="s">
        <v>7</v>
      </c>
      <c r="G417" s="256" t="s">
        <v>8</v>
      </c>
      <c r="H417" s="256" t="s">
        <v>9</v>
      </c>
      <c r="I417" s="256" t="s">
        <v>10</v>
      </c>
      <c r="J417" s="256" t="s">
        <v>11</v>
      </c>
      <c r="K417" s="256" t="s">
        <v>12</v>
      </c>
      <c r="L417" s="256" t="s">
        <v>14</v>
      </c>
    </row>
    <row r="418" spans="2:15" ht="24.95" customHeight="1">
      <c r="B418" s="39" t="s">
        <v>153</v>
      </c>
      <c r="C418" s="177">
        <v>72886</v>
      </c>
      <c r="D418" s="177">
        <v>105741</v>
      </c>
      <c r="E418" s="177">
        <v>104128</v>
      </c>
      <c r="F418" s="177">
        <v>34790</v>
      </c>
      <c r="G418" s="177">
        <v>141316</v>
      </c>
      <c r="H418" s="177">
        <v>59419</v>
      </c>
      <c r="I418" s="177">
        <v>39793</v>
      </c>
      <c r="J418" s="177">
        <v>100754</v>
      </c>
      <c r="K418" s="177">
        <v>33953</v>
      </c>
      <c r="L418" s="155">
        <f>SUM(C418:K418)</f>
        <v>692780</v>
      </c>
    </row>
    <row r="419" spans="2:15" ht="24.95" customHeight="1">
      <c r="B419" s="39" t="s">
        <v>149</v>
      </c>
      <c r="C419" s="177">
        <v>84351</v>
      </c>
      <c r="D419" s="177">
        <v>95775</v>
      </c>
      <c r="E419" s="177">
        <v>115551</v>
      </c>
      <c r="F419" s="177">
        <v>39664</v>
      </c>
      <c r="G419" s="177">
        <v>162976</v>
      </c>
      <c r="H419" s="177">
        <v>79298</v>
      </c>
      <c r="I419" s="177">
        <v>40708</v>
      </c>
      <c r="J419" s="177">
        <v>103098</v>
      </c>
      <c r="K419" s="177">
        <v>38545</v>
      </c>
      <c r="L419" s="155">
        <f>SUM(C419:K419)</f>
        <v>759966</v>
      </c>
    </row>
    <row r="420" spans="2:15" ht="24.95" customHeight="1">
      <c r="B420" s="104" t="s">
        <v>49</v>
      </c>
      <c r="C420" s="156">
        <f t="shared" ref="C420:L420" si="7">(C419-C418)/C418</f>
        <v>0.15730044178580249</v>
      </c>
      <c r="D420" s="156">
        <f t="shared" si="7"/>
        <v>-9.424915595653531E-2</v>
      </c>
      <c r="E420" s="156">
        <f t="shared" si="7"/>
        <v>0.10970152120467118</v>
      </c>
      <c r="F420" s="156">
        <f t="shared" si="7"/>
        <v>0.14009772923253808</v>
      </c>
      <c r="G420" s="156">
        <f t="shared" si="7"/>
        <v>0.15327351467632822</v>
      </c>
      <c r="H420" s="156">
        <f t="shared" si="7"/>
        <v>0.33455628670963833</v>
      </c>
      <c r="I420" s="156">
        <f t="shared" si="7"/>
        <v>2.2993993918528386E-2</v>
      </c>
      <c r="J420" s="156">
        <f t="shared" si="7"/>
        <v>2.3264585028882227E-2</v>
      </c>
      <c r="K420" s="156">
        <f t="shared" si="7"/>
        <v>0.13524578093246548</v>
      </c>
      <c r="L420" s="156">
        <f t="shared" si="7"/>
        <v>9.6980282340714222E-2</v>
      </c>
    </row>
    <row r="421" spans="2:15" ht="24.95" customHeight="1">
      <c r="B421" s="18"/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2:15" ht="24.95" customHeight="1">
      <c r="B422" s="18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5"/>
    </row>
    <row r="423" spans="2:15" ht="24.95" customHeight="1">
      <c r="B423" s="278"/>
      <c r="C423" s="278"/>
      <c r="D423" s="278"/>
      <c r="E423" s="278"/>
      <c r="F423" s="278"/>
      <c r="G423" s="278"/>
      <c r="H423" s="278"/>
      <c r="I423" s="278"/>
      <c r="J423" s="278"/>
      <c r="K423" s="278"/>
      <c r="L423" s="278"/>
      <c r="M423" s="5"/>
    </row>
    <row r="424" spans="2:15" ht="24.95" customHeight="1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5"/>
    </row>
    <row r="425" spans="2:15" ht="24.95" customHeight="1">
      <c r="B425" s="18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5"/>
    </row>
    <row r="426" spans="2:15" ht="24.95" customHeight="1">
      <c r="B426" s="18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5"/>
    </row>
    <row r="427" spans="2:15" ht="24.95" customHeight="1">
      <c r="B427" s="18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5"/>
    </row>
    <row r="428" spans="2:15" ht="24.95" customHeight="1">
      <c r="B428" s="18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5"/>
    </row>
    <row r="429" spans="2:15" ht="24.95" customHeight="1">
      <c r="B429" s="18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5"/>
    </row>
    <row r="430" spans="2:15" ht="24.95" customHeight="1">
      <c r="B430" s="18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5"/>
      <c r="O430" s="248">
        <v>3</v>
      </c>
    </row>
    <row r="431" spans="2:15" ht="30" customHeight="1">
      <c r="B431" s="289" t="s">
        <v>154</v>
      </c>
      <c r="C431" s="289"/>
      <c r="D431" s="289"/>
      <c r="E431" s="289"/>
      <c r="F431" s="289"/>
      <c r="G431" s="289"/>
      <c r="H431" s="289"/>
      <c r="I431" s="289"/>
      <c r="J431" s="289"/>
      <c r="K431" s="289"/>
      <c r="L431" s="289"/>
      <c r="M431" s="289"/>
      <c r="N431" s="289"/>
      <c r="O431" s="289"/>
    </row>
    <row r="432" spans="2:15" ht="15" customHeight="1">
      <c r="B432" s="34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</row>
    <row r="433" spans="2:15" ht="24.95" customHeight="1">
      <c r="B433" s="277" t="s">
        <v>13</v>
      </c>
      <c r="C433" s="277"/>
      <c r="D433" s="277"/>
      <c r="E433" s="277"/>
      <c r="F433" s="277"/>
      <c r="G433" s="277"/>
      <c r="H433" s="277"/>
      <c r="I433" s="290"/>
      <c r="J433" s="290"/>
      <c r="K433" s="290"/>
      <c r="L433" s="290"/>
      <c r="M433" s="290"/>
      <c r="N433" s="290"/>
    </row>
    <row r="434" spans="2:15" ht="24.95" customHeight="1">
      <c r="B434" s="257" t="s">
        <v>40</v>
      </c>
      <c r="C434" s="291" t="s">
        <v>64</v>
      </c>
      <c r="D434" s="291"/>
      <c r="E434" s="291" t="s">
        <v>63</v>
      </c>
      <c r="F434" s="291"/>
      <c r="G434" s="292" t="s">
        <v>0</v>
      </c>
      <c r="H434" s="292"/>
    </row>
    <row r="435" spans="2:15" ht="24.95" customHeight="1">
      <c r="B435" s="39" t="s">
        <v>155</v>
      </c>
      <c r="C435" s="271">
        <v>666834</v>
      </c>
      <c r="D435" s="271"/>
      <c r="E435" s="271">
        <v>136484</v>
      </c>
      <c r="F435" s="271"/>
      <c r="G435" s="272">
        <f>C435+E435</f>
        <v>803318</v>
      </c>
      <c r="H435" s="272"/>
    </row>
    <row r="436" spans="2:15" ht="24.95" customHeight="1">
      <c r="B436" s="39" t="s">
        <v>151</v>
      </c>
      <c r="C436" s="271">
        <v>722604</v>
      </c>
      <c r="D436" s="271"/>
      <c r="E436" s="271">
        <v>133721</v>
      </c>
      <c r="F436" s="271"/>
      <c r="G436" s="272">
        <f>C436+E436</f>
        <v>856325</v>
      </c>
      <c r="H436" s="272"/>
    </row>
    <row r="437" spans="2:15" ht="24.95" customHeight="1">
      <c r="B437" s="104" t="s">
        <v>49</v>
      </c>
      <c r="C437" s="275">
        <f>(C436-C435)/C435</f>
        <v>8.3634007864026125E-2</v>
      </c>
      <c r="D437" s="275"/>
      <c r="E437" s="275">
        <f>(E436-E435)/E435</f>
        <v>-2.0244131180211601E-2</v>
      </c>
      <c r="F437" s="275"/>
      <c r="G437" s="275">
        <f>(G436-G435)/G435</f>
        <v>6.5985076893583863E-2</v>
      </c>
      <c r="H437" s="275"/>
    </row>
    <row r="438" spans="2:15" ht="24.95" customHeight="1">
      <c r="B438" s="3"/>
      <c r="C438" s="4"/>
      <c r="D438" s="4"/>
      <c r="E438" s="4"/>
      <c r="F438" s="4"/>
      <c r="G438" s="4"/>
      <c r="H438" s="4"/>
      <c r="I438" s="5"/>
      <c r="J438" s="5"/>
      <c r="K438" s="5"/>
      <c r="L438" s="5"/>
      <c r="M438" s="5"/>
      <c r="N438" s="5"/>
      <c r="O438" s="5"/>
    </row>
    <row r="439" spans="2:15" ht="24.95" customHeight="1">
      <c r="B439" s="3"/>
      <c r="C439" s="4"/>
      <c r="D439" s="4"/>
      <c r="E439" s="4"/>
      <c r="F439" s="4"/>
      <c r="G439" s="4"/>
      <c r="H439" s="4"/>
      <c r="I439" s="5"/>
      <c r="J439" s="5"/>
      <c r="K439" s="5"/>
      <c r="L439" s="5"/>
      <c r="M439" s="5"/>
      <c r="N439" s="5"/>
      <c r="O439" s="5"/>
    </row>
    <row r="440" spans="2:15" ht="24.95" customHeight="1">
      <c r="B440" s="3"/>
      <c r="C440" s="4"/>
      <c r="D440" s="4"/>
      <c r="E440" s="4"/>
      <c r="F440" s="4"/>
      <c r="G440" s="4"/>
      <c r="H440" s="4"/>
      <c r="I440" s="5"/>
      <c r="J440" s="5"/>
      <c r="K440" s="5"/>
      <c r="L440" s="5"/>
      <c r="M440" s="5"/>
      <c r="N440" s="5"/>
      <c r="O440" s="5"/>
    </row>
    <row r="441" spans="2:15" ht="24.95" customHeight="1">
      <c r="B441" s="3"/>
      <c r="C441" s="4"/>
      <c r="D441" s="4"/>
      <c r="E441" s="4"/>
      <c r="F441" s="4"/>
      <c r="G441" s="4"/>
      <c r="H441" s="4"/>
      <c r="I441" s="5"/>
      <c r="J441" s="5"/>
      <c r="K441" s="5"/>
      <c r="L441" s="5"/>
      <c r="M441" s="5"/>
      <c r="N441" s="5"/>
      <c r="O441" s="5"/>
    </row>
    <row r="442" spans="2:15" ht="24.95" customHeight="1">
      <c r="B442" s="3"/>
      <c r="C442" s="4"/>
      <c r="D442" s="4"/>
      <c r="E442" s="4"/>
      <c r="F442" s="4"/>
      <c r="G442" s="4"/>
      <c r="H442" s="4"/>
      <c r="I442" s="5"/>
      <c r="J442" s="5"/>
      <c r="K442" s="5"/>
      <c r="L442" s="5"/>
      <c r="M442" s="5"/>
      <c r="N442" s="5"/>
      <c r="O442" s="5"/>
    </row>
    <row r="443" spans="2:15" ht="24.95" customHeight="1">
      <c r="B443" s="3"/>
      <c r="C443" s="4"/>
      <c r="D443" s="4"/>
      <c r="E443" s="4"/>
      <c r="F443" s="4"/>
      <c r="G443" s="4"/>
      <c r="H443" s="4"/>
      <c r="I443" s="5"/>
      <c r="J443" s="5"/>
      <c r="K443" s="5"/>
      <c r="L443" s="5"/>
      <c r="M443" s="5"/>
      <c r="N443" s="5"/>
      <c r="O443" s="5"/>
    </row>
    <row r="444" spans="2:15" ht="24.95" customHeight="1">
      <c r="B444" s="3"/>
      <c r="C444" s="4"/>
      <c r="D444" s="4"/>
      <c r="E444" s="4"/>
      <c r="F444" s="4"/>
      <c r="G444" s="4"/>
      <c r="H444" s="4"/>
      <c r="I444" s="5"/>
      <c r="J444" s="5"/>
      <c r="K444" s="5"/>
      <c r="L444" s="5"/>
      <c r="M444" s="5"/>
      <c r="N444" s="5"/>
      <c r="O444" s="5"/>
    </row>
    <row r="445" spans="2:15" ht="24.95" customHeight="1">
      <c r="B445" s="3"/>
      <c r="C445" s="4"/>
      <c r="D445" s="4"/>
      <c r="E445" s="4"/>
      <c r="F445" s="4"/>
      <c r="G445" s="4"/>
      <c r="H445" s="4"/>
      <c r="I445" s="5"/>
      <c r="J445" s="5"/>
      <c r="K445" s="5"/>
      <c r="L445" s="5"/>
      <c r="M445" s="5"/>
      <c r="N445" s="5"/>
      <c r="O445" s="5"/>
    </row>
    <row r="446" spans="2:15" ht="24.95" customHeight="1">
      <c r="B446" s="3"/>
      <c r="C446" s="4"/>
      <c r="D446" s="4"/>
      <c r="E446" s="4"/>
      <c r="F446" s="4"/>
      <c r="G446" s="4"/>
      <c r="H446" s="4"/>
      <c r="I446" s="5"/>
      <c r="J446" s="5"/>
      <c r="K446" s="5"/>
      <c r="L446" s="5"/>
      <c r="M446" s="5"/>
      <c r="N446" s="5"/>
      <c r="O446" s="5"/>
    </row>
    <row r="447" spans="2:15" ht="24.95" customHeight="1"/>
    <row r="448" spans="2:15" ht="24.95" customHeight="1"/>
    <row r="449" spans="2:12" ht="24.95" customHeight="1"/>
    <row r="450" spans="2:12" ht="24.95" customHeight="1"/>
    <row r="451" spans="2:12" ht="24.95" customHeight="1"/>
    <row r="452" spans="2:12" ht="24.95" customHeight="1"/>
    <row r="453" spans="2:12" ht="24.95" customHeight="1"/>
    <row r="454" spans="2:12" ht="24.95" customHeight="1"/>
    <row r="455" spans="2:12" ht="24.95" customHeight="1"/>
    <row r="456" spans="2:12" ht="24.95" customHeight="1"/>
    <row r="457" spans="2:12" ht="24.95" customHeight="1"/>
    <row r="458" spans="2:12" ht="24.95" customHeight="1">
      <c r="B458" s="313" t="s">
        <v>42</v>
      </c>
      <c r="C458" s="313"/>
      <c r="D458" s="313"/>
      <c r="E458" s="313"/>
      <c r="F458" s="313"/>
      <c r="G458" s="313"/>
      <c r="H458" s="313"/>
      <c r="I458" s="313"/>
      <c r="J458" s="313"/>
      <c r="K458" s="313"/>
      <c r="L458" s="313"/>
    </row>
    <row r="459" spans="2:12" ht="24.95" customHeight="1">
      <c r="B459" s="201" t="s">
        <v>40</v>
      </c>
      <c r="C459" s="256" t="s">
        <v>135</v>
      </c>
      <c r="D459" s="256" t="s">
        <v>5</v>
      </c>
      <c r="E459" s="256" t="s">
        <v>6</v>
      </c>
      <c r="F459" s="256" t="s">
        <v>7</v>
      </c>
      <c r="G459" s="256" t="s">
        <v>8</v>
      </c>
      <c r="H459" s="256" t="s">
        <v>9</v>
      </c>
      <c r="I459" s="256" t="s">
        <v>10</v>
      </c>
      <c r="J459" s="256" t="s">
        <v>11</v>
      </c>
      <c r="K459" s="256" t="s">
        <v>12</v>
      </c>
      <c r="L459" s="256" t="s">
        <v>14</v>
      </c>
    </row>
    <row r="460" spans="2:12" ht="24.95" customHeight="1">
      <c r="B460" s="39" t="s">
        <v>155</v>
      </c>
      <c r="C460" s="233">
        <v>85345</v>
      </c>
      <c r="D460" s="233">
        <v>123945</v>
      </c>
      <c r="E460" s="233">
        <v>117975</v>
      </c>
      <c r="F460" s="233">
        <v>40032</v>
      </c>
      <c r="G460" s="233">
        <v>153889</v>
      </c>
      <c r="H460" s="233">
        <v>74100</v>
      </c>
      <c r="I460" s="233">
        <v>42586</v>
      </c>
      <c r="J460" s="233">
        <v>124196</v>
      </c>
      <c r="K460" s="233">
        <v>41250</v>
      </c>
      <c r="L460" s="231">
        <f>SUM(C460:K460)</f>
        <v>803318</v>
      </c>
    </row>
    <row r="461" spans="2:12" ht="24.95" customHeight="1">
      <c r="B461" s="39" t="s">
        <v>151</v>
      </c>
      <c r="C461" s="233">
        <v>89911</v>
      </c>
      <c r="D461" s="233">
        <v>114855</v>
      </c>
      <c r="E461" s="233">
        <v>122911</v>
      </c>
      <c r="F461" s="233">
        <v>42408</v>
      </c>
      <c r="G461" s="233">
        <v>176549</v>
      </c>
      <c r="H461" s="233">
        <v>91357</v>
      </c>
      <c r="I461" s="233">
        <v>44398</v>
      </c>
      <c r="J461" s="233">
        <v>128257</v>
      </c>
      <c r="K461" s="233">
        <v>45679</v>
      </c>
      <c r="L461" s="231">
        <f>SUM(C461:K461)</f>
        <v>856325</v>
      </c>
    </row>
    <row r="462" spans="2:12" ht="24.95" customHeight="1">
      <c r="B462" s="104" t="s">
        <v>49</v>
      </c>
      <c r="C462" s="230">
        <f t="shared" ref="C462:L462" si="8">(C461-C460)/C460</f>
        <v>5.3500497978791965E-2</v>
      </c>
      <c r="D462" s="230">
        <f t="shared" si="8"/>
        <v>-7.3338980999636941E-2</v>
      </c>
      <c r="E462" s="230">
        <f t="shared" si="8"/>
        <v>4.1839372748463659E-2</v>
      </c>
      <c r="F462" s="230">
        <f t="shared" si="8"/>
        <v>5.935251798561151E-2</v>
      </c>
      <c r="G462" s="230">
        <f t="shared" si="8"/>
        <v>0.14724899115596307</v>
      </c>
      <c r="H462" s="230">
        <f t="shared" si="8"/>
        <v>0.23288798920377868</v>
      </c>
      <c r="I462" s="230">
        <f t="shared" si="8"/>
        <v>4.2549194570985771E-2</v>
      </c>
      <c r="J462" s="230">
        <f t="shared" si="8"/>
        <v>3.26983155657187E-2</v>
      </c>
      <c r="K462" s="230">
        <f t="shared" si="8"/>
        <v>0.10736969696969698</v>
      </c>
      <c r="L462" s="230">
        <f t="shared" si="8"/>
        <v>6.5985076893583863E-2</v>
      </c>
    </row>
    <row r="463" spans="2:12" ht="24.95" customHeight="1">
      <c r="B463" s="18"/>
      <c r="C463" s="23"/>
      <c r="D463" s="23"/>
      <c r="E463" s="23"/>
      <c r="F463" s="23"/>
      <c r="G463" s="23"/>
      <c r="H463" s="23"/>
      <c r="I463" s="23"/>
      <c r="J463" s="23"/>
      <c r="K463" s="23"/>
      <c r="L463" s="23"/>
    </row>
    <row r="464" spans="2:12" ht="24.95" customHeight="1">
      <c r="B464" s="18"/>
      <c r="C464" s="23"/>
      <c r="D464" s="23"/>
      <c r="E464" s="23"/>
      <c r="F464" s="23"/>
      <c r="G464" s="23"/>
      <c r="H464" s="23"/>
      <c r="I464" s="23"/>
      <c r="J464" s="23"/>
      <c r="K464" s="23"/>
      <c r="L464" s="23"/>
    </row>
    <row r="465" spans="2:12" ht="24.95" customHeight="1">
      <c r="B465" s="18"/>
      <c r="C465" s="23"/>
      <c r="D465" s="23"/>
      <c r="E465" s="23"/>
      <c r="F465" s="23"/>
      <c r="G465" s="23"/>
      <c r="H465" s="23"/>
      <c r="I465" s="23"/>
      <c r="J465" s="23"/>
      <c r="K465" s="23"/>
      <c r="L465" s="23"/>
    </row>
    <row r="466" spans="2:12" ht="24.95" customHeight="1">
      <c r="B466" s="278"/>
      <c r="C466" s="278"/>
      <c r="D466" s="278"/>
      <c r="E466" s="278"/>
      <c r="F466" s="278"/>
      <c r="G466" s="278"/>
      <c r="H466" s="278"/>
      <c r="I466" s="278"/>
      <c r="J466" s="278"/>
      <c r="K466" s="278"/>
      <c r="L466" s="278"/>
    </row>
    <row r="467" spans="2:12" ht="24.95" customHeight="1">
      <c r="B467" s="18"/>
      <c r="C467" s="23"/>
      <c r="D467" s="23"/>
      <c r="E467" s="23"/>
      <c r="F467" s="23"/>
      <c r="G467" s="23"/>
      <c r="H467" s="23"/>
      <c r="I467" s="23"/>
      <c r="J467" s="23"/>
      <c r="K467" s="23"/>
      <c r="L467" s="23"/>
    </row>
    <row r="468" spans="2:12" ht="24.95" customHeight="1">
      <c r="B468" s="18"/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2:12" ht="24.95" customHeight="1">
      <c r="B469" s="18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2:12" ht="24.95" customHeight="1">
      <c r="B470" s="18"/>
      <c r="C470" s="23"/>
      <c r="D470" s="23"/>
      <c r="E470" s="23"/>
      <c r="F470" s="23"/>
      <c r="G470" s="23"/>
      <c r="H470" s="23"/>
      <c r="I470" s="23"/>
      <c r="J470" s="23"/>
      <c r="K470" s="23"/>
      <c r="L470" s="23"/>
    </row>
    <row r="471" spans="2:12" ht="24.95" customHeight="1">
      <c r="B471" s="18"/>
      <c r="C471" s="23"/>
      <c r="D471" s="23"/>
      <c r="E471" s="23"/>
      <c r="F471" s="23"/>
      <c r="G471" s="23"/>
      <c r="H471" s="23"/>
      <c r="I471" s="23"/>
      <c r="J471" s="23"/>
      <c r="K471" s="23"/>
      <c r="L471" s="23"/>
    </row>
    <row r="472" spans="2:12" ht="24.95" customHeight="1">
      <c r="B472" s="18"/>
      <c r="C472" s="23"/>
      <c r="D472" s="23"/>
      <c r="E472" s="23"/>
      <c r="F472" s="23"/>
      <c r="G472" s="23"/>
      <c r="H472" s="23"/>
      <c r="I472" s="23"/>
      <c r="J472" s="23"/>
      <c r="K472" s="23"/>
      <c r="L472" s="23"/>
    </row>
    <row r="473" spans="2:12" ht="24.95" customHeight="1">
      <c r="B473" s="18"/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2:12" ht="24.95" customHeight="1">
      <c r="B474" s="18"/>
      <c r="C474" s="23"/>
      <c r="D474" s="23"/>
      <c r="E474" s="23"/>
      <c r="F474" s="23"/>
      <c r="G474" s="23"/>
      <c r="H474" s="23"/>
      <c r="I474" s="23"/>
      <c r="J474" s="23"/>
      <c r="K474" s="23"/>
      <c r="L474" s="23"/>
    </row>
    <row r="475" spans="2:12" ht="24.95" customHeight="1">
      <c r="B475" s="18"/>
      <c r="C475" s="23"/>
      <c r="D475" s="23"/>
      <c r="E475" s="23"/>
      <c r="F475" s="23"/>
      <c r="G475" s="23"/>
      <c r="H475" s="23"/>
      <c r="I475" s="23"/>
      <c r="J475" s="23"/>
      <c r="K475" s="23"/>
      <c r="L475" s="23"/>
    </row>
    <row r="476" spans="2:12" ht="24.95" customHeight="1">
      <c r="B476" s="18"/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2:12" ht="24.95" customHeight="1">
      <c r="B477" s="18"/>
      <c r="C477" s="23"/>
      <c r="D477" s="23"/>
      <c r="E477" s="23"/>
      <c r="F477" s="23"/>
      <c r="G477" s="23"/>
      <c r="H477" s="23"/>
      <c r="I477" s="23"/>
      <c r="J477" s="23"/>
      <c r="K477" s="23"/>
      <c r="L477" s="23"/>
    </row>
    <row r="478" spans="2:12" ht="24.95" customHeight="1">
      <c r="B478" s="18"/>
      <c r="C478" s="23"/>
      <c r="D478" s="23"/>
      <c r="E478" s="23"/>
      <c r="F478" s="23"/>
      <c r="G478" s="23"/>
      <c r="H478" s="23"/>
      <c r="I478" s="23"/>
      <c r="J478" s="23"/>
      <c r="K478" s="23"/>
      <c r="L478" s="23"/>
    </row>
    <row r="479" spans="2:12" ht="24.95" customHeight="1">
      <c r="B479" s="18"/>
      <c r="C479" s="23"/>
      <c r="D479" s="23"/>
      <c r="E479" s="23"/>
      <c r="F479" s="23"/>
      <c r="G479" s="23"/>
      <c r="H479" s="23"/>
      <c r="I479" s="23"/>
      <c r="J479" s="23"/>
      <c r="K479" s="23"/>
      <c r="L479" s="23"/>
    </row>
    <row r="480" spans="2:12" ht="24.95" customHeight="1">
      <c r="B480" s="18"/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2:15" ht="24.95" customHeight="1">
      <c r="B481" s="18"/>
      <c r="C481" s="23"/>
      <c r="D481" s="23"/>
      <c r="E481" s="23"/>
      <c r="F481" s="23"/>
      <c r="G481" s="23"/>
      <c r="H481" s="23"/>
      <c r="I481" s="23"/>
      <c r="J481" s="23"/>
      <c r="K481" s="23"/>
      <c r="L481" s="23"/>
    </row>
    <row r="482" spans="2:15" ht="24.95" customHeight="1">
      <c r="B482" s="18"/>
      <c r="C482" s="23"/>
      <c r="D482" s="23"/>
      <c r="E482" s="23"/>
      <c r="F482" s="23"/>
      <c r="G482" s="23"/>
      <c r="H482" s="23"/>
      <c r="I482" s="23"/>
      <c r="J482" s="23"/>
      <c r="K482" s="23"/>
      <c r="L482" s="23"/>
    </row>
    <row r="483" spans="2:15" ht="24.95" customHeight="1">
      <c r="B483" s="18"/>
      <c r="C483" s="23"/>
      <c r="D483" s="23"/>
      <c r="E483" s="23"/>
      <c r="F483" s="23"/>
      <c r="G483" s="23"/>
      <c r="H483" s="23"/>
      <c r="I483" s="23"/>
      <c r="J483" s="23"/>
      <c r="K483" s="23"/>
      <c r="L483" s="23"/>
    </row>
    <row r="484" spans="2:15" ht="24.95" customHeight="1">
      <c r="B484" s="18"/>
      <c r="C484" s="23"/>
      <c r="D484" s="23"/>
      <c r="E484" s="23"/>
      <c r="F484" s="23"/>
      <c r="G484" s="23"/>
      <c r="H484" s="23"/>
      <c r="I484" s="23"/>
      <c r="J484" s="23"/>
      <c r="K484" s="23"/>
      <c r="L484" s="23"/>
    </row>
    <row r="485" spans="2:15" ht="24.95" customHeight="1">
      <c r="B485" s="18"/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2:15" ht="24.95" customHeight="1">
      <c r="B486" s="18"/>
      <c r="C486" s="23"/>
      <c r="D486" s="23"/>
      <c r="E486" s="23"/>
      <c r="F486" s="23"/>
      <c r="G486" s="23"/>
      <c r="H486" s="23"/>
      <c r="I486" s="23"/>
      <c r="J486" s="23"/>
      <c r="K486" s="23"/>
      <c r="L486" s="23"/>
    </row>
    <row r="487" spans="2:15" ht="24.95" customHeight="1">
      <c r="B487" s="18"/>
      <c r="C487" s="23"/>
      <c r="D487" s="23"/>
      <c r="E487" s="23"/>
      <c r="F487" s="23"/>
      <c r="G487" s="23"/>
      <c r="H487" s="23"/>
      <c r="I487" s="23"/>
      <c r="J487" s="23"/>
      <c r="K487" s="23"/>
      <c r="L487" s="23"/>
    </row>
    <row r="488" spans="2:15" ht="24.95" customHeight="1">
      <c r="B488" s="18"/>
      <c r="C488" s="23"/>
      <c r="D488" s="23"/>
      <c r="E488" s="23"/>
      <c r="F488" s="23"/>
      <c r="G488" s="23"/>
      <c r="H488" s="23"/>
      <c r="I488" s="23"/>
      <c r="J488" s="23"/>
      <c r="K488" s="23"/>
      <c r="L488" s="23"/>
    </row>
    <row r="489" spans="2:15" ht="24.95" customHeight="1">
      <c r="B489" s="18"/>
      <c r="C489" s="23"/>
      <c r="D489" s="23"/>
      <c r="E489" s="23"/>
      <c r="F489" s="23"/>
      <c r="G489" s="23"/>
      <c r="H489" s="23"/>
      <c r="I489" s="23"/>
      <c r="J489" s="23"/>
      <c r="K489" s="23"/>
      <c r="L489" s="23"/>
    </row>
    <row r="490" spans="2:15" ht="24.95" customHeight="1">
      <c r="B490" s="18"/>
      <c r="C490" s="23"/>
      <c r="D490" s="23"/>
      <c r="E490" s="23"/>
      <c r="F490" s="23"/>
      <c r="G490" s="23"/>
      <c r="H490" s="23"/>
      <c r="I490" s="23"/>
      <c r="J490" s="23"/>
      <c r="K490" s="23"/>
      <c r="L490" s="23"/>
    </row>
    <row r="491" spans="2:15" ht="24.95" customHeight="1">
      <c r="B491" s="18"/>
      <c r="C491" s="23"/>
      <c r="D491" s="23"/>
      <c r="E491" s="23"/>
      <c r="F491" s="23"/>
      <c r="G491" s="23"/>
      <c r="H491" s="23"/>
      <c r="I491" s="23"/>
      <c r="J491" s="23"/>
      <c r="K491" s="23"/>
      <c r="L491" s="23"/>
    </row>
    <row r="492" spans="2:15" ht="24.95" customHeight="1">
      <c r="B492" s="18"/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2:15" ht="24.95" customHeight="1">
      <c r="B493" s="18"/>
      <c r="C493" s="23"/>
      <c r="D493" s="23"/>
      <c r="E493" s="23"/>
      <c r="F493" s="23"/>
      <c r="G493" s="23"/>
      <c r="H493" s="23"/>
      <c r="I493" s="23"/>
      <c r="J493" s="23"/>
      <c r="K493" s="23"/>
      <c r="L493" s="23"/>
    </row>
    <row r="494" spans="2:15" ht="24.95" customHeight="1">
      <c r="B494" s="18"/>
      <c r="C494" s="23"/>
      <c r="D494" s="23"/>
      <c r="E494" s="23"/>
      <c r="F494" s="23"/>
      <c r="G494" s="23"/>
      <c r="H494" s="23"/>
      <c r="I494" s="23"/>
      <c r="J494" s="23"/>
      <c r="K494" s="23"/>
      <c r="L494" s="23"/>
    </row>
    <row r="495" spans="2:15" ht="24.95" customHeight="1">
      <c r="B495" s="18"/>
      <c r="C495" s="23"/>
      <c r="D495" s="23"/>
      <c r="E495" s="23"/>
      <c r="F495" s="23"/>
      <c r="G495" s="23"/>
      <c r="H495" s="23"/>
      <c r="I495" s="23"/>
      <c r="J495" s="23"/>
      <c r="K495" s="23"/>
      <c r="L495" s="23"/>
    </row>
    <row r="496" spans="2:15" ht="24.95" customHeight="1">
      <c r="B496" s="18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O496" s="248">
        <v>4</v>
      </c>
    </row>
    <row r="497" spans="2:12" ht="24.95" customHeight="1">
      <c r="B497" s="277" t="s">
        <v>15</v>
      </c>
      <c r="C497" s="277"/>
      <c r="D497" s="277"/>
      <c r="E497" s="277"/>
      <c r="F497" s="277"/>
      <c r="G497" s="277"/>
      <c r="H497" s="277"/>
      <c r="I497" s="277"/>
      <c r="J497" s="277"/>
    </row>
    <row r="498" spans="2:12" ht="24.95" customHeight="1">
      <c r="B498" s="258" t="s">
        <v>40</v>
      </c>
      <c r="C498" s="284" t="s">
        <v>46</v>
      </c>
      <c r="D498" s="284"/>
      <c r="E498" s="284" t="s">
        <v>47</v>
      </c>
      <c r="F498" s="284"/>
      <c r="G498" s="285" t="s">
        <v>48</v>
      </c>
      <c r="H498" s="285"/>
      <c r="I498" s="286" t="s">
        <v>109</v>
      </c>
      <c r="J498" s="286"/>
      <c r="L498" s="62"/>
    </row>
    <row r="499" spans="2:12" ht="24.95" customHeight="1">
      <c r="B499" s="39" t="s">
        <v>155</v>
      </c>
      <c r="C499" s="271">
        <v>1099044</v>
      </c>
      <c r="D499" s="271"/>
      <c r="E499" s="271">
        <v>219086</v>
      </c>
      <c r="F499" s="271"/>
      <c r="G499" s="272">
        <f>C499+E499</f>
        <v>1318130</v>
      </c>
      <c r="H499" s="272"/>
      <c r="I499" s="273">
        <v>0.184</v>
      </c>
      <c r="J499" s="274"/>
    </row>
    <row r="500" spans="2:12" ht="24.95" customHeight="1">
      <c r="B500" s="39" t="s">
        <v>151</v>
      </c>
      <c r="C500" s="271">
        <v>1199148</v>
      </c>
      <c r="D500" s="271"/>
      <c r="E500" s="271">
        <v>216558</v>
      </c>
      <c r="F500" s="271"/>
      <c r="G500" s="272">
        <f>C500+E500</f>
        <v>1415706</v>
      </c>
      <c r="H500" s="272"/>
      <c r="I500" s="273">
        <v>0.17430000000000001</v>
      </c>
      <c r="J500" s="274"/>
    </row>
    <row r="501" spans="2:12" ht="24.95" customHeight="1">
      <c r="B501" s="104" t="s">
        <v>49</v>
      </c>
      <c r="C501" s="275">
        <f>(C500-C499)/C499</f>
        <v>9.1082795593261046E-2</v>
      </c>
      <c r="D501" s="275"/>
      <c r="E501" s="275">
        <f>(E500-E499)/E499</f>
        <v>-1.1538847758414504E-2</v>
      </c>
      <c r="F501" s="275"/>
      <c r="G501" s="276">
        <f>(G500-G499)/G499</f>
        <v>7.4026082404618665E-2</v>
      </c>
      <c r="H501" s="276"/>
      <c r="I501" s="276">
        <f>(I500-I499)/I499</f>
        <v>-5.2717391304347751E-2</v>
      </c>
      <c r="J501" s="276"/>
    </row>
    <row r="502" spans="2:12" ht="24.95" customHeight="1">
      <c r="B502" s="18"/>
      <c r="C502" s="23"/>
      <c r="D502" s="23"/>
      <c r="E502" s="23"/>
      <c r="F502" s="23"/>
      <c r="G502" s="24"/>
      <c r="H502" s="24"/>
      <c r="I502" s="24"/>
      <c r="J502" s="24"/>
      <c r="K502" s="5"/>
    </row>
    <row r="503" spans="2:12" ht="24.95" customHeight="1"/>
    <row r="504" spans="2:12" ht="24.95" customHeight="1"/>
    <row r="505" spans="2:12" ht="24.95" customHeight="1"/>
    <row r="506" spans="2:12" ht="24.95" customHeight="1">
      <c r="L506" s="57"/>
    </row>
    <row r="507" spans="2:12" ht="24.95" customHeight="1"/>
    <row r="508" spans="2:12" ht="24.95" customHeight="1"/>
    <row r="509" spans="2:12" ht="24.95" customHeight="1">
      <c r="L509" s="131"/>
    </row>
    <row r="510" spans="2:12" ht="24.95" customHeight="1"/>
    <row r="511" spans="2:12" ht="24.95" customHeight="1"/>
    <row r="512" spans="2:12" ht="24.95" customHeight="1"/>
    <row r="513" spans="2:13" ht="24.95" customHeight="1"/>
    <row r="514" spans="2:13" ht="24.95" customHeight="1"/>
    <row r="515" spans="2:13" ht="24.95" customHeight="1"/>
    <row r="516" spans="2:13" ht="24.95" customHeight="1"/>
    <row r="517" spans="2:13" ht="24.95" customHeight="1"/>
    <row r="518" spans="2:13" ht="24.95" customHeight="1"/>
    <row r="519" spans="2:13" ht="24.95" customHeight="1"/>
    <row r="520" spans="2:13" ht="24.95" customHeight="1"/>
    <row r="521" spans="2:13" ht="24.95" customHeight="1"/>
    <row r="522" spans="2:13" ht="24.95" customHeight="1">
      <c r="B522" s="277" t="s">
        <v>43</v>
      </c>
      <c r="C522" s="277"/>
      <c r="D522" s="277"/>
      <c r="E522" s="277"/>
      <c r="F522" s="277"/>
      <c r="G522" s="277"/>
      <c r="H522" s="277"/>
      <c r="I522" s="277"/>
      <c r="J522" s="277"/>
      <c r="K522" s="277"/>
      <c r="L522" s="277"/>
    </row>
    <row r="523" spans="2:13" ht="24.95" customHeight="1">
      <c r="B523" s="201" t="s">
        <v>40</v>
      </c>
      <c r="C523" s="256" t="s">
        <v>135</v>
      </c>
      <c r="D523" s="256" t="s">
        <v>5</v>
      </c>
      <c r="E523" s="256" t="s">
        <v>6</v>
      </c>
      <c r="F523" s="256" t="s">
        <v>7</v>
      </c>
      <c r="G523" s="256" t="s">
        <v>8</v>
      </c>
      <c r="H523" s="256" t="s">
        <v>9</v>
      </c>
      <c r="I523" s="256" t="s">
        <v>10</v>
      </c>
      <c r="J523" s="256" t="s">
        <v>11</v>
      </c>
      <c r="K523" s="256" t="s">
        <v>12</v>
      </c>
      <c r="L523" s="256" t="s">
        <v>14</v>
      </c>
    </row>
    <row r="524" spans="2:13" ht="24.95" customHeight="1">
      <c r="B524" s="39" t="s">
        <v>155</v>
      </c>
      <c r="C524" s="233">
        <v>133421</v>
      </c>
      <c r="D524" s="233">
        <v>190402</v>
      </c>
      <c r="E524" s="233">
        <v>208546</v>
      </c>
      <c r="F524" s="233">
        <v>69347</v>
      </c>
      <c r="G524" s="233">
        <v>253408</v>
      </c>
      <c r="H524" s="233">
        <v>112091</v>
      </c>
      <c r="I524" s="233">
        <v>74094</v>
      </c>
      <c r="J524" s="233">
        <v>212808</v>
      </c>
      <c r="K524" s="233">
        <v>64013</v>
      </c>
      <c r="L524" s="231">
        <f>SUM(C524:K524)</f>
        <v>1318130</v>
      </c>
    </row>
    <row r="525" spans="2:13" ht="24.95" customHeight="1">
      <c r="B525" s="39" t="s">
        <v>151</v>
      </c>
      <c r="C525" s="233">
        <v>143494</v>
      </c>
      <c r="D525" s="233">
        <v>177701</v>
      </c>
      <c r="E525" s="233">
        <v>210923</v>
      </c>
      <c r="F525" s="233">
        <v>76366</v>
      </c>
      <c r="G525" s="233">
        <v>289267</v>
      </c>
      <c r="H525" s="233">
        <v>140513</v>
      </c>
      <c r="I525" s="233">
        <v>74332</v>
      </c>
      <c r="J525" s="233">
        <v>229304</v>
      </c>
      <c r="K525" s="233">
        <v>73806</v>
      </c>
      <c r="L525" s="231">
        <f>SUM(C525:K525)</f>
        <v>1415706</v>
      </c>
    </row>
    <row r="526" spans="2:13" ht="24.95" customHeight="1">
      <c r="B526" s="104" t="s">
        <v>49</v>
      </c>
      <c r="C526" s="230">
        <f t="shared" ref="C526:L526" si="9">(C525-C524)/C524</f>
        <v>7.5497860156946803E-2</v>
      </c>
      <c r="D526" s="230">
        <f t="shared" si="9"/>
        <v>-6.6706232077394151E-2</v>
      </c>
      <c r="E526" s="230">
        <f t="shared" si="9"/>
        <v>1.1397964957371515E-2</v>
      </c>
      <c r="F526" s="230">
        <f t="shared" si="9"/>
        <v>0.10121562576607496</v>
      </c>
      <c r="G526" s="230">
        <f t="shared" si="9"/>
        <v>0.1415069768910216</v>
      </c>
      <c r="H526" s="230">
        <f t="shared" si="9"/>
        <v>0.25356183814936079</v>
      </c>
      <c r="I526" s="230">
        <f t="shared" si="9"/>
        <v>3.2121359354333684E-3</v>
      </c>
      <c r="J526" s="230">
        <f t="shared" si="9"/>
        <v>7.7515882861546564E-2</v>
      </c>
      <c r="K526" s="230">
        <f t="shared" si="9"/>
        <v>0.15298455001327854</v>
      </c>
      <c r="L526" s="230">
        <f t="shared" si="9"/>
        <v>7.4026082404618665E-2</v>
      </c>
    </row>
    <row r="527" spans="2:13" ht="24.95" customHeight="1">
      <c r="B527" s="18"/>
      <c r="C527" s="23"/>
      <c r="D527" s="23"/>
      <c r="E527" s="23"/>
      <c r="F527" s="23"/>
      <c r="G527" s="23"/>
      <c r="H527" s="23"/>
      <c r="I527" s="23"/>
      <c r="J527" s="23"/>
      <c r="K527" s="23"/>
      <c r="L527" s="23"/>
    </row>
    <row r="528" spans="2:13" ht="24.95" customHeight="1">
      <c r="B528" s="18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5"/>
    </row>
    <row r="529" spans="2:13" ht="24.95" customHeight="1">
      <c r="B529" s="278"/>
      <c r="C529" s="278"/>
      <c r="D529" s="278"/>
      <c r="E529" s="278"/>
      <c r="F529" s="278"/>
      <c r="G529" s="278"/>
      <c r="H529" s="278"/>
      <c r="I529" s="278"/>
      <c r="J529" s="278"/>
      <c r="K529" s="278"/>
      <c r="L529" s="278"/>
      <c r="M529" s="5"/>
    </row>
    <row r="530" spans="2:13" ht="24.95" customHeight="1">
      <c r="B530" s="232"/>
      <c r="C530" s="232"/>
      <c r="D530" s="232"/>
      <c r="E530" s="232"/>
      <c r="F530" s="232"/>
      <c r="G530" s="232"/>
      <c r="H530" s="232"/>
      <c r="I530" s="232"/>
      <c r="J530" s="232"/>
      <c r="K530" s="232"/>
      <c r="L530" s="232"/>
      <c r="M530" s="5"/>
    </row>
    <row r="531" spans="2:13" ht="24.95" customHeight="1">
      <c r="B531" s="18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5"/>
    </row>
    <row r="532" spans="2:13" ht="24.95" customHeight="1">
      <c r="B532" s="18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5"/>
    </row>
    <row r="533" spans="2:13" ht="24.95" customHeight="1">
      <c r="B533" s="18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5"/>
    </row>
    <row r="534" spans="2:13" ht="24.95" customHeight="1">
      <c r="B534" s="18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5"/>
    </row>
    <row r="535" spans="2:13" ht="24.95" customHeight="1">
      <c r="B535" s="18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5"/>
    </row>
    <row r="536" spans="2:13" ht="24.95" customHeight="1">
      <c r="B536" s="18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5"/>
    </row>
    <row r="537" spans="2:13" ht="24.95" customHeight="1">
      <c r="B537" s="18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5"/>
    </row>
    <row r="538" spans="2:13" ht="24.95" customHeight="1">
      <c r="B538" s="18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5"/>
    </row>
    <row r="539" spans="2:13" ht="24.95" customHeight="1">
      <c r="B539" s="18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5"/>
    </row>
    <row r="540" spans="2:13" ht="24.95" customHeight="1">
      <c r="B540" s="18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5"/>
    </row>
    <row r="541" spans="2:13" ht="24.95" customHeight="1">
      <c r="B541" s="18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5"/>
    </row>
    <row r="542" spans="2:13" ht="24.95" customHeight="1">
      <c r="B542" s="18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5"/>
    </row>
    <row r="543" spans="2:13" ht="24.95" customHeight="1">
      <c r="B543" s="18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5"/>
    </row>
    <row r="544" spans="2:13" ht="24.95" customHeight="1">
      <c r="B544" s="18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5"/>
    </row>
    <row r="545" spans="2:13" ht="24.95" customHeight="1">
      <c r="B545" s="18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5"/>
    </row>
    <row r="546" spans="2:13" ht="24.95" customHeight="1">
      <c r="B546" s="18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5"/>
    </row>
    <row r="547" spans="2:13" ht="24.95" customHeight="1">
      <c r="B547" s="18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5"/>
    </row>
    <row r="548" spans="2:13" ht="24.95" customHeight="1">
      <c r="B548" s="18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5"/>
    </row>
    <row r="549" spans="2:13" ht="24.95" customHeight="1">
      <c r="B549" s="18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5"/>
    </row>
    <row r="550" spans="2:13" ht="24.95" customHeight="1">
      <c r="B550" s="18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5"/>
    </row>
    <row r="551" spans="2:13" ht="24.95" customHeight="1">
      <c r="B551" s="18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5"/>
    </row>
    <row r="552" spans="2:13" ht="24.95" customHeight="1">
      <c r="B552" s="18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5"/>
    </row>
    <row r="553" spans="2:13" ht="24.95" customHeight="1">
      <c r="B553" s="18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5"/>
    </row>
    <row r="554" spans="2:13" ht="24.95" customHeight="1">
      <c r="B554" s="18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5"/>
    </row>
    <row r="555" spans="2:13" ht="24.95" customHeight="1">
      <c r="B555" s="18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5"/>
    </row>
    <row r="556" spans="2:13" ht="24.95" customHeight="1">
      <c r="B556" s="18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5"/>
    </row>
    <row r="557" spans="2:13" ht="24.95" customHeight="1">
      <c r="B557" s="18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5"/>
    </row>
    <row r="558" spans="2:13" ht="24.95" customHeight="1">
      <c r="B558" s="18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5"/>
    </row>
    <row r="559" spans="2:13" ht="24.95" customHeight="1">
      <c r="B559" s="18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5"/>
    </row>
    <row r="560" spans="2:13" ht="24.95" customHeight="1">
      <c r="B560" s="18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5"/>
    </row>
    <row r="561" spans="2:15" ht="24.95" customHeight="1">
      <c r="B561" s="18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5"/>
      <c r="O561" s="248">
        <v>5</v>
      </c>
    </row>
    <row r="562" spans="2:15" ht="39.950000000000003" customHeight="1">
      <c r="B562" s="294" t="s">
        <v>102</v>
      </c>
      <c r="C562" s="294"/>
      <c r="D562" s="294"/>
      <c r="E562" s="294"/>
      <c r="F562" s="294"/>
      <c r="G562" s="294"/>
      <c r="H562" s="294"/>
      <c r="I562" s="294"/>
      <c r="J562" s="294"/>
      <c r="K562" s="294"/>
      <c r="L562" s="294"/>
      <c r="M562" s="294"/>
      <c r="N562" s="294"/>
      <c r="O562" s="294"/>
    </row>
    <row r="563" spans="2:15" ht="15" customHeight="1"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9"/>
    </row>
    <row r="564" spans="2:15" ht="30" customHeight="1">
      <c r="B564" s="295" t="s">
        <v>103</v>
      </c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</row>
    <row r="565" spans="2:15" ht="15" customHeight="1">
      <c r="B565" s="302"/>
      <c r="C565" s="302"/>
      <c r="D565" s="302"/>
      <c r="E565" s="302"/>
      <c r="F565" s="302"/>
      <c r="G565" s="302"/>
    </row>
    <row r="566" spans="2:15" ht="24.95" customHeight="1">
      <c r="B566" s="303" t="s">
        <v>16</v>
      </c>
      <c r="C566" s="303"/>
      <c r="D566" s="303"/>
      <c r="E566" s="303"/>
      <c r="F566" s="303"/>
      <c r="G566" s="303"/>
      <c r="H566" s="303"/>
      <c r="I566" s="303"/>
      <c r="J566" s="303"/>
    </row>
    <row r="567" spans="2:15" ht="24.95" customHeight="1">
      <c r="B567" s="304" t="s">
        <v>41</v>
      </c>
      <c r="C567" s="269" t="s">
        <v>60</v>
      </c>
      <c r="D567" s="269"/>
      <c r="E567" s="269"/>
      <c r="F567" s="269" t="s">
        <v>61</v>
      </c>
      <c r="G567" s="269"/>
      <c r="H567" s="269"/>
      <c r="I567" s="161" t="s">
        <v>65</v>
      </c>
      <c r="J567" s="160" t="s">
        <v>66</v>
      </c>
      <c r="M567" s="86"/>
    </row>
    <row r="568" spans="2:15" ht="24.95" customHeight="1">
      <c r="B568" s="304"/>
      <c r="C568" s="133" t="s">
        <v>83</v>
      </c>
      <c r="D568" s="133" t="s">
        <v>84</v>
      </c>
      <c r="E568" s="103" t="s">
        <v>89</v>
      </c>
      <c r="F568" s="133" t="s">
        <v>86</v>
      </c>
      <c r="G568" s="133" t="s">
        <v>87</v>
      </c>
      <c r="H568" s="103" t="s">
        <v>88</v>
      </c>
      <c r="I568" s="140" t="s">
        <v>105</v>
      </c>
      <c r="J568" s="140" t="s">
        <v>106</v>
      </c>
      <c r="K568" s="9"/>
      <c r="M568" s="86"/>
    </row>
    <row r="569" spans="2:15" ht="24.95" customHeight="1">
      <c r="B569" s="30" t="s">
        <v>135</v>
      </c>
      <c r="C569" s="177">
        <v>31322</v>
      </c>
      <c r="D569" s="177">
        <v>2503</v>
      </c>
      <c r="E569" s="155">
        <f t="shared" ref="E569:E577" si="10">C569+D569</f>
        <v>33825</v>
      </c>
      <c r="F569" s="177">
        <v>44128</v>
      </c>
      <c r="G569" s="177">
        <v>4385</v>
      </c>
      <c r="H569" s="155">
        <f t="shared" ref="H569:H577" si="11">F569+G569</f>
        <v>48513</v>
      </c>
      <c r="I569" s="117">
        <v>0.30541285789831535</v>
      </c>
      <c r="J569" s="119">
        <f>H569/E569</f>
        <v>1.4342350332594236</v>
      </c>
      <c r="K569" s="198"/>
      <c r="M569" s="86"/>
    </row>
    <row r="570" spans="2:15" ht="24.95" customHeight="1">
      <c r="B570" s="30" t="s">
        <v>5</v>
      </c>
      <c r="C570" s="177">
        <v>37401</v>
      </c>
      <c r="D570" s="177">
        <v>14176</v>
      </c>
      <c r="E570" s="155">
        <f t="shared" si="10"/>
        <v>51577</v>
      </c>
      <c r="F570" s="177">
        <v>56178</v>
      </c>
      <c r="G570" s="177">
        <v>18272</v>
      </c>
      <c r="H570" s="155">
        <f t="shared" si="11"/>
        <v>74450</v>
      </c>
      <c r="I570" s="117">
        <v>0.25100807811088183</v>
      </c>
      <c r="J570" s="119">
        <f t="shared" ref="J570:J578" si="12">H570/E570</f>
        <v>1.4434728658122806</v>
      </c>
      <c r="K570" s="198"/>
      <c r="M570" s="86"/>
    </row>
    <row r="571" spans="2:15" ht="24.95" customHeight="1">
      <c r="B571" s="30" t="s">
        <v>24</v>
      </c>
      <c r="C571" s="177">
        <v>45597</v>
      </c>
      <c r="D571" s="177">
        <v>7873</v>
      </c>
      <c r="E571" s="155">
        <f t="shared" si="10"/>
        <v>53470</v>
      </c>
      <c r="F571" s="177">
        <v>75125</v>
      </c>
      <c r="G571" s="177">
        <v>10102</v>
      </c>
      <c r="H571" s="155">
        <f t="shared" si="11"/>
        <v>85227</v>
      </c>
      <c r="I571" s="117">
        <v>0.24967774822175609</v>
      </c>
      <c r="J571" s="119">
        <f t="shared" si="12"/>
        <v>1.5939218253226108</v>
      </c>
      <c r="K571" s="198"/>
      <c r="M571" s="86"/>
    </row>
    <row r="572" spans="2:15" ht="24.95" customHeight="1">
      <c r="B572" s="30" t="s">
        <v>7</v>
      </c>
      <c r="C572" s="177">
        <v>13091</v>
      </c>
      <c r="D572" s="177">
        <v>2646</v>
      </c>
      <c r="E572" s="155">
        <f t="shared" si="10"/>
        <v>15737</v>
      </c>
      <c r="F572" s="177">
        <v>24988</v>
      </c>
      <c r="G572" s="177">
        <v>4997</v>
      </c>
      <c r="H572" s="155">
        <f t="shared" si="11"/>
        <v>29985</v>
      </c>
      <c r="I572" s="117">
        <v>0.3030257094348775</v>
      </c>
      <c r="J572" s="119">
        <f t="shared" si="12"/>
        <v>1.9053822202452819</v>
      </c>
      <c r="K572" s="198"/>
      <c r="M572" s="86"/>
    </row>
    <row r="573" spans="2:15" ht="24.95" customHeight="1">
      <c r="B573" s="30" t="s">
        <v>8</v>
      </c>
      <c r="C573" s="177">
        <v>57030</v>
      </c>
      <c r="D573" s="177">
        <v>17473</v>
      </c>
      <c r="E573" s="155">
        <f t="shared" si="10"/>
        <v>74503</v>
      </c>
      <c r="F573" s="197">
        <v>89221</v>
      </c>
      <c r="G573" s="177">
        <v>31450</v>
      </c>
      <c r="H573" s="155">
        <f t="shared" si="11"/>
        <v>120671</v>
      </c>
      <c r="I573" s="117">
        <v>0.37139594721032154</v>
      </c>
      <c r="J573" s="119">
        <f t="shared" si="12"/>
        <v>1.6196797444398212</v>
      </c>
      <c r="K573" s="198"/>
      <c r="M573" s="86"/>
    </row>
    <row r="574" spans="2:15" ht="24.95" customHeight="1">
      <c r="B574" s="30" t="s">
        <v>9</v>
      </c>
      <c r="C574" s="177">
        <v>31509</v>
      </c>
      <c r="D574" s="177">
        <v>3943</v>
      </c>
      <c r="E574" s="155">
        <f t="shared" si="10"/>
        <v>35452</v>
      </c>
      <c r="F574" s="177">
        <v>44234</v>
      </c>
      <c r="G574" s="177">
        <v>5620</v>
      </c>
      <c r="H574" s="155">
        <f t="shared" si="11"/>
        <v>49854</v>
      </c>
      <c r="I574" s="117">
        <v>0.28556535685645551</v>
      </c>
      <c r="J574" s="119">
        <f t="shared" si="12"/>
        <v>1.4062394223174997</v>
      </c>
      <c r="K574" s="198"/>
      <c r="M574" s="86"/>
    </row>
    <row r="575" spans="2:15" ht="24.95" customHeight="1">
      <c r="B575" s="30" t="s">
        <v>10</v>
      </c>
      <c r="C575" s="177">
        <v>18329</v>
      </c>
      <c r="D575" s="177">
        <v>608</v>
      </c>
      <c r="E575" s="155">
        <f t="shared" si="10"/>
        <v>18937</v>
      </c>
      <c r="F575" s="177">
        <v>26623</v>
      </c>
      <c r="G575" s="177">
        <v>1005</v>
      </c>
      <c r="H575" s="155">
        <f t="shared" si="11"/>
        <v>27628</v>
      </c>
      <c r="I575" s="117">
        <v>0.24581820770161578</v>
      </c>
      <c r="J575" s="119">
        <f t="shared" si="12"/>
        <v>1.458942810371231</v>
      </c>
      <c r="K575" s="198"/>
      <c r="M575" s="86"/>
    </row>
    <row r="576" spans="2:15" ht="24.95" customHeight="1">
      <c r="B576" s="30" t="s">
        <v>11</v>
      </c>
      <c r="C576" s="177">
        <v>47693</v>
      </c>
      <c r="D576" s="177">
        <v>7922</v>
      </c>
      <c r="E576" s="155">
        <f t="shared" si="10"/>
        <v>55615</v>
      </c>
      <c r="F576" s="177">
        <v>71168</v>
      </c>
      <c r="G576" s="177">
        <v>17036</v>
      </c>
      <c r="H576" s="155">
        <f t="shared" si="11"/>
        <v>88204</v>
      </c>
      <c r="I576" s="117">
        <v>0.35114734780323903</v>
      </c>
      <c r="J576" s="119">
        <f t="shared" si="12"/>
        <v>1.5859750067427851</v>
      </c>
      <c r="K576" s="198"/>
      <c r="M576" s="63"/>
    </row>
    <row r="577" spans="2:15" ht="24.95" customHeight="1">
      <c r="B577" s="30" t="s">
        <v>12</v>
      </c>
      <c r="C577" s="177">
        <v>14717</v>
      </c>
      <c r="D577" s="177">
        <v>2463</v>
      </c>
      <c r="E577" s="155">
        <f t="shared" si="10"/>
        <v>17180</v>
      </c>
      <c r="F577" s="177">
        <v>23041</v>
      </c>
      <c r="G577" s="177">
        <v>4234</v>
      </c>
      <c r="H577" s="155">
        <f t="shared" si="11"/>
        <v>27275</v>
      </c>
      <c r="I577" s="117">
        <v>0.25913996883669671</v>
      </c>
      <c r="J577" s="119">
        <f t="shared" si="12"/>
        <v>1.5876018626309663</v>
      </c>
      <c r="K577" s="198"/>
      <c r="M577" s="63"/>
    </row>
    <row r="578" spans="2:15" ht="24.95" customHeight="1">
      <c r="B578" s="169" t="s">
        <v>14</v>
      </c>
      <c r="C578" s="153">
        <f t="shared" ref="C578:H578" si="13">SUM(C569:C577)</f>
        <v>296689</v>
      </c>
      <c r="D578" s="153">
        <f t="shared" si="13"/>
        <v>59607</v>
      </c>
      <c r="E578" s="151">
        <f t="shared" si="13"/>
        <v>356296</v>
      </c>
      <c r="F578" s="153">
        <f t="shared" si="13"/>
        <v>454706</v>
      </c>
      <c r="G578" s="153">
        <f t="shared" si="13"/>
        <v>97101</v>
      </c>
      <c r="H578" s="151">
        <f t="shared" si="13"/>
        <v>551807</v>
      </c>
      <c r="I578" s="138">
        <v>0.29602236394302367</v>
      </c>
      <c r="J578" s="137">
        <f t="shared" si="12"/>
        <v>1.5487319532074455</v>
      </c>
      <c r="M578" s="63"/>
    </row>
    <row r="579" spans="2:15" ht="24.95" customHeight="1">
      <c r="B579" s="20"/>
      <c r="C579" s="77"/>
      <c r="D579" s="77"/>
      <c r="E579" s="79"/>
      <c r="F579" s="77"/>
      <c r="G579" s="77"/>
      <c r="H579" s="79"/>
      <c r="I579" s="58"/>
      <c r="J579" s="59"/>
      <c r="K579" s="5"/>
      <c r="L579" s="5"/>
      <c r="M579" s="80"/>
      <c r="N579" s="5"/>
      <c r="O579" s="5"/>
    </row>
    <row r="580" spans="2:15" ht="24.95" customHeight="1">
      <c r="B580" s="20"/>
      <c r="C580" s="33"/>
      <c r="D580" s="33"/>
      <c r="E580" s="37"/>
      <c r="F580" s="33"/>
      <c r="G580" s="33"/>
      <c r="H580" s="37"/>
      <c r="I580" s="38"/>
      <c r="J580" s="47"/>
    </row>
    <row r="581" spans="2:15" ht="24.95" customHeight="1">
      <c r="B581" s="5"/>
      <c r="C581" s="5"/>
      <c r="D581" s="5"/>
      <c r="E581" s="5"/>
      <c r="F581" s="5"/>
      <c r="G581" s="5"/>
      <c r="H581" s="5"/>
      <c r="I581" s="5"/>
      <c r="J581" s="5"/>
    </row>
    <row r="582" spans="2:15" ht="24.95" customHeight="1"/>
    <row r="583" spans="2:15" ht="24.95" customHeight="1"/>
    <row r="584" spans="2:15" ht="24.95" customHeight="1"/>
    <row r="585" spans="2:15" ht="24.95" customHeight="1"/>
    <row r="586" spans="2:15" ht="24.95" customHeight="1"/>
    <row r="587" spans="2:15" ht="24.95" customHeight="1"/>
    <row r="588" spans="2:15" ht="24.95" customHeight="1"/>
    <row r="589" spans="2:15" ht="24.95" customHeight="1">
      <c r="L589" s="139"/>
    </row>
    <row r="590" spans="2:15" ht="24.95" customHeight="1">
      <c r="L590" s="139"/>
    </row>
    <row r="591" spans="2:15" ht="24.95" customHeight="1">
      <c r="L591" s="139"/>
    </row>
    <row r="592" spans="2:15" ht="24.95" customHeight="1">
      <c r="B592" s="283" t="s">
        <v>160</v>
      </c>
      <c r="C592" s="283"/>
      <c r="D592" s="28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</row>
    <row r="593" spans="2:15" ht="15" customHeight="1">
      <c r="B593" s="241"/>
      <c r="C593" s="241"/>
      <c r="D593" s="241"/>
      <c r="E593" s="241"/>
      <c r="F593" s="241"/>
      <c r="G593" s="241"/>
    </row>
    <row r="594" spans="2:15" ht="24.95" customHeight="1">
      <c r="B594" s="279" t="s">
        <v>13</v>
      </c>
      <c r="C594" s="279"/>
      <c r="D594" s="279"/>
      <c r="E594" s="279"/>
      <c r="F594" s="279"/>
      <c r="G594" s="279"/>
      <c r="H594" s="279"/>
      <c r="I594" s="23"/>
      <c r="J594" s="23"/>
      <c r="K594" s="23"/>
      <c r="L594" s="23"/>
      <c r="M594" s="5"/>
      <c r="N594" s="5"/>
      <c r="O594" s="5"/>
    </row>
    <row r="595" spans="2:15" ht="24.95" customHeight="1">
      <c r="B595" s="245" t="s">
        <v>40</v>
      </c>
      <c r="C595" s="280" t="s">
        <v>77</v>
      </c>
      <c r="D595" s="280"/>
      <c r="E595" s="280" t="s">
        <v>131</v>
      </c>
      <c r="F595" s="280"/>
      <c r="G595" s="281" t="s">
        <v>0</v>
      </c>
      <c r="H595" s="281"/>
      <c r="I595" s="23"/>
      <c r="J595" s="23"/>
      <c r="K595" s="23"/>
      <c r="L595" s="23"/>
      <c r="M595" s="5"/>
      <c r="N595" s="5"/>
      <c r="O595" s="5"/>
    </row>
    <row r="596" spans="2:15" ht="24.95" customHeight="1">
      <c r="B596" s="39" t="s">
        <v>153</v>
      </c>
      <c r="C596" s="270">
        <v>289718</v>
      </c>
      <c r="D596" s="270"/>
      <c r="E596" s="270">
        <v>61494</v>
      </c>
      <c r="F596" s="270"/>
      <c r="G596" s="287">
        <f>C596+E596</f>
        <v>351212</v>
      </c>
      <c r="H596" s="296"/>
      <c r="I596" s="23"/>
      <c r="J596" s="23"/>
      <c r="K596" s="23"/>
      <c r="L596" s="23"/>
      <c r="M596" s="5"/>
      <c r="N596" s="5"/>
      <c r="O596" s="5"/>
    </row>
    <row r="597" spans="2:15" ht="24.95" customHeight="1">
      <c r="B597" s="39" t="s">
        <v>149</v>
      </c>
      <c r="C597" s="270">
        <v>296689</v>
      </c>
      <c r="D597" s="270"/>
      <c r="E597" s="270">
        <v>59607</v>
      </c>
      <c r="F597" s="270"/>
      <c r="G597" s="287">
        <f>C597+E597</f>
        <v>356296</v>
      </c>
      <c r="H597" s="296"/>
      <c r="I597" s="23"/>
      <c r="J597" s="23"/>
      <c r="K597" s="23"/>
      <c r="L597" s="23"/>
      <c r="M597" s="5"/>
      <c r="N597" s="5"/>
      <c r="O597" s="5"/>
    </row>
    <row r="598" spans="2:15" ht="24.95" customHeight="1">
      <c r="B598" s="95" t="s">
        <v>49</v>
      </c>
      <c r="C598" s="275">
        <f>(C597-C596)/C596</f>
        <v>2.4061328602296025E-2</v>
      </c>
      <c r="D598" s="275"/>
      <c r="E598" s="275">
        <f>(E597-E596)/E596</f>
        <v>-3.0685920577617327E-2</v>
      </c>
      <c r="F598" s="275"/>
      <c r="G598" s="275">
        <f>(G597-G596)/G596</f>
        <v>1.447558739450816E-2</v>
      </c>
      <c r="H598" s="275"/>
      <c r="I598" s="23"/>
      <c r="J598" s="23"/>
      <c r="K598" s="23"/>
      <c r="L598" s="23"/>
      <c r="M598" s="5"/>
      <c r="N598" s="5"/>
      <c r="O598" s="5"/>
    </row>
    <row r="599" spans="2:15" ht="24.95" customHeight="1">
      <c r="B599" s="18"/>
      <c r="C599" s="23"/>
      <c r="D599" s="23"/>
      <c r="E599" s="23"/>
      <c r="F599" s="19"/>
      <c r="G599" s="18"/>
      <c r="H599" s="18"/>
      <c r="I599" s="23"/>
      <c r="J599" s="23"/>
      <c r="K599" s="23"/>
      <c r="L599" s="23"/>
      <c r="M599" s="5"/>
      <c r="N599" s="5"/>
      <c r="O599" s="5"/>
    </row>
    <row r="600" spans="2:15" ht="24.95" customHeight="1">
      <c r="B600" s="18"/>
      <c r="C600" s="23"/>
      <c r="D600" s="23"/>
      <c r="E600" s="23"/>
      <c r="F600" s="19"/>
      <c r="G600" s="18"/>
      <c r="H600" s="18"/>
      <c r="I600" s="23"/>
      <c r="J600" s="23"/>
      <c r="K600" s="23"/>
      <c r="L600" s="23"/>
      <c r="M600" s="5"/>
      <c r="N600" s="5"/>
      <c r="O600" s="5"/>
    </row>
    <row r="601" spans="2:15" ht="24.95" customHeight="1">
      <c r="B601" s="18"/>
      <c r="C601" s="23"/>
      <c r="D601" s="23"/>
      <c r="E601" s="23"/>
      <c r="F601" s="19"/>
      <c r="G601" s="18"/>
      <c r="H601" s="18"/>
      <c r="I601" s="23"/>
      <c r="J601" s="23"/>
      <c r="K601" s="23"/>
      <c r="L601" s="23"/>
      <c r="M601" s="5"/>
      <c r="N601" s="5"/>
      <c r="O601" s="5"/>
    </row>
    <row r="602" spans="2:15" ht="24.95" customHeight="1">
      <c r="B602" s="18"/>
      <c r="C602" s="23"/>
      <c r="D602" s="23"/>
      <c r="E602" s="23"/>
      <c r="F602" s="19"/>
      <c r="G602" s="18"/>
      <c r="H602" s="18"/>
      <c r="I602" s="23"/>
      <c r="J602" s="23"/>
      <c r="K602" s="23"/>
      <c r="L602" s="23"/>
      <c r="M602" s="5"/>
      <c r="N602" s="5"/>
      <c r="O602" s="5"/>
    </row>
    <row r="603" spans="2:15" ht="24.95" customHeight="1">
      <c r="B603" s="18"/>
      <c r="C603" s="23"/>
      <c r="D603" s="23"/>
      <c r="E603" s="23"/>
      <c r="F603" s="19"/>
      <c r="G603" s="18"/>
      <c r="H603" s="18"/>
      <c r="I603" s="23"/>
      <c r="J603" s="23"/>
      <c r="K603" s="23"/>
      <c r="L603" s="23"/>
      <c r="M603" s="5"/>
      <c r="N603" s="5"/>
      <c r="O603" s="5"/>
    </row>
    <row r="604" spans="2:15" ht="24.95" customHeight="1">
      <c r="B604" s="18"/>
      <c r="C604" s="23"/>
      <c r="D604" s="23"/>
      <c r="E604" s="23"/>
      <c r="F604" s="19"/>
      <c r="G604" s="18"/>
      <c r="H604" s="18"/>
      <c r="I604" s="23"/>
      <c r="J604" s="23"/>
      <c r="K604" s="23"/>
      <c r="L604" s="23"/>
      <c r="M604" s="5"/>
      <c r="N604" s="5"/>
      <c r="O604" s="5"/>
    </row>
    <row r="605" spans="2:15" ht="24.95" customHeight="1">
      <c r="B605" s="18"/>
      <c r="C605" s="23"/>
      <c r="D605" s="23"/>
      <c r="E605" s="23"/>
      <c r="F605" s="19"/>
      <c r="G605" s="18"/>
      <c r="H605" s="18"/>
      <c r="I605" s="23"/>
      <c r="J605" s="23"/>
      <c r="K605" s="23"/>
      <c r="L605" s="23"/>
      <c r="M605" s="5"/>
      <c r="N605" s="5"/>
      <c r="O605" s="5"/>
    </row>
    <row r="606" spans="2:15" ht="24.95" customHeight="1">
      <c r="B606" s="278"/>
      <c r="C606" s="278"/>
      <c r="D606" s="278"/>
      <c r="E606" s="278"/>
      <c r="F606" s="278"/>
      <c r="G606" s="278"/>
      <c r="H606" s="278"/>
      <c r="I606" s="278"/>
      <c r="J606" s="278"/>
      <c r="K606" s="278"/>
      <c r="L606" s="278"/>
      <c r="M606" s="56"/>
      <c r="N606" s="56"/>
      <c r="O606" s="56"/>
    </row>
    <row r="607" spans="2:15" ht="24.95" customHeight="1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</row>
    <row r="608" spans="2:15" ht="24.95" customHeight="1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</row>
    <row r="609" spans="2:15" ht="24.95" customHeight="1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</row>
    <row r="610" spans="2:15" ht="24.95" customHeight="1"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56"/>
      <c r="N610" s="56"/>
      <c r="O610" s="56"/>
    </row>
    <row r="611" spans="2:15" ht="24.95" customHeight="1">
      <c r="B611" s="277" t="s">
        <v>15</v>
      </c>
      <c r="C611" s="277"/>
      <c r="D611" s="277"/>
      <c r="E611" s="277"/>
      <c r="F611" s="277"/>
      <c r="G611" s="277"/>
      <c r="H611" s="277"/>
      <c r="I611" s="277"/>
      <c r="J611" s="277"/>
    </row>
    <row r="612" spans="2:15" ht="24.95" customHeight="1">
      <c r="B612" s="258" t="s">
        <v>40</v>
      </c>
      <c r="C612" s="284" t="s">
        <v>46</v>
      </c>
      <c r="D612" s="284"/>
      <c r="E612" s="284" t="s">
        <v>47</v>
      </c>
      <c r="F612" s="284"/>
      <c r="G612" s="285" t="s">
        <v>48</v>
      </c>
      <c r="H612" s="285"/>
      <c r="I612" s="286" t="s">
        <v>109</v>
      </c>
      <c r="J612" s="286"/>
      <c r="L612" s="62"/>
    </row>
    <row r="613" spans="2:15" ht="24.95" customHeight="1">
      <c r="B613" s="39" t="s">
        <v>153</v>
      </c>
      <c r="C613" s="271">
        <v>449106</v>
      </c>
      <c r="D613" s="271"/>
      <c r="E613" s="271">
        <v>98621</v>
      </c>
      <c r="F613" s="271"/>
      <c r="G613" s="272">
        <f>C613+E613</f>
        <v>547727</v>
      </c>
      <c r="H613" s="272"/>
      <c r="I613" s="273">
        <v>0.29420000000000002</v>
      </c>
      <c r="J613" s="274"/>
    </row>
    <row r="614" spans="2:15" ht="24.95" customHeight="1">
      <c r="B614" s="39" t="s">
        <v>149</v>
      </c>
      <c r="C614" s="271">
        <v>454706</v>
      </c>
      <c r="D614" s="271"/>
      <c r="E614" s="271">
        <v>97101</v>
      </c>
      <c r="F614" s="271"/>
      <c r="G614" s="272">
        <f>C614+E614</f>
        <v>551807</v>
      </c>
      <c r="H614" s="272"/>
      <c r="I614" s="273">
        <v>0.29599999999999999</v>
      </c>
      <c r="J614" s="274"/>
    </row>
    <row r="615" spans="2:15" ht="24.95" customHeight="1">
      <c r="B615" s="104" t="s">
        <v>49</v>
      </c>
      <c r="C615" s="275">
        <f>(C614-C613)/C613</f>
        <v>1.2469216621465756E-2</v>
      </c>
      <c r="D615" s="275"/>
      <c r="E615" s="275">
        <f>(E614-E613)/E613</f>
        <v>-1.5412538911590837E-2</v>
      </c>
      <c r="F615" s="275"/>
      <c r="G615" s="276">
        <f>(G614-G613)/G613</f>
        <v>7.4489663646305554E-3</v>
      </c>
      <c r="H615" s="276"/>
      <c r="I615" s="276">
        <f>(I614-I613)/I613</f>
        <v>6.1182868796735837E-3</v>
      </c>
      <c r="J615" s="276"/>
    </row>
    <row r="616" spans="2:15" ht="24.95" customHeight="1">
      <c r="B616" s="18"/>
      <c r="C616" s="23"/>
      <c r="D616" s="23"/>
      <c r="E616" s="23"/>
      <c r="F616" s="23"/>
      <c r="G616" s="24"/>
      <c r="H616" s="24"/>
      <c r="I616" s="24"/>
      <c r="J616" s="24"/>
      <c r="K616" s="5"/>
    </row>
    <row r="617" spans="2:15" ht="24.95" customHeight="1"/>
    <row r="618" spans="2:15" ht="24.95" customHeight="1"/>
    <row r="619" spans="2:15" ht="24.95" customHeight="1"/>
    <row r="620" spans="2:15" ht="24.95" customHeight="1">
      <c r="L620" s="57"/>
    </row>
    <row r="621" spans="2:15" ht="24.95" customHeight="1"/>
    <row r="622" spans="2:15" ht="24.95" customHeight="1"/>
    <row r="623" spans="2:15" ht="24.95" customHeight="1">
      <c r="L623" s="131"/>
    </row>
    <row r="624" spans="2:15" ht="24.95" customHeight="1"/>
    <row r="625" spans="2:15" ht="24.95" customHeight="1"/>
    <row r="626" spans="2:15" ht="24.95" customHeight="1"/>
    <row r="627" spans="2:15" ht="24.95" customHeight="1">
      <c r="O627" s="248">
        <v>6</v>
      </c>
    </row>
    <row r="628" spans="2:15" ht="30" customHeight="1">
      <c r="B628" s="289" t="s">
        <v>161</v>
      </c>
      <c r="C628" s="289"/>
      <c r="D628" s="289"/>
      <c r="E628" s="289"/>
      <c r="F628" s="289"/>
      <c r="G628" s="289"/>
      <c r="H628" s="289"/>
      <c r="I628" s="289"/>
      <c r="J628" s="289"/>
      <c r="K628" s="289"/>
      <c r="L628" s="289"/>
      <c r="M628" s="289"/>
      <c r="N628" s="289"/>
      <c r="O628" s="289"/>
    </row>
    <row r="629" spans="2:15" ht="15" customHeight="1">
      <c r="B629" s="34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</row>
    <row r="630" spans="2:15" ht="24.95" customHeight="1">
      <c r="B630" s="277" t="s">
        <v>13</v>
      </c>
      <c r="C630" s="277"/>
      <c r="D630" s="277"/>
      <c r="E630" s="277"/>
      <c r="F630" s="277"/>
      <c r="G630" s="277"/>
      <c r="H630" s="277"/>
      <c r="I630" s="290"/>
      <c r="J630" s="290"/>
      <c r="K630" s="290"/>
      <c r="L630" s="290"/>
      <c r="M630" s="290"/>
      <c r="N630" s="290"/>
    </row>
    <row r="631" spans="2:15" ht="24.95" customHeight="1">
      <c r="B631" s="257" t="s">
        <v>40</v>
      </c>
      <c r="C631" s="291" t="s">
        <v>64</v>
      </c>
      <c r="D631" s="291"/>
      <c r="E631" s="291" t="s">
        <v>63</v>
      </c>
      <c r="F631" s="291"/>
      <c r="G631" s="292" t="s">
        <v>0</v>
      </c>
      <c r="H631" s="292"/>
    </row>
    <row r="632" spans="2:15" ht="24.95" customHeight="1">
      <c r="B632" s="39" t="s">
        <v>155</v>
      </c>
      <c r="C632" s="271">
        <v>545952</v>
      </c>
      <c r="D632" s="271"/>
      <c r="E632" s="271">
        <v>122539</v>
      </c>
      <c r="F632" s="271"/>
      <c r="G632" s="272">
        <f>C632+E632</f>
        <v>668491</v>
      </c>
      <c r="H632" s="272"/>
    </row>
    <row r="633" spans="2:15" ht="24.95" customHeight="1">
      <c r="B633" s="39" t="s">
        <v>151</v>
      </c>
      <c r="C633" s="271">
        <v>555562</v>
      </c>
      <c r="D633" s="271"/>
      <c r="E633" s="271">
        <v>113316</v>
      </c>
      <c r="F633" s="271"/>
      <c r="G633" s="272">
        <f>C633+E633</f>
        <v>668878</v>
      </c>
      <c r="H633" s="272"/>
    </row>
    <row r="634" spans="2:15" ht="24.95" customHeight="1">
      <c r="B634" s="104" t="s">
        <v>49</v>
      </c>
      <c r="C634" s="275">
        <f>(C633-C632)/C632</f>
        <v>1.7602280053924155E-2</v>
      </c>
      <c r="D634" s="275"/>
      <c r="E634" s="275">
        <f>(E633-E632)/E632</f>
        <v>-7.5265833734566134E-2</v>
      </c>
      <c r="F634" s="275"/>
      <c r="G634" s="275">
        <f>(G633-G632)/G632</f>
        <v>5.7891579692172376E-4</v>
      </c>
      <c r="H634" s="275"/>
    </row>
    <row r="635" spans="2:15" ht="24.95" customHeight="1">
      <c r="B635" s="3"/>
      <c r="C635" s="4"/>
      <c r="D635" s="4"/>
      <c r="E635" s="4"/>
      <c r="F635" s="4"/>
      <c r="G635" s="4"/>
      <c r="H635" s="4"/>
      <c r="I635" s="5"/>
      <c r="J635" s="5"/>
      <c r="K635" s="5"/>
      <c r="L635" s="5"/>
      <c r="M635" s="5"/>
      <c r="N635" s="5"/>
      <c r="O635" s="5"/>
    </row>
    <row r="636" spans="2:15" ht="24.95" customHeight="1">
      <c r="B636" s="3"/>
      <c r="C636" s="4"/>
      <c r="D636" s="4"/>
      <c r="E636" s="4"/>
      <c r="F636" s="4"/>
      <c r="G636" s="4"/>
      <c r="H636" s="4"/>
      <c r="I636" s="5"/>
      <c r="J636" s="5"/>
      <c r="K636" s="5"/>
      <c r="L636" s="5"/>
      <c r="M636" s="5"/>
      <c r="N636" s="5"/>
      <c r="O636" s="5"/>
    </row>
    <row r="637" spans="2:15" ht="24.95" customHeight="1">
      <c r="B637" s="3"/>
      <c r="C637" s="4"/>
      <c r="D637" s="4"/>
      <c r="E637" s="4"/>
      <c r="F637" s="4"/>
      <c r="G637" s="4"/>
      <c r="H637" s="4"/>
      <c r="I637" s="5"/>
      <c r="J637" s="5"/>
      <c r="K637" s="5"/>
      <c r="L637" s="5"/>
      <c r="M637" s="5"/>
      <c r="N637" s="5"/>
      <c r="O637" s="5"/>
    </row>
    <row r="638" spans="2:15" ht="24.95" customHeight="1">
      <c r="B638" s="3"/>
      <c r="C638" s="4"/>
      <c r="D638" s="4"/>
      <c r="E638" s="4"/>
      <c r="F638" s="4"/>
      <c r="G638" s="4"/>
      <c r="H638" s="4"/>
      <c r="I638" s="5"/>
      <c r="J638" s="5"/>
      <c r="K638" s="5"/>
      <c r="L638" s="5"/>
      <c r="M638" s="5"/>
      <c r="N638" s="5"/>
      <c r="O638" s="5"/>
    </row>
    <row r="639" spans="2:15" ht="24.95" customHeight="1">
      <c r="B639" s="3"/>
      <c r="C639" s="4"/>
      <c r="D639" s="4"/>
      <c r="E639" s="4"/>
      <c r="F639" s="4"/>
      <c r="G639" s="4"/>
      <c r="H639" s="4"/>
      <c r="I639" s="5"/>
      <c r="J639" s="5"/>
      <c r="K639" s="5"/>
      <c r="L639" s="5"/>
      <c r="M639" s="5"/>
      <c r="N639" s="5"/>
      <c r="O639" s="5"/>
    </row>
    <row r="640" spans="2:15" ht="24.95" customHeight="1">
      <c r="B640" s="3"/>
      <c r="C640" s="4"/>
      <c r="D640" s="4"/>
      <c r="E640" s="4"/>
      <c r="F640" s="4"/>
      <c r="G640" s="4"/>
      <c r="H640" s="4"/>
      <c r="I640" s="5"/>
      <c r="J640" s="5"/>
      <c r="K640" s="5"/>
      <c r="L640" s="5"/>
      <c r="M640" s="5"/>
      <c r="N640" s="5"/>
      <c r="O640" s="5"/>
    </row>
    <row r="641" spans="2:15" ht="24.95" customHeight="1">
      <c r="B641" s="3"/>
      <c r="C641" s="4"/>
      <c r="D641" s="4"/>
      <c r="E641" s="4"/>
      <c r="F641" s="4"/>
      <c r="G641" s="4"/>
      <c r="H641" s="4"/>
      <c r="I641" s="5"/>
      <c r="J641" s="5"/>
      <c r="K641" s="5"/>
      <c r="L641" s="5"/>
      <c r="M641" s="5"/>
      <c r="N641" s="5"/>
      <c r="O641" s="5"/>
    </row>
    <row r="642" spans="2:15" ht="24.95" customHeight="1">
      <c r="B642" s="3"/>
      <c r="C642" s="4"/>
      <c r="D642" s="4"/>
      <c r="E642" s="4"/>
      <c r="F642" s="4"/>
      <c r="G642" s="4"/>
      <c r="H642" s="4"/>
      <c r="I642" s="5"/>
      <c r="J642" s="5"/>
      <c r="K642" s="5"/>
      <c r="L642" s="5"/>
      <c r="M642" s="5"/>
      <c r="N642" s="5"/>
      <c r="O642" s="5"/>
    </row>
    <row r="643" spans="2:15" ht="24.95" customHeight="1">
      <c r="B643" s="3"/>
      <c r="C643" s="4"/>
      <c r="D643" s="4"/>
      <c r="E643" s="4"/>
      <c r="F643" s="4"/>
      <c r="G643" s="4"/>
      <c r="H643" s="4"/>
      <c r="I643" s="5"/>
      <c r="J643" s="5"/>
      <c r="K643" s="5"/>
      <c r="L643" s="5"/>
      <c r="M643" s="5"/>
      <c r="N643" s="5"/>
      <c r="O643" s="5"/>
    </row>
    <row r="644" spans="2:15" ht="24.95" customHeight="1"/>
    <row r="645" spans="2:15" ht="24.95" customHeight="1"/>
    <row r="646" spans="2:15" ht="24.95" customHeight="1"/>
    <row r="647" spans="2:15" ht="24.95" customHeight="1"/>
    <row r="648" spans="2:15" ht="24.95" customHeight="1"/>
    <row r="649" spans="2:15" ht="24.95" customHeight="1"/>
    <row r="650" spans="2:15" ht="24.95" customHeight="1"/>
    <row r="651" spans="2:15" ht="24.95" customHeight="1"/>
    <row r="652" spans="2:15" ht="24.95" customHeight="1"/>
    <row r="653" spans="2:15" ht="24.95" customHeight="1"/>
    <row r="654" spans="2:15" ht="24.95" customHeight="1"/>
    <row r="655" spans="2:15" ht="24.95" customHeight="1"/>
    <row r="656" spans="2:15" ht="24.95" customHeight="1">
      <c r="B656" s="277" t="s">
        <v>15</v>
      </c>
      <c r="C656" s="277"/>
      <c r="D656" s="277"/>
      <c r="E656" s="277"/>
      <c r="F656" s="277"/>
      <c r="G656" s="277"/>
      <c r="H656" s="277"/>
      <c r="I656" s="277"/>
      <c r="J656" s="277"/>
    </row>
    <row r="657" spans="2:12" ht="24.95" customHeight="1">
      <c r="B657" s="258" t="s">
        <v>40</v>
      </c>
      <c r="C657" s="284" t="s">
        <v>46</v>
      </c>
      <c r="D657" s="284"/>
      <c r="E657" s="284" t="s">
        <v>47</v>
      </c>
      <c r="F657" s="284"/>
      <c r="G657" s="285" t="s">
        <v>48</v>
      </c>
      <c r="H657" s="285"/>
      <c r="I657" s="286" t="s">
        <v>109</v>
      </c>
      <c r="J657" s="286"/>
      <c r="L657" s="62"/>
    </row>
    <row r="658" spans="2:12" ht="24.95" customHeight="1">
      <c r="B658" s="39" t="s">
        <v>155</v>
      </c>
      <c r="C658" s="271">
        <v>866292</v>
      </c>
      <c r="D658" s="271"/>
      <c r="E658" s="271">
        <v>195782</v>
      </c>
      <c r="F658" s="271"/>
      <c r="G658" s="272">
        <f>C658+E658</f>
        <v>1062074</v>
      </c>
      <c r="H658" s="272"/>
      <c r="I658" s="273">
        <v>0.27079999999999999</v>
      </c>
      <c r="J658" s="274"/>
    </row>
    <row r="659" spans="2:12" ht="24.95" customHeight="1">
      <c r="B659" s="39" t="s">
        <v>151</v>
      </c>
      <c r="C659" s="271">
        <v>877804</v>
      </c>
      <c r="D659" s="271"/>
      <c r="E659" s="271">
        <v>179507</v>
      </c>
      <c r="F659" s="271"/>
      <c r="G659" s="272">
        <f>C659+E659</f>
        <v>1057311</v>
      </c>
      <c r="H659" s="272"/>
      <c r="I659" s="273">
        <v>0.26910000000000001</v>
      </c>
      <c r="J659" s="274"/>
    </row>
    <row r="660" spans="2:12" ht="24.95" customHeight="1">
      <c r="B660" s="104" t="s">
        <v>49</v>
      </c>
      <c r="C660" s="275">
        <f>(C659-C658)/C658</f>
        <v>1.3288821782955401E-2</v>
      </c>
      <c r="D660" s="275"/>
      <c r="E660" s="275">
        <f>(E659-E658)/E658</f>
        <v>-8.3128173172201739E-2</v>
      </c>
      <c r="F660" s="275"/>
      <c r="G660" s="276">
        <f>(G659-G658)/G658</f>
        <v>-4.4846215988716418E-3</v>
      </c>
      <c r="H660" s="276"/>
      <c r="I660" s="276">
        <f>(I659-I658)/I658</f>
        <v>-6.277695716395788E-3</v>
      </c>
      <c r="J660" s="276"/>
    </row>
    <row r="661" spans="2:12" ht="24.95" customHeight="1">
      <c r="B661" s="18"/>
      <c r="C661" s="23"/>
      <c r="D661" s="23"/>
      <c r="E661" s="23"/>
      <c r="F661" s="23"/>
      <c r="G661" s="24"/>
      <c r="H661" s="24"/>
      <c r="I661" s="24"/>
      <c r="J661" s="24"/>
      <c r="K661" s="5"/>
    </row>
    <row r="662" spans="2:12" ht="24.95" customHeight="1"/>
    <row r="663" spans="2:12" ht="24.95" customHeight="1"/>
    <row r="664" spans="2:12" ht="24.95" customHeight="1"/>
    <row r="665" spans="2:12" ht="24.95" customHeight="1">
      <c r="L665" s="57"/>
    </row>
    <row r="666" spans="2:12" ht="24.95" customHeight="1"/>
    <row r="667" spans="2:12" ht="24.95" customHeight="1"/>
    <row r="668" spans="2:12" ht="24.95" customHeight="1">
      <c r="L668" s="131"/>
    </row>
    <row r="669" spans="2:12" ht="24.95" customHeight="1"/>
    <row r="670" spans="2:12" ht="24.95" customHeight="1"/>
    <row r="671" spans="2:12" ht="24.95" customHeight="1"/>
    <row r="672" spans="2:12" ht="24.95" customHeight="1"/>
    <row r="673" spans="2:15" ht="24.95" customHeight="1"/>
    <row r="674" spans="2:15" ht="24.95" customHeight="1"/>
    <row r="675" spans="2:15" ht="24.95" customHeight="1"/>
    <row r="676" spans="2:15" ht="24.95" customHeight="1"/>
    <row r="677" spans="2:15" ht="24.95" customHeight="1"/>
    <row r="678" spans="2:15" ht="24.95" customHeight="1">
      <c r="O678" s="248"/>
    </row>
    <row r="679" spans="2:15" ht="24.95" customHeight="1">
      <c r="O679" s="248"/>
    </row>
    <row r="680" spans="2:15" ht="24.95" customHeight="1">
      <c r="O680" s="248"/>
    </row>
    <row r="681" spans="2:15" ht="24.95" customHeight="1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</row>
    <row r="682" spans="2:15" ht="24.95" customHeight="1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</row>
    <row r="683" spans="2:15" ht="24.95" customHeight="1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</row>
    <row r="684" spans="2:15" ht="24.95" customHeight="1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</row>
    <row r="685" spans="2:15" ht="24.95" customHeight="1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</row>
    <row r="686" spans="2:15" ht="24.95" customHeight="1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</row>
    <row r="687" spans="2:15" ht="24.95" customHeight="1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</row>
    <row r="688" spans="2:15" ht="24.95" customHeight="1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</row>
    <row r="689" spans="2:15" ht="24.95" customHeight="1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</row>
    <row r="690" spans="2:15" ht="24.95" customHeight="1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</row>
    <row r="691" spans="2:15" ht="24.95" customHeight="1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</row>
    <row r="692" spans="2:15" ht="24.95" customHeight="1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248">
        <v>7</v>
      </c>
    </row>
    <row r="693" spans="2:15" ht="30" customHeight="1">
      <c r="B693" s="294" t="s">
        <v>162</v>
      </c>
      <c r="C693" s="294"/>
      <c r="D693" s="294"/>
      <c r="E693" s="294"/>
      <c r="F693" s="294"/>
      <c r="G693" s="294"/>
      <c r="H693" s="294"/>
      <c r="I693" s="294"/>
      <c r="J693" s="294"/>
      <c r="K693" s="294"/>
      <c r="L693" s="294"/>
      <c r="M693" s="294"/>
      <c r="N693" s="294"/>
      <c r="O693" s="294"/>
    </row>
    <row r="694" spans="2:15" ht="15" customHeight="1"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9"/>
    </row>
    <row r="695" spans="2:15" ht="24.95" customHeight="1">
      <c r="B695" s="295" t="s">
        <v>97</v>
      </c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</row>
    <row r="696" spans="2:15" ht="15" customHeight="1">
      <c r="B696" s="302"/>
      <c r="C696" s="302"/>
      <c r="D696" s="302"/>
      <c r="E696" s="302"/>
      <c r="F696" s="302"/>
      <c r="G696" s="302"/>
    </row>
    <row r="697" spans="2:15" ht="24.95" customHeight="1">
      <c r="B697" s="303" t="s">
        <v>17</v>
      </c>
      <c r="C697" s="303"/>
      <c r="D697" s="303"/>
      <c r="E697" s="303"/>
      <c r="F697" s="303"/>
      <c r="G697" s="303"/>
      <c r="H697" s="303"/>
      <c r="I697" s="303"/>
      <c r="J697" s="303"/>
    </row>
    <row r="698" spans="2:15" ht="24.95" customHeight="1">
      <c r="B698" s="304" t="s">
        <v>41</v>
      </c>
      <c r="C698" s="269" t="s">
        <v>60</v>
      </c>
      <c r="D698" s="269"/>
      <c r="E698" s="269"/>
      <c r="F698" s="269" t="s">
        <v>61</v>
      </c>
      <c r="G698" s="269"/>
      <c r="H698" s="269"/>
      <c r="I698" s="161" t="s">
        <v>65</v>
      </c>
      <c r="J698" s="160" t="s">
        <v>66</v>
      </c>
      <c r="M698" s="86"/>
    </row>
    <row r="699" spans="2:15" ht="24.95" customHeight="1">
      <c r="B699" s="304"/>
      <c r="C699" s="250" t="s">
        <v>83</v>
      </c>
      <c r="D699" s="250" t="s">
        <v>84</v>
      </c>
      <c r="E699" s="251" t="s">
        <v>89</v>
      </c>
      <c r="F699" s="250" t="s">
        <v>86</v>
      </c>
      <c r="G699" s="250" t="s">
        <v>87</v>
      </c>
      <c r="H699" s="251" t="s">
        <v>88</v>
      </c>
      <c r="I699" s="254" t="s">
        <v>105</v>
      </c>
      <c r="J699" s="254" t="s">
        <v>106</v>
      </c>
      <c r="K699" s="9"/>
      <c r="M699" s="86"/>
    </row>
    <row r="700" spans="2:15" ht="24.95" customHeight="1">
      <c r="B700" s="30" t="s">
        <v>135</v>
      </c>
      <c r="C700" s="249">
        <v>8</v>
      </c>
      <c r="D700" s="249">
        <v>0</v>
      </c>
      <c r="E700" s="252">
        <f t="shared" ref="E700:E708" si="14">C700+D700</f>
        <v>8</v>
      </c>
      <c r="F700" s="249">
        <v>16</v>
      </c>
      <c r="G700" s="249">
        <v>0</v>
      </c>
      <c r="H700" s="252">
        <f t="shared" ref="H700:H708" si="15">F700+G700</f>
        <v>16</v>
      </c>
      <c r="I700" s="117">
        <v>3.246753246753247E-3</v>
      </c>
      <c r="J700" s="119">
        <f>H700/E700</f>
        <v>2</v>
      </c>
      <c r="K700" s="198"/>
      <c r="M700" s="86"/>
    </row>
    <row r="701" spans="2:15" ht="24.95" customHeight="1">
      <c r="B701" s="30" t="s">
        <v>5</v>
      </c>
      <c r="C701" s="249">
        <v>858</v>
      </c>
      <c r="D701" s="249">
        <v>50</v>
      </c>
      <c r="E701" s="252">
        <f t="shared" si="14"/>
        <v>908</v>
      </c>
      <c r="F701" s="249">
        <v>3734</v>
      </c>
      <c r="G701" s="249">
        <v>202</v>
      </c>
      <c r="H701" s="252">
        <f t="shared" si="15"/>
        <v>3936</v>
      </c>
      <c r="I701" s="117">
        <v>0.12721396250808015</v>
      </c>
      <c r="J701" s="119">
        <f t="shared" ref="J701:J709" si="16">H701/E701</f>
        <v>4.3348017621145374</v>
      </c>
      <c r="K701" s="198"/>
      <c r="M701" s="86"/>
    </row>
    <row r="702" spans="2:15" ht="24.95" customHeight="1">
      <c r="B702" s="30" t="s">
        <v>24</v>
      </c>
      <c r="C702" s="249">
        <v>3254</v>
      </c>
      <c r="D702" s="249">
        <v>299</v>
      </c>
      <c r="E702" s="252">
        <f t="shared" si="14"/>
        <v>3553</v>
      </c>
      <c r="F702" s="249">
        <v>8813</v>
      </c>
      <c r="G702" s="249">
        <v>509</v>
      </c>
      <c r="H702" s="252">
        <f t="shared" si="15"/>
        <v>9322</v>
      </c>
      <c r="I702" s="117">
        <v>0.23628713373213017</v>
      </c>
      <c r="J702" s="119">
        <f t="shared" si="16"/>
        <v>2.6236982831410076</v>
      </c>
      <c r="K702" s="198"/>
      <c r="M702" s="86"/>
    </row>
    <row r="703" spans="2:15" ht="24.95" customHeight="1">
      <c r="B703" s="30" t="s">
        <v>7</v>
      </c>
      <c r="C703" s="249">
        <v>127</v>
      </c>
      <c r="D703" s="249">
        <v>17</v>
      </c>
      <c r="E703" s="252">
        <f t="shared" si="14"/>
        <v>144</v>
      </c>
      <c r="F703" s="249">
        <v>501</v>
      </c>
      <c r="G703" s="249">
        <v>17</v>
      </c>
      <c r="H703" s="252">
        <f t="shared" si="15"/>
        <v>518</v>
      </c>
      <c r="I703" s="117">
        <v>7.0075757575757569E-2</v>
      </c>
      <c r="J703" s="119">
        <f t="shared" si="16"/>
        <v>3.5972222222222223</v>
      </c>
      <c r="K703" s="198"/>
      <c r="M703" s="86"/>
    </row>
    <row r="704" spans="2:15" ht="24.95" customHeight="1">
      <c r="B704" s="30" t="s">
        <v>8</v>
      </c>
      <c r="C704" s="249">
        <v>605</v>
      </c>
      <c r="D704" s="249">
        <v>423</v>
      </c>
      <c r="E704" s="252">
        <f t="shared" si="14"/>
        <v>1028</v>
      </c>
      <c r="F704" s="249">
        <v>1560</v>
      </c>
      <c r="G704" s="249">
        <v>1157</v>
      </c>
      <c r="H704" s="252">
        <f t="shared" si="15"/>
        <v>2717</v>
      </c>
      <c r="I704" s="117">
        <v>0.15778164924506388</v>
      </c>
      <c r="J704" s="119">
        <f t="shared" si="16"/>
        <v>2.6429961089494163</v>
      </c>
      <c r="K704" s="198"/>
      <c r="M704" s="86"/>
    </row>
    <row r="705" spans="2:15" ht="24.95" customHeight="1">
      <c r="B705" s="30" t="s">
        <v>9</v>
      </c>
      <c r="C705" s="249">
        <v>621</v>
      </c>
      <c r="D705" s="249">
        <v>79</v>
      </c>
      <c r="E705" s="252">
        <f t="shared" si="14"/>
        <v>700</v>
      </c>
      <c r="F705" s="249">
        <v>1573</v>
      </c>
      <c r="G705" s="249">
        <v>98</v>
      </c>
      <c r="H705" s="252">
        <f t="shared" si="15"/>
        <v>1671</v>
      </c>
      <c r="I705" s="117">
        <v>0.18476337903582485</v>
      </c>
      <c r="J705" s="119">
        <f t="shared" si="16"/>
        <v>2.387142857142857</v>
      </c>
      <c r="K705" s="198"/>
      <c r="M705" s="86"/>
    </row>
    <row r="706" spans="2:15" ht="24.95" customHeight="1">
      <c r="B706" s="30" t="s">
        <v>10</v>
      </c>
      <c r="C706" s="249">
        <v>136</v>
      </c>
      <c r="D706" s="249">
        <v>39</v>
      </c>
      <c r="E706" s="252">
        <f t="shared" si="14"/>
        <v>175</v>
      </c>
      <c r="F706" s="249">
        <v>523</v>
      </c>
      <c r="G706" s="249">
        <v>158</v>
      </c>
      <c r="H706" s="252">
        <f t="shared" si="15"/>
        <v>681</v>
      </c>
      <c r="I706" s="117">
        <v>0.10528756957328386</v>
      </c>
      <c r="J706" s="119">
        <f t="shared" si="16"/>
        <v>3.8914285714285715</v>
      </c>
      <c r="K706" s="198"/>
      <c r="M706" s="86"/>
    </row>
    <row r="707" spans="2:15" ht="24.95" customHeight="1">
      <c r="B707" s="30" t="s">
        <v>11</v>
      </c>
      <c r="C707" s="249">
        <v>1044</v>
      </c>
      <c r="D707" s="249">
        <v>79</v>
      </c>
      <c r="E707" s="252">
        <f t="shared" si="14"/>
        <v>1123</v>
      </c>
      <c r="F707" s="249">
        <v>2562</v>
      </c>
      <c r="G707" s="249">
        <v>85</v>
      </c>
      <c r="H707" s="252">
        <f t="shared" si="15"/>
        <v>2647</v>
      </c>
      <c r="I707" s="117">
        <v>0.14794321484462331</v>
      </c>
      <c r="J707" s="119">
        <f t="shared" si="16"/>
        <v>2.3570792520035617</v>
      </c>
      <c r="K707" s="198"/>
      <c r="M707" s="63"/>
    </row>
    <row r="708" spans="2:15" ht="24.95" customHeight="1">
      <c r="B708" s="30" t="s">
        <v>12</v>
      </c>
      <c r="C708" s="249">
        <v>498</v>
      </c>
      <c r="D708" s="249">
        <v>40</v>
      </c>
      <c r="E708" s="252">
        <f t="shared" si="14"/>
        <v>538</v>
      </c>
      <c r="F708" s="249">
        <v>1123</v>
      </c>
      <c r="G708" s="249">
        <v>44</v>
      </c>
      <c r="H708" s="252">
        <f t="shared" si="15"/>
        <v>1167</v>
      </c>
      <c r="I708" s="117">
        <v>0.22288006111535524</v>
      </c>
      <c r="J708" s="119">
        <f t="shared" si="16"/>
        <v>2.1691449814126393</v>
      </c>
      <c r="K708" s="198"/>
      <c r="M708" s="63"/>
    </row>
    <row r="709" spans="2:15" ht="24.95" customHeight="1">
      <c r="B709" s="169" t="s">
        <v>14</v>
      </c>
      <c r="C709" s="153">
        <f t="shared" ref="C709:H709" si="17">SUM(C700:C708)</f>
        <v>7151</v>
      </c>
      <c r="D709" s="153">
        <f t="shared" si="17"/>
        <v>1026</v>
      </c>
      <c r="E709" s="151">
        <f t="shared" si="17"/>
        <v>8177</v>
      </c>
      <c r="F709" s="153">
        <f t="shared" si="17"/>
        <v>20405</v>
      </c>
      <c r="G709" s="153">
        <f t="shared" si="17"/>
        <v>2270</v>
      </c>
      <c r="H709" s="151">
        <f t="shared" si="17"/>
        <v>22675</v>
      </c>
      <c r="I709" s="138">
        <v>0.16363334584187281</v>
      </c>
      <c r="J709" s="137">
        <f t="shared" si="16"/>
        <v>2.7730218906689497</v>
      </c>
      <c r="M709" s="63"/>
    </row>
    <row r="710" spans="2:15" ht="24.95" customHeight="1">
      <c r="B710" s="20"/>
      <c r="C710" s="77"/>
      <c r="D710" s="77"/>
      <c r="E710" s="252"/>
      <c r="F710" s="77"/>
      <c r="G710" s="77"/>
      <c r="H710" s="252"/>
      <c r="I710" s="58"/>
      <c r="J710" s="59"/>
      <c r="K710" s="5"/>
      <c r="L710" s="5"/>
      <c r="M710" s="80"/>
      <c r="N710" s="5"/>
      <c r="O710" s="5"/>
    </row>
    <row r="711" spans="2:15" ht="24.95" customHeight="1">
      <c r="B711" s="20"/>
      <c r="C711" s="33"/>
      <c r="D711" s="33"/>
      <c r="E711" s="37"/>
      <c r="F711" s="33"/>
      <c r="G711" s="33"/>
      <c r="H711" s="37"/>
      <c r="I711" s="38"/>
      <c r="J711" s="47"/>
    </row>
    <row r="712" spans="2:15" ht="24.95" customHeight="1">
      <c r="B712" s="5"/>
      <c r="C712" s="5"/>
      <c r="D712" s="5"/>
      <c r="E712" s="5"/>
      <c r="F712" s="5"/>
      <c r="G712" s="5"/>
      <c r="H712" s="5"/>
      <c r="I712" s="5"/>
      <c r="J712" s="5"/>
    </row>
    <row r="713" spans="2:15" ht="24.95" customHeight="1"/>
    <row r="714" spans="2:15" ht="24.95" customHeight="1"/>
    <row r="715" spans="2:15" ht="24.95" customHeight="1"/>
    <row r="716" spans="2:15" ht="24.95" customHeight="1"/>
    <row r="717" spans="2:15" ht="24.95" customHeight="1"/>
    <row r="718" spans="2:15" ht="24.95" customHeight="1"/>
    <row r="719" spans="2:15" ht="24.95" customHeight="1"/>
    <row r="720" spans="2:15" ht="24.95" customHeight="1">
      <c r="L720" s="139"/>
    </row>
    <row r="721" spans="2:15" ht="24.95" customHeight="1">
      <c r="L721" s="139"/>
    </row>
    <row r="722" spans="2:15" ht="24.95" customHeight="1">
      <c r="L722" s="139"/>
    </row>
    <row r="723" spans="2:15" ht="24.95" customHeight="1">
      <c r="B723" s="283" t="s">
        <v>156</v>
      </c>
      <c r="C723" s="283"/>
      <c r="D723" s="28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</row>
    <row r="724" spans="2:15" ht="15" customHeight="1">
      <c r="B724" s="255"/>
      <c r="C724" s="255"/>
      <c r="D724" s="255"/>
      <c r="E724" s="255"/>
      <c r="F724" s="255"/>
      <c r="G724" s="255"/>
    </row>
    <row r="725" spans="2:15" ht="24.95" customHeight="1">
      <c r="B725" s="279" t="s">
        <v>13</v>
      </c>
      <c r="C725" s="279"/>
      <c r="D725" s="279"/>
      <c r="E725" s="279"/>
      <c r="F725" s="279"/>
      <c r="G725" s="279"/>
      <c r="H725" s="279"/>
      <c r="I725" s="23"/>
      <c r="J725" s="23"/>
      <c r="K725" s="23"/>
      <c r="L725" s="23"/>
      <c r="M725" s="5"/>
      <c r="N725" s="5"/>
      <c r="O725" s="5"/>
    </row>
    <row r="726" spans="2:15" ht="24.95" customHeight="1">
      <c r="B726" s="253" t="s">
        <v>40</v>
      </c>
      <c r="C726" s="280" t="s">
        <v>77</v>
      </c>
      <c r="D726" s="280"/>
      <c r="E726" s="280" t="s">
        <v>131</v>
      </c>
      <c r="F726" s="280"/>
      <c r="G726" s="281" t="s">
        <v>0</v>
      </c>
      <c r="H726" s="281"/>
      <c r="I726" s="23"/>
      <c r="J726" s="23"/>
      <c r="K726" s="23"/>
      <c r="L726" s="23"/>
      <c r="M726" s="5"/>
      <c r="N726" s="5"/>
      <c r="O726" s="5"/>
    </row>
    <row r="727" spans="2:15" ht="24.95" customHeight="1">
      <c r="B727" s="39" t="s">
        <v>153</v>
      </c>
      <c r="C727" s="270">
        <v>5610</v>
      </c>
      <c r="D727" s="270"/>
      <c r="E727" s="270">
        <v>829</v>
      </c>
      <c r="F727" s="270"/>
      <c r="G727" s="287">
        <f>C727+E727</f>
        <v>6439</v>
      </c>
      <c r="H727" s="296"/>
      <c r="I727" s="23"/>
      <c r="J727" s="23"/>
      <c r="K727" s="23"/>
      <c r="L727" s="23"/>
      <c r="M727" s="5"/>
      <c r="N727" s="5"/>
      <c r="O727" s="5"/>
    </row>
    <row r="728" spans="2:15" ht="24.95" customHeight="1">
      <c r="B728" s="39" t="s">
        <v>149</v>
      </c>
      <c r="C728" s="270">
        <v>7151</v>
      </c>
      <c r="D728" s="270"/>
      <c r="E728" s="270">
        <v>1026</v>
      </c>
      <c r="F728" s="270"/>
      <c r="G728" s="287">
        <f>C728+E728</f>
        <v>8177</v>
      </c>
      <c r="H728" s="296"/>
      <c r="I728" s="23"/>
      <c r="J728" s="23"/>
      <c r="K728" s="23"/>
      <c r="L728" s="23"/>
      <c r="M728" s="5"/>
      <c r="N728" s="5"/>
      <c r="O728" s="5"/>
    </row>
    <row r="729" spans="2:15" ht="24.95" customHeight="1">
      <c r="B729" s="95" t="s">
        <v>49</v>
      </c>
      <c r="C729" s="275">
        <f>(C728-C727)/C727</f>
        <v>0.27468805704099819</v>
      </c>
      <c r="D729" s="275"/>
      <c r="E729" s="275">
        <f>(E728-E727)/E727</f>
        <v>0.23763570566948131</v>
      </c>
      <c r="F729" s="275"/>
      <c r="G729" s="275">
        <f>(G728-G727)/G727</f>
        <v>0.26991768908215563</v>
      </c>
      <c r="H729" s="275"/>
      <c r="I729" s="23"/>
      <c r="J729" s="23"/>
      <c r="K729" s="23"/>
      <c r="L729" s="23"/>
      <c r="M729" s="5"/>
      <c r="N729" s="5"/>
      <c r="O729" s="5"/>
    </row>
    <row r="730" spans="2:15" ht="24.95" customHeight="1">
      <c r="B730" s="18"/>
      <c r="C730" s="23"/>
      <c r="D730" s="23"/>
      <c r="E730" s="23"/>
      <c r="F730" s="19"/>
      <c r="G730" s="18"/>
      <c r="H730" s="18"/>
      <c r="I730" s="23"/>
      <c r="J730" s="23"/>
      <c r="K730" s="23"/>
      <c r="L730" s="23"/>
      <c r="M730" s="5"/>
      <c r="N730" s="5"/>
      <c r="O730" s="5"/>
    </row>
    <row r="731" spans="2:15" ht="24.95" customHeight="1">
      <c r="B731" s="18"/>
      <c r="C731" s="23"/>
      <c r="D731" s="23"/>
      <c r="E731" s="23"/>
      <c r="F731" s="19"/>
      <c r="G731" s="18"/>
      <c r="H731" s="18"/>
      <c r="I731" s="23"/>
      <c r="J731" s="23"/>
      <c r="K731" s="23"/>
      <c r="L731" s="23"/>
      <c r="M731" s="5"/>
      <c r="N731" s="5"/>
      <c r="O731" s="5"/>
    </row>
    <row r="732" spans="2:15" ht="24.95" customHeight="1">
      <c r="B732" s="18"/>
      <c r="C732" s="23"/>
      <c r="D732" s="23"/>
      <c r="E732" s="23"/>
      <c r="F732" s="19"/>
      <c r="G732" s="18"/>
      <c r="H732" s="18"/>
      <c r="I732" s="23"/>
      <c r="J732" s="23"/>
      <c r="K732" s="23"/>
      <c r="L732" s="23"/>
      <c r="M732" s="5"/>
      <c r="N732" s="5"/>
      <c r="O732" s="5"/>
    </row>
    <row r="733" spans="2:15" ht="24.95" customHeight="1">
      <c r="B733" s="18"/>
      <c r="C733" s="23"/>
      <c r="D733" s="23"/>
      <c r="E733" s="23"/>
      <c r="F733" s="19"/>
      <c r="G733" s="18"/>
      <c r="H733" s="18"/>
      <c r="I733" s="23"/>
      <c r="J733" s="23"/>
      <c r="K733" s="23"/>
      <c r="L733" s="23"/>
      <c r="M733" s="5"/>
      <c r="N733" s="5"/>
      <c r="O733" s="5"/>
    </row>
    <row r="734" spans="2:15" ht="24.95" customHeight="1">
      <c r="B734" s="18"/>
      <c r="C734" s="23"/>
      <c r="D734" s="23"/>
      <c r="E734" s="23"/>
      <c r="F734" s="19"/>
      <c r="G734" s="18"/>
      <c r="H734" s="18"/>
      <c r="I734" s="23"/>
      <c r="J734" s="23"/>
      <c r="K734" s="23"/>
      <c r="L734" s="23"/>
      <c r="M734" s="5"/>
      <c r="N734" s="5"/>
      <c r="O734" s="5"/>
    </row>
    <row r="735" spans="2:15" ht="24.95" customHeight="1">
      <c r="B735" s="18"/>
      <c r="C735" s="23"/>
      <c r="D735" s="23"/>
      <c r="E735" s="23"/>
      <c r="F735" s="19"/>
      <c r="G735" s="18"/>
      <c r="H735" s="18"/>
      <c r="I735" s="23"/>
      <c r="J735" s="23"/>
      <c r="K735" s="23"/>
      <c r="L735" s="23"/>
      <c r="M735" s="5"/>
      <c r="N735" s="5"/>
      <c r="O735" s="5"/>
    </row>
    <row r="736" spans="2:15" ht="24.95" customHeight="1">
      <c r="B736" s="18"/>
      <c r="C736" s="23"/>
      <c r="D736" s="23"/>
      <c r="E736" s="23"/>
      <c r="F736" s="19"/>
      <c r="G736" s="18"/>
      <c r="H736" s="18"/>
      <c r="I736" s="23"/>
      <c r="J736" s="23"/>
      <c r="K736" s="23"/>
      <c r="L736" s="23"/>
      <c r="M736" s="5"/>
      <c r="N736" s="5"/>
      <c r="O736" s="5"/>
    </row>
    <row r="737" spans="2:15" ht="24.95" customHeight="1">
      <c r="B737" s="278"/>
      <c r="C737" s="278"/>
      <c r="D737" s="278"/>
      <c r="E737" s="278"/>
      <c r="F737" s="278"/>
      <c r="G737" s="278"/>
      <c r="H737" s="278"/>
      <c r="I737" s="278"/>
      <c r="J737" s="278"/>
      <c r="K737" s="278"/>
      <c r="L737" s="278"/>
      <c r="M737" s="56"/>
      <c r="N737" s="56"/>
      <c r="O737" s="56"/>
    </row>
    <row r="738" spans="2:15" ht="24.95" customHeight="1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</row>
    <row r="739" spans="2:15" ht="24.95" customHeight="1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</row>
    <row r="740" spans="2:15" ht="24.95" customHeight="1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</row>
    <row r="741" spans="2:15" ht="24.95" customHeight="1">
      <c r="B741" s="262"/>
      <c r="C741" s="262"/>
      <c r="D741" s="262"/>
      <c r="E741" s="262"/>
      <c r="F741" s="262"/>
      <c r="G741" s="262"/>
      <c r="H741" s="262"/>
      <c r="I741" s="262"/>
      <c r="J741" s="262"/>
      <c r="K741" s="262"/>
      <c r="L741" s="262"/>
      <c r="M741" s="56"/>
      <c r="N741" s="56"/>
      <c r="O741" s="56"/>
    </row>
    <row r="742" spans="2:15" ht="24.95" customHeight="1">
      <c r="B742" s="277" t="s">
        <v>15</v>
      </c>
      <c r="C742" s="277"/>
      <c r="D742" s="277"/>
      <c r="E742" s="277"/>
      <c r="F742" s="277"/>
      <c r="G742" s="277"/>
      <c r="H742" s="277"/>
      <c r="I742" s="277"/>
      <c r="J742" s="277"/>
    </row>
    <row r="743" spans="2:15" ht="24.95" customHeight="1">
      <c r="B743" s="258" t="s">
        <v>40</v>
      </c>
      <c r="C743" s="284" t="s">
        <v>46</v>
      </c>
      <c r="D743" s="284"/>
      <c r="E743" s="284" t="s">
        <v>47</v>
      </c>
      <c r="F743" s="284"/>
      <c r="G743" s="285" t="s">
        <v>48</v>
      </c>
      <c r="H743" s="285"/>
      <c r="I743" s="286" t="s">
        <v>109</v>
      </c>
      <c r="J743" s="286"/>
      <c r="L743" s="62"/>
    </row>
    <row r="744" spans="2:15" ht="24.95" customHeight="1">
      <c r="B744" s="39" t="s">
        <v>153</v>
      </c>
      <c r="C744" s="271">
        <v>19416</v>
      </c>
      <c r="D744" s="271"/>
      <c r="E744" s="271">
        <v>2462</v>
      </c>
      <c r="F744" s="271"/>
      <c r="G744" s="272">
        <f>C744+E744</f>
        <v>21878</v>
      </c>
      <c r="H744" s="272"/>
      <c r="I744" s="273">
        <v>0.15859999999999999</v>
      </c>
      <c r="J744" s="274"/>
    </row>
    <row r="745" spans="2:15" ht="24.95" customHeight="1">
      <c r="B745" s="39" t="s">
        <v>149</v>
      </c>
      <c r="C745" s="271">
        <v>20405</v>
      </c>
      <c r="D745" s="271"/>
      <c r="E745" s="271">
        <v>2270</v>
      </c>
      <c r="F745" s="271"/>
      <c r="G745" s="272">
        <f>C745+E745</f>
        <v>22675</v>
      </c>
      <c r="H745" s="272"/>
      <c r="I745" s="273">
        <v>0.1636</v>
      </c>
      <c r="J745" s="274"/>
    </row>
    <row r="746" spans="2:15" ht="24.95" customHeight="1">
      <c r="B746" s="104" t="s">
        <v>49</v>
      </c>
      <c r="C746" s="275">
        <f>(C745-C744)/C744</f>
        <v>5.0937371240214253E-2</v>
      </c>
      <c r="D746" s="275"/>
      <c r="E746" s="275">
        <f>(E745-E744)/E744</f>
        <v>-7.798537774167344E-2</v>
      </c>
      <c r="F746" s="275"/>
      <c r="G746" s="276">
        <f>(G745-G744)/G744</f>
        <v>3.642928969741293E-2</v>
      </c>
      <c r="H746" s="276"/>
      <c r="I746" s="276">
        <f>(I745-I744)/I744</f>
        <v>3.1525851197982374E-2</v>
      </c>
      <c r="J746" s="276"/>
    </row>
    <row r="747" spans="2:15" ht="24.95" customHeight="1">
      <c r="B747" s="18"/>
      <c r="C747" s="23"/>
      <c r="D747" s="23"/>
      <c r="E747" s="23"/>
      <c r="F747" s="23"/>
      <c r="G747" s="24"/>
      <c r="H747" s="24"/>
      <c r="I747" s="24"/>
      <c r="J747" s="24"/>
      <c r="K747" s="5"/>
    </row>
    <row r="748" spans="2:15" ht="24.95" customHeight="1"/>
    <row r="749" spans="2:15" ht="24.95" customHeight="1"/>
    <row r="750" spans="2:15" ht="24.95" customHeight="1"/>
    <row r="751" spans="2:15" ht="24.95" customHeight="1">
      <c r="L751" s="57"/>
    </row>
    <row r="752" spans="2:15" ht="24.95" customHeight="1"/>
    <row r="753" spans="2:15" ht="24.95" customHeight="1"/>
    <row r="754" spans="2:15" ht="24.95" customHeight="1">
      <c r="L754" s="131"/>
    </row>
    <row r="755" spans="2:15" ht="24.95" customHeight="1"/>
    <row r="756" spans="2:15" ht="24.95" customHeight="1"/>
    <row r="757" spans="2:15" ht="24.95" customHeight="1"/>
    <row r="758" spans="2:15" ht="24.95" customHeight="1">
      <c r="B758" s="262"/>
      <c r="C758" s="262"/>
      <c r="D758" s="262"/>
      <c r="E758" s="262"/>
      <c r="F758" s="262"/>
      <c r="G758" s="262"/>
      <c r="H758" s="262"/>
      <c r="I758" s="262"/>
      <c r="J758" s="262"/>
      <c r="K758" s="262"/>
      <c r="L758" s="262"/>
      <c r="M758" s="56"/>
      <c r="N758" s="56"/>
      <c r="O758" s="248">
        <v>8</v>
      </c>
    </row>
    <row r="759" spans="2:15" ht="24.95" customHeight="1">
      <c r="B759" s="289" t="s">
        <v>164</v>
      </c>
      <c r="C759" s="289"/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</row>
    <row r="760" spans="2:15" ht="15" customHeight="1">
      <c r="B760" s="34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</row>
    <row r="761" spans="2:15" ht="24.95" customHeight="1">
      <c r="B761" s="277" t="s">
        <v>13</v>
      </c>
      <c r="C761" s="277"/>
      <c r="D761" s="277"/>
      <c r="E761" s="277"/>
      <c r="F761" s="277"/>
      <c r="G761" s="277"/>
      <c r="H761" s="277"/>
      <c r="I761" s="290"/>
      <c r="J761" s="290"/>
      <c r="K761" s="290"/>
      <c r="L761" s="290"/>
      <c r="M761" s="290"/>
      <c r="N761" s="290"/>
    </row>
    <row r="762" spans="2:15" ht="24.95" customHeight="1">
      <c r="B762" s="257" t="s">
        <v>40</v>
      </c>
      <c r="C762" s="291" t="s">
        <v>64</v>
      </c>
      <c r="D762" s="291"/>
      <c r="E762" s="291" t="s">
        <v>63</v>
      </c>
      <c r="F762" s="291"/>
      <c r="G762" s="292" t="s">
        <v>0</v>
      </c>
      <c r="H762" s="292"/>
    </row>
    <row r="763" spans="2:15" ht="24.95" customHeight="1">
      <c r="B763" s="39" t="s">
        <v>155</v>
      </c>
      <c r="C763" s="271">
        <v>13598</v>
      </c>
      <c r="D763" s="271"/>
      <c r="E763" s="271">
        <v>2116</v>
      </c>
      <c r="F763" s="271"/>
      <c r="G763" s="272">
        <f>C763+E763</f>
        <v>15714</v>
      </c>
      <c r="H763" s="272"/>
    </row>
    <row r="764" spans="2:15" ht="24.95" customHeight="1">
      <c r="B764" s="39" t="s">
        <v>151</v>
      </c>
      <c r="C764" s="271">
        <v>15281</v>
      </c>
      <c r="D764" s="271"/>
      <c r="E764" s="271">
        <v>2115</v>
      </c>
      <c r="F764" s="271"/>
      <c r="G764" s="272">
        <f>C764+E764</f>
        <v>17396</v>
      </c>
      <c r="H764" s="272"/>
    </row>
    <row r="765" spans="2:15" ht="24.95" customHeight="1">
      <c r="B765" s="104" t="s">
        <v>49</v>
      </c>
      <c r="C765" s="275">
        <f>(C764-C763)/C763</f>
        <v>0.12376820120605972</v>
      </c>
      <c r="D765" s="275"/>
      <c r="E765" s="275">
        <f>(E764-E763)/E763</f>
        <v>-4.7258979206049151E-4</v>
      </c>
      <c r="F765" s="275"/>
      <c r="G765" s="275">
        <f>(G764-G763)/G763</f>
        <v>0.10703830978745069</v>
      </c>
      <c r="H765" s="275"/>
    </row>
    <row r="766" spans="2:15" ht="24.95" customHeight="1">
      <c r="B766" s="3"/>
      <c r="C766" s="4"/>
      <c r="D766" s="4"/>
      <c r="E766" s="4"/>
      <c r="F766" s="4"/>
      <c r="G766" s="4"/>
      <c r="H766" s="4"/>
      <c r="I766" s="5"/>
      <c r="J766" s="5"/>
      <c r="K766" s="5"/>
      <c r="L766" s="5"/>
      <c r="M766" s="5"/>
      <c r="N766" s="5"/>
      <c r="O766" s="5"/>
    </row>
    <row r="767" spans="2:15" ht="24.95" customHeight="1">
      <c r="B767" s="3"/>
      <c r="C767" s="4"/>
      <c r="D767" s="4"/>
      <c r="E767" s="4"/>
      <c r="F767" s="4"/>
      <c r="G767" s="4"/>
      <c r="H767" s="4"/>
      <c r="I767" s="5"/>
      <c r="J767" s="5"/>
      <c r="K767" s="5"/>
      <c r="L767" s="5"/>
      <c r="M767" s="5"/>
      <c r="N767" s="5"/>
      <c r="O767" s="5"/>
    </row>
    <row r="768" spans="2:15" ht="24.95" customHeight="1">
      <c r="B768" s="3"/>
      <c r="C768" s="4"/>
      <c r="D768" s="4"/>
      <c r="E768" s="4"/>
      <c r="F768" s="4"/>
      <c r="G768" s="4"/>
      <c r="H768" s="4"/>
      <c r="I768" s="5"/>
      <c r="J768" s="5"/>
      <c r="K768" s="5"/>
      <c r="L768" s="5"/>
      <c r="M768" s="5"/>
      <c r="N768" s="5"/>
      <c r="O768" s="5"/>
    </row>
    <row r="769" spans="2:15" ht="24.95" customHeight="1">
      <c r="B769" s="3"/>
      <c r="C769" s="4"/>
      <c r="D769" s="4"/>
      <c r="E769" s="4"/>
      <c r="F769" s="4"/>
      <c r="G769" s="4"/>
      <c r="H769" s="4"/>
      <c r="I769" s="5"/>
      <c r="J769" s="5"/>
      <c r="K769" s="5"/>
      <c r="L769" s="5"/>
      <c r="M769" s="5"/>
      <c r="N769" s="5"/>
      <c r="O769" s="5"/>
    </row>
    <row r="770" spans="2:15" ht="24.95" customHeight="1">
      <c r="B770" s="3"/>
      <c r="C770" s="4"/>
      <c r="D770" s="4"/>
      <c r="E770" s="4"/>
      <c r="F770" s="4"/>
      <c r="G770" s="4"/>
      <c r="H770" s="4"/>
      <c r="I770" s="5"/>
      <c r="J770" s="5"/>
      <c r="K770" s="5"/>
      <c r="L770" s="5"/>
      <c r="M770" s="5"/>
      <c r="N770" s="5"/>
      <c r="O770" s="5"/>
    </row>
    <row r="771" spans="2:15" ht="24.95" customHeight="1">
      <c r="B771" s="3"/>
      <c r="C771" s="4"/>
      <c r="D771" s="4"/>
      <c r="E771" s="4"/>
      <c r="F771" s="4"/>
      <c r="G771" s="4"/>
      <c r="H771" s="4"/>
      <c r="I771" s="5"/>
      <c r="J771" s="5"/>
      <c r="K771" s="5"/>
      <c r="L771" s="5"/>
      <c r="M771" s="5"/>
      <c r="N771" s="5"/>
      <c r="O771" s="5"/>
    </row>
    <row r="772" spans="2:15" ht="24.95" customHeight="1">
      <c r="B772" s="3"/>
      <c r="C772" s="4"/>
      <c r="D772" s="4"/>
      <c r="E772" s="4"/>
      <c r="F772" s="4"/>
      <c r="G772" s="4"/>
      <c r="H772" s="4"/>
      <c r="I772" s="5"/>
      <c r="J772" s="5"/>
      <c r="K772" s="5"/>
      <c r="L772" s="5"/>
      <c r="M772" s="5"/>
      <c r="N772" s="5"/>
      <c r="O772" s="5"/>
    </row>
    <row r="773" spans="2:15" ht="24.95" customHeight="1">
      <c r="B773" s="3"/>
      <c r="C773" s="4"/>
      <c r="D773" s="4"/>
      <c r="E773" s="4"/>
      <c r="F773" s="4"/>
      <c r="G773" s="4"/>
      <c r="H773" s="4"/>
      <c r="I773" s="5"/>
      <c r="J773" s="5"/>
      <c r="K773" s="5"/>
      <c r="L773" s="5"/>
      <c r="M773" s="5"/>
      <c r="N773" s="5"/>
      <c r="O773" s="5"/>
    </row>
    <row r="774" spans="2:15" ht="24.95" customHeight="1">
      <c r="B774" s="3"/>
      <c r="C774" s="4"/>
      <c r="D774" s="4"/>
      <c r="E774" s="4"/>
      <c r="F774" s="4"/>
      <c r="G774" s="4"/>
      <c r="H774" s="4"/>
      <c r="I774" s="5"/>
      <c r="J774" s="5"/>
      <c r="K774" s="5"/>
      <c r="L774" s="5"/>
      <c r="M774" s="5"/>
      <c r="N774" s="5"/>
      <c r="O774" s="5"/>
    </row>
    <row r="775" spans="2:15" ht="24.95" customHeight="1"/>
    <row r="776" spans="2:15" ht="24.95" customHeight="1"/>
    <row r="777" spans="2:15" ht="24.95" customHeight="1"/>
    <row r="778" spans="2:15" ht="24.95" customHeight="1"/>
    <row r="779" spans="2:15" ht="24.95" customHeight="1"/>
    <row r="780" spans="2:15" ht="24.95" customHeight="1"/>
    <row r="781" spans="2:15" ht="24.95" customHeight="1"/>
    <row r="782" spans="2:15" ht="24.95" customHeight="1"/>
    <row r="783" spans="2:15" ht="24.95" customHeight="1"/>
    <row r="784" spans="2:15" ht="24.95" customHeight="1"/>
    <row r="785" spans="2:12" ht="24.95" customHeight="1"/>
    <row r="786" spans="2:12" ht="24.95" customHeight="1"/>
    <row r="787" spans="2:12" ht="24.95" customHeight="1">
      <c r="B787" s="277" t="s">
        <v>15</v>
      </c>
      <c r="C787" s="277"/>
      <c r="D787" s="277"/>
      <c r="E787" s="277"/>
      <c r="F787" s="277"/>
      <c r="G787" s="277"/>
      <c r="H787" s="277"/>
      <c r="I787" s="277"/>
      <c r="J787" s="277"/>
    </row>
    <row r="788" spans="2:12" ht="24.95" customHeight="1">
      <c r="B788" s="258" t="s">
        <v>40</v>
      </c>
      <c r="C788" s="284" t="s">
        <v>46</v>
      </c>
      <c r="D788" s="284"/>
      <c r="E788" s="284" t="s">
        <v>47</v>
      </c>
      <c r="F788" s="284"/>
      <c r="G788" s="285" t="s">
        <v>48</v>
      </c>
      <c r="H788" s="285"/>
      <c r="I788" s="286" t="s">
        <v>109</v>
      </c>
      <c r="J788" s="286"/>
      <c r="L788" s="62"/>
    </row>
    <row r="789" spans="2:12" ht="24.95" customHeight="1">
      <c r="B789" s="39" t="s">
        <v>155</v>
      </c>
      <c r="C789" s="271">
        <v>41219</v>
      </c>
      <c r="D789" s="271"/>
      <c r="E789" s="271">
        <v>6221</v>
      </c>
      <c r="F789" s="271"/>
      <c r="G789" s="272">
        <f>C789+E789</f>
        <v>47440</v>
      </c>
      <c r="H789" s="272"/>
      <c r="I789" s="273">
        <v>0.16300000000000001</v>
      </c>
      <c r="J789" s="274"/>
    </row>
    <row r="790" spans="2:12" ht="24.95" customHeight="1">
      <c r="B790" s="39" t="s">
        <v>151</v>
      </c>
      <c r="C790" s="271">
        <v>44806</v>
      </c>
      <c r="D790" s="271"/>
      <c r="E790" s="271">
        <v>4572</v>
      </c>
      <c r="F790" s="271"/>
      <c r="G790" s="272">
        <f>C790+E790</f>
        <v>49378</v>
      </c>
      <c r="H790" s="272"/>
      <c r="I790" s="273">
        <v>0.17080000000000001</v>
      </c>
      <c r="J790" s="274"/>
    </row>
    <row r="791" spans="2:12" ht="24.95" customHeight="1">
      <c r="B791" s="104" t="s">
        <v>49</v>
      </c>
      <c r="C791" s="275">
        <f>(C790-C789)/C789</f>
        <v>8.7022974841699213E-2</v>
      </c>
      <c r="D791" s="275"/>
      <c r="E791" s="275">
        <f>(E790-E789)/E789</f>
        <v>-0.26506992444944544</v>
      </c>
      <c r="F791" s="275"/>
      <c r="G791" s="276">
        <f>(G790-G789)/G789</f>
        <v>4.0851602023608768E-2</v>
      </c>
      <c r="H791" s="276"/>
      <c r="I791" s="276">
        <f>(I790-I789)/I789</f>
        <v>4.7852760736196327E-2</v>
      </c>
      <c r="J791" s="276"/>
    </row>
    <row r="792" spans="2:12" ht="24.95" customHeight="1">
      <c r="B792" s="18"/>
      <c r="C792" s="23"/>
      <c r="D792" s="23"/>
      <c r="E792" s="23"/>
      <c r="F792" s="23"/>
      <c r="G792" s="24"/>
      <c r="H792" s="24"/>
      <c r="I792" s="24"/>
      <c r="J792" s="24"/>
      <c r="K792" s="5"/>
    </row>
    <row r="793" spans="2:12" ht="24.95" customHeight="1"/>
    <row r="794" spans="2:12" ht="24.95" customHeight="1"/>
    <row r="795" spans="2:12" ht="24.95" customHeight="1"/>
    <row r="796" spans="2:12" ht="24.95" customHeight="1">
      <c r="L796" s="57"/>
    </row>
    <row r="797" spans="2:12" ht="24.95" customHeight="1"/>
    <row r="798" spans="2:12" ht="24.95" customHeight="1"/>
    <row r="799" spans="2:12" ht="24.95" customHeight="1">
      <c r="L799" s="131"/>
    </row>
    <row r="800" spans="2:12" ht="24.95" customHeight="1"/>
    <row r="801" spans="2:15" ht="24.95" customHeight="1"/>
    <row r="802" spans="2:15" ht="24.95" customHeight="1"/>
    <row r="803" spans="2:15" ht="24.95" customHeight="1"/>
    <row r="804" spans="2:15" ht="24.95" customHeight="1"/>
    <row r="805" spans="2:15" ht="24.95" customHeight="1"/>
    <row r="806" spans="2:15" ht="24.95" customHeight="1"/>
    <row r="807" spans="2:15" ht="24.95" customHeight="1"/>
    <row r="808" spans="2:15" ht="24.95" customHeight="1"/>
    <row r="809" spans="2:15" ht="24.95" customHeight="1">
      <c r="O809" s="248"/>
    </row>
    <row r="810" spans="2:15" ht="24.95" customHeight="1">
      <c r="O810" s="248"/>
    </row>
    <row r="811" spans="2:15" ht="24.95" customHeight="1">
      <c r="O811" s="248"/>
    </row>
    <row r="812" spans="2:15" ht="24.95" customHeight="1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</row>
    <row r="813" spans="2:15" ht="24.95" customHeight="1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</row>
    <row r="814" spans="2:15" ht="24.95" customHeight="1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</row>
    <row r="815" spans="2:15" ht="24.95" customHeight="1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</row>
    <row r="816" spans="2:15" ht="24.95" customHeight="1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</row>
    <row r="817" spans="2:16" ht="24.95" customHeight="1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</row>
    <row r="818" spans="2:16" ht="24.95" customHeight="1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</row>
    <row r="819" spans="2:16" ht="24.95" customHeight="1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</row>
    <row r="820" spans="2:16" ht="24.95" customHeight="1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</row>
    <row r="821" spans="2:16" ht="24.95" customHeight="1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</row>
    <row r="822" spans="2:16" ht="24.95" customHeight="1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</row>
    <row r="823" spans="2:16" ht="24.95" customHeight="1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</row>
    <row r="824" spans="2:16" ht="24.95" customHeight="1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248">
        <v>9</v>
      </c>
    </row>
    <row r="825" spans="2:16" ht="30" customHeight="1">
      <c r="B825" s="294" t="s">
        <v>163</v>
      </c>
      <c r="C825" s="294"/>
      <c r="D825" s="294"/>
      <c r="E825" s="294"/>
      <c r="F825" s="294"/>
      <c r="G825" s="294"/>
      <c r="H825" s="294"/>
      <c r="I825" s="294"/>
      <c r="J825" s="294"/>
      <c r="K825" s="294"/>
      <c r="L825" s="294"/>
      <c r="M825" s="294"/>
      <c r="N825" s="294"/>
      <c r="O825" s="294"/>
      <c r="P825" s="238"/>
    </row>
    <row r="826" spans="2:16" ht="15" customHeight="1"/>
    <row r="827" spans="2:16" ht="24.95" customHeight="1">
      <c r="B827" s="283" t="s">
        <v>99</v>
      </c>
      <c r="C827" s="283"/>
      <c r="D827" s="28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</row>
    <row r="828" spans="2:16" ht="15" customHeight="1">
      <c r="B828" s="241"/>
      <c r="C828" s="241"/>
      <c r="D828" s="241"/>
      <c r="E828" s="241"/>
      <c r="F828" s="241"/>
      <c r="G828" s="241"/>
    </row>
    <row r="829" spans="2:16" ht="24.95" customHeight="1">
      <c r="B829" s="308" t="s">
        <v>20</v>
      </c>
      <c r="C829" s="308"/>
      <c r="D829" s="308"/>
      <c r="E829" s="308"/>
      <c r="F829" s="308"/>
      <c r="G829" s="308"/>
      <c r="H829" s="308"/>
      <c r="I829" s="308"/>
      <c r="J829" s="308"/>
    </row>
    <row r="830" spans="2:16" ht="24.95" customHeight="1">
      <c r="B830" s="245" t="s">
        <v>41</v>
      </c>
      <c r="C830" s="269" t="s">
        <v>60</v>
      </c>
      <c r="D830" s="269"/>
      <c r="E830" s="269"/>
      <c r="F830" s="269" t="s">
        <v>61</v>
      </c>
      <c r="G830" s="269"/>
      <c r="H830" s="269"/>
      <c r="I830" s="161" t="s">
        <v>65</v>
      </c>
      <c r="J830" s="160" t="s">
        <v>66</v>
      </c>
      <c r="M830" s="64"/>
    </row>
    <row r="831" spans="2:16" ht="24.95" customHeight="1">
      <c r="B831" s="245"/>
      <c r="C831" s="240" t="s">
        <v>83</v>
      </c>
      <c r="D831" s="240" t="s">
        <v>84</v>
      </c>
      <c r="E831" s="247" t="s">
        <v>89</v>
      </c>
      <c r="F831" s="240" t="s">
        <v>86</v>
      </c>
      <c r="G831" s="240" t="s">
        <v>87</v>
      </c>
      <c r="H831" s="247" t="s">
        <v>88</v>
      </c>
      <c r="I831" s="246" t="s">
        <v>105</v>
      </c>
      <c r="J831" s="246" t="s">
        <v>106</v>
      </c>
      <c r="M831" s="64"/>
    </row>
    <row r="832" spans="2:16" ht="24.95" customHeight="1">
      <c r="B832" s="30" t="s">
        <v>135</v>
      </c>
      <c r="C832" s="237">
        <v>12468</v>
      </c>
      <c r="D832" s="237">
        <v>34</v>
      </c>
      <c r="E832" s="242">
        <f t="shared" ref="E832:E840" si="18">C832+D832</f>
        <v>12502</v>
      </c>
      <c r="F832" s="237">
        <v>24496</v>
      </c>
      <c r="G832" s="237">
        <v>36</v>
      </c>
      <c r="H832" s="242">
        <f t="shared" ref="H832:H840" si="19">F832+G832</f>
        <v>24532</v>
      </c>
      <c r="I832" s="117">
        <v>0.11875072609689037</v>
      </c>
      <c r="J832" s="119">
        <f>H832/E832</f>
        <v>1.9622460406334987</v>
      </c>
      <c r="K832" s="9"/>
      <c r="M832" s="64"/>
    </row>
    <row r="833" spans="2:13" ht="24.95" customHeight="1">
      <c r="B833" s="30" t="s">
        <v>5</v>
      </c>
      <c r="C833" s="237">
        <v>4097</v>
      </c>
      <c r="D833" s="237">
        <v>837</v>
      </c>
      <c r="E833" s="242">
        <f t="shared" si="18"/>
        <v>4934</v>
      </c>
      <c r="F833" s="237">
        <v>7837</v>
      </c>
      <c r="G833" s="237">
        <v>1721</v>
      </c>
      <c r="H833" s="242">
        <f t="shared" si="19"/>
        <v>9558</v>
      </c>
      <c r="I833" s="117">
        <v>7.3284058148806966E-2</v>
      </c>
      <c r="J833" s="119">
        <f t="shared" ref="J833:J841" si="20">H833/E833</f>
        <v>1.9371706526145116</v>
      </c>
      <c r="M833" s="64"/>
    </row>
    <row r="834" spans="2:13" ht="24.95" customHeight="1">
      <c r="B834" s="30" t="s">
        <v>24</v>
      </c>
      <c r="C834" s="237">
        <v>6986</v>
      </c>
      <c r="D834" s="237">
        <v>304</v>
      </c>
      <c r="E834" s="242">
        <f t="shared" si="18"/>
        <v>7290</v>
      </c>
      <c r="F834" s="237">
        <v>10984</v>
      </c>
      <c r="G834" s="237">
        <v>602</v>
      </c>
      <c r="H834" s="242">
        <f t="shared" si="19"/>
        <v>11586</v>
      </c>
      <c r="I834" s="117">
        <v>8.6241291014113028E-2</v>
      </c>
      <c r="J834" s="119">
        <f t="shared" si="20"/>
        <v>1.5893004115226337</v>
      </c>
      <c r="M834" s="64"/>
    </row>
    <row r="835" spans="2:13" ht="24.95" customHeight="1">
      <c r="B835" s="30" t="s">
        <v>7</v>
      </c>
      <c r="C835" s="237">
        <v>3098</v>
      </c>
      <c r="D835" s="237">
        <v>386</v>
      </c>
      <c r="E835" s="242">
        <f t="shared" si="18"/>
        <v>3484</v>
      </c>
      <c r="F835" s="237">
        <v>6088</v>
      </c>
      <c r="G835" s="237">
        <v>642</v>
      </c>
      <c r="H835" s="242">
        <f t="shared" si="19"/>
        <v>6730</v>
      </c>
      <c r="I835" s="117">
        <v>0.10995294732714678</v>
      </c>
      <c r="J835" s="119">
        <f t="shared" si="20"/>
        <v>1.9316877152698049</v>
      </c>
      <c r="M835" s="64"/>
    </row>
    <row r="836" spans="2:13" ht="24.95" customHeight="1">
      <c r="B836" s="30" t="s">
        <v>8</v>
      </c>
      <c r="C836" s="237">
        <v>9976</v>
      </c>
      <c r="D836" s="237">
        <v>254</v>
      </c>
      <c r="E836" s="242">
        <f t="shared" si="18"/>
        <v>10230</v>
      </c>
      <c r="F836" s="237">
        <v>17041</v>
      </c>
      <c r="G836" s="237">
        <v>469</v>
      </c>
      <c r="H836" s="242">
        <f t="shared" si="19"/>
        <v>17510</v>
      </c>
      <c r="I836" s="117">
        <v>0.14037197370530705</v>
      </c>
      <c r="J836" s="119">
        <f t="shared" si="20"/>
        <v>1.7116324535679375</v>
      </c>
      <c r="M836" s="64"/>
    </row>
    <row r="837" spans="2:13" ht="24.95" customHeight="1">
      <c r="B837" s="30" t="s">
        <v>9</v>
      </c>
      <c r="C837" s="237">
        <v>8101</v>
      </c>
      <c r="D837" s="237">
        <v>109</v>
      </c>
      <c r="E837" s="242">
        <f t="shared" si="18"/>
        <v>8210</v>
      </c>
      <c r="F837" s="237">
        <v>14765</v>
      </c>
      <c r="G837" s="237">
        <v>125</v>
      </c>
      <c r="H837" s="242">
        <f t="shared" si="19"/>
        <v>14890</v>
      </c>
      <c r="I837" s="117">
        <v>0.12536202599851823</v>
      </c>
      <c r="J837" s="119">
        <f t="shared" si="20"/>
        <v>1.8136419001218027</v>
      </c>
      <c r="M837" s="64"/>
    </row>
    <row r="838" spans="2:13" ht="24.95" customHeight="1">
      <c r="B838" s="30" t="s">
        <v>10</v>
      </c>
      <c r="C838" s="237">
        <v>4549</v>
      </c>
      <c r="D838" s="237">
        <v>510</v>
      </c>
      <c r="E838" s="242">
        <f t="shared" si="18"/>
        <v>5059</v>
      </c>
      <c r="F838" s="237">
        <v>8112</v>
      </c>
      <c r="G838" s="237">
        <v>676</v>
      </c>
      <c r="H838" s="242">
        <f t="shared" si="19"/>
        <v>8788</v>
      </c>
      <c r="I838" s="117">
        <v>8.7061620764810776E-2</v>
      </c>
      <c r="J838" s="119">
        <f t="shared" si="20"/>
        <v>1.7371021941095077</v>
      </c>
      <c r="M838" s="64"/>
    </row>
    <row r="839" spans="2:13" ht="24.95" customHeight="1">
      <c r="B839" s="30" t="s">
        <v>11</v>
      </c>
      <c r="C839" s="237">
        <v>3082</v>
      </c>
      <c r="D839" s="237">
        <v>233</v>
      </c>
      <c r="E839" s="242">
        <f t="shared" si="18"/>
        <v>3315</v>
      </c>
      <c r="F839" s="237">
        <v>4932</v>
      </c>
      <c r="G839" s="237">
        <v>325</v>
      </c>
      <c r="H839" s="242">
        <f t="shared" si="19"/>
        <v>5257</v>
      </c>
      <c r="I839" s="117">
        <v>9.312996031746032E-2</v>
      </c>
      <c r="J839" s="119">
        <f t="shared" si="20"/>
        <v>1.5858220211161387</v>
      </c>
      <c r="M839" s="64"/>
    </row>
    <row r="840" spans="2:13" ht="24.95" customHeight="1">
      <c r="B840" s="30" t="s">
        <v>12</v>
      </c>
      <c r="C840" s="237">
        <v>5305</v>
      </c>
      <c r="D840" s="237">
        <v>170</v>
      </c>
      <c r="E840" s="242">
        <f t="shared" si="18"/>
        <v>5475</v>
      </c>
      <c r="F840" s="237">
        <v>7616</v>
      </c>
      <c r="G840" s="237">
        <v>267</v>
      </c>
      <c r="H840" s="242">
        <f t="shared" si="19"/>
        <v>7883</v>
      </c>
      <c r="I840" s="117">
        <v>0.11088448770607101</v>
      </c>
      <c r="J840" s="119">
        <f t="shared" si="20"/>
        <v>1.4398173515981736</v>
      </c>
      <c r="M840" s="64"/>
    </row>
    <row r="841" spans="2:13" ht="24.95" customHeight="1">
      <c r="B841" s="169" t="s">
        <v>14</v>
      </c>
      <c r="C841" s="243">
        <f t="shared" ref="C841:H841" si="21">SUM(C832:C840)</f>
        <v>57662</v>
      </c>
      <c r="D841" s="243">
        <f t="shared" si="21"/>
        <v>2837</v>
      </c>
      <c r="E841" s="244">
        <f t="shared" si="21"/>
        <v>60499</v>
      </c>
      <c r="F841" s="243">
        <f t="shared" si="21"/>
        <v>101871</v>
      </c>
      <c r="G841" s="153">
        <f t="shared" si="21"/>
        <v>4863</v>
      </c>
      <c r="H841" s="151">
        <f t="shared" si="21"/>
        <v>106734</v>
      </c>
      <c r="I841" s="138">
        <v>0.10624992534015028</v>
      </c>
      <c r="J841" s="137">
        <f t="shared" si="20"/>
        <v>1.7642275078926923</v>
      </c>
      <c r="M841" s="64"/>
    </row>
    <row r="842" spans="2:13" ht="24.95" customHeight="1">
      <c r="B842" s="20"/>
      <c r="C842" s="33"/>
      <c r="D842" s="33"/>
      <c r="E842" s="37"/>
      <c r="F842" s="33"/>
      <c r="G842" s="33"/>
      <c r="H842" s="37"/>
      <c r="I842" s="38"/>
      <c r="J842" s="55"/>
      <c r="K842" s="5"/>
      <c r="M842" s="64"/>
    </row>
    <row r="843" spans="2:13" ht="24.95" customHeight="1">
      <c r="B843" s="20"/>
      <c r="C843" s="26"/>
      <c r="D843" s="26"/>
      <c r="E843" s="27"/>
      <c r="F843" s="26"/>
      <c r="G843" s="26"/>
      <c r="H843" s="27"/>
      <c r="I843" s="21"/>
      <c r="J843" s="22"/>
      <c r="M843">
        <f>SUM(M833:M842)</f>
        <v>0</v>
      </c>
    </row>
    <row r="844" spans="2:13" ht="24.95" customHeight="1"/>
    <row r="845" spans="2:13" ht="24.95" customHeight="1"/>
    <row r="846" spans="2:13" ht="24.95" customHeight="1"/>
    <row r="847" spans="2:13" ht="24.95" customHeight="1"/>
    <row r="848" spans="2:13" ht="24.95" customHeight="1"/>
    <row r="849" spans="2:16" ht="24.95" customHeight="1"/>
    <row r="850" spans="2:16" ht="24.95" customHeight="1">
      <c r="B850" s="2"/>
      <c r="C850" s="2"/>
      <c r="D850" s="2"/>
      <c r="E850" s="2"/>
      <c r="G850" s="2"/>
      <c r="H850" s="2"/>
      <c r="I850" s="2"/>
      <c r="J850" s="2"/>
    </row>
    <row r="851" spans="2:16" ht="24.95" customHeight="1">
      <c r="B851" s="2"/>
      <c r="C851" s="2"/>
      <c r="D851" s="2"/>
      <c r="E851" s="2"/>
      <c r="G851" s="2"/>
      <c r="H851" s="2"/>
      <c r="I851" s="2"/>
      <c r="J851" s="2"/>
    </row>
    <row r="852" spans="2:16" ht="24.95" customHeight="1">
      <c r="B852" s="2"/>
      <c r="C852" s="2"/>
      <c r="D852" s="2"/>
      <c r="E852" s="2"/>
      <c r="F852" s="2"/>
      <c r="G852" s="2"/>
      <c r="H852" s="2"/>
      <c r="I852" s="2"/>
      <c r="J852" s="2"/>
      <c r="K852" s="84"/>
    </row>
    <row r="853" spans="2:16" ht="24.95" customHeight="1">
      <c r="B853" s="2"/>
      <c r="C853" s="2"/>
      <c r="D853" s="2"/>
      <c r="E853" s="2"/>
      <c r="F853" s="2"/>
      <c r="G853" s="2"/>
      <c r="H853" s="2"/>
      <c r="I853" s="2"/>
      <c r="J853" s="2"/>
      <c r="K853" s="84"/>
    </row>
    <row r="854" spans="2:16" ht="24.95" customHeight="1">
      <c r="B854" s="2"/>
      <c r="C854" s="2"/>
      <c r="D854" s="2"/>
      <c r="E854" s="2"/>
      <c r="F854" s="2"/>
      <c r="G854" s="2"/>
      <c r="H854" s="2"/>
      <c r="I854" s="2"/>
      <c r="J854" s="2"/>
      <c r="K854" s="84"/>
    </row>
    <row r="855" spans="2:16" ht="24.95" customHeight="1">
      <c r="B855" s="283" t="s">
        <v>158</v>
      </c>
      <c r="C855" s="283"/>
      <c r="D855" s="28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</row>
    <row r="856" spans="2:16" ht="15" customHeight="1">
      <c r="B856" s="241"/>
      <c r="C856" s="241"/>
      <c r="D856" s="241"/>
      <c r="E856" s="241"/>
      <c r="F856" s="241"/>
      <c r="G856" s="241"/>
    </row>
    <row r="857" spans="2:16" ht="24.95" customHeight="1">
      <c r="B857" s="279" t="s">
        <v>13</v>
      </c>
      <c r="C857" s="279"/>
      <c r="D857" s="279"/>
      <c r="E857" s="279"/>
      <c r="F857" s="279"/>
      <c r="G857" s="279"/>
      <c r="H857" s="279"/>
      <c r="I857" s="23"/>
      <c r="J857" s="23"/>
      <c r="K857" s="23"/>
      <c r="L857" s="23"/>
      <c r="M857" s="5"/>
      <c r="N857" s="5"/>
      <c r="O857" s="5"/>
      <c r="P857" s="5"/>
    </row>
    <row r="858" spans="2:16" ht="24.95" customHeight="1">
      <c r="B858" s="245" t="s">
        <v>40</v>
      </c>
      <c r="C858" s="280" t="s">
        <v>77</v>
      </c>
      <c r="D858" s="280"/>
      <c r="E858" s="280" t="s">
        <v>131</v>
      </c>
      <c r="F858" s="280"/>
      <c r="G858" s="281" t="s">
        <v>0</v>
      </c>
      <c r="H858" s="281"/>
      <c r="I858" s="23"/>
      <c r="J858" s="23"/>
      <c r="K858" s="23"/>
      <c r="L858" s="23"/>
      <c r="M858" s="5"/>
      <c r="N858" s="5"/>
      <c r="O858" s="5"/>
      <c r="P858" s="5"/>
    </row>
    <row r="859" spans="2:16" ht="24.95" customHeight="1">
      <c r="B859" s="39" t="s">
        <v>153</v>
      </c>
      <c r="C859" s="270">
        <v>58686</v>
      </c>
      <c r="D859" s="270"/>
      <c r="E859" s="270">
        <v>2590</v>
      </c>
      <c r="F859" s="270"/>
      <c r="G859" s="287">
        <f>C859+E859</f>
        <v>61276</v>
      </c>
      <c r="H859" s="287"/>
      <c r="I859" s="23"/>
      <c r="J859" s="23"/>
      <c r="K859" s="23"/>
      <c r="L859" s="23"/>
      <c r="M859" s="5"/>
      <c r="N859" s="5"/>
      <c r="O859" s="5"/>
      <c r="P859" s="5"/>
    </row>
    <row r="860" spans="2:16" ht="24.95" customHeight="1">
      <c r="B860" s="39" t="s">
        <v>149</v>
      </c>
      <c r="C860" s="270">
        <v>57662</v>
      </c>
      <c r="D860" s="270"/>
      <c r="E860" s="270">
        <v>2837</v>
      </c>
      <c r="F860" s="270"/>
      <c r="G860" s="287">
        <f>C860+E860</f>
        <v>60499</v>
      </c>
      <c r="H860" s="287"/>
      <c r="I860" s="23"/>
      <c r="J860" s="23"/>
      <c r="K860" s="23"/>
      <c r="L860" s="23"/>
      <c r="M860" s="5"/>
      <c r="N860" s="5"/>
      <c r="O860" s="5"/>
      <c r="P860" s="5"/>
    </row>
    <row r="861" spans="2:16" ht="24.95" customHeight="1">
      <c r="B861" s="95" t="s">
        <v>49</v>
      </c>
      <c r="C861" s="275">
        <f>(C860-C859)/C859</f>
        <v>-1.7448795283372526E-2</v>
      </c>
      <c r="D861" s="275"/>
      <c r="E861" s="275">
        <f>(E860-E859)/E859</f>
        <v>9.5366795366795362E-2</v>
      </c>
      <c r="F861" s="275"/>
      <c r="G861" s="275">
        <f>(G860-G859)/G859</f>
        <v>-1.268033161433514E-2</v>
      </c>
      <c r="H861" s="275"/>
      <c r="I861" s="23"/>
      <c r="J861" s="23"/>
      <c r="K861" s="23"/>
      <c r="L861" s="23"/>
      <c r="M861" s="5"/>
      <c r="N861" s="5"/>
      <c r="O861" s="5"/>
      <c r="P861" s="5"/>
    </row>
    <row r="862" spans="2:16" ht="24.95" customHeight="1">
      <c r="B862" s="18"/>
      <c r="C862" s="23"/>
      <c r="D862" s="23"/>
      <c r="E862" s="23"/>
      <c r="F862" s="19"/>
      <c r="G862" s="18"/>
      <c r="H862" s="18"/>
      <c r="I862" s="23"/>
      <c r="J862" s="23"/>
      <c r="K862" s="23"/>
      <c r="L862" s="23"/>
      <c r="M862" s="5"/>
      <c r="N862" s="5"/>
      <c r="O862" s="5"/>
      <c r="P862" s="5"/>
    </row>
    <row r="863" spans="2:16" ht="24.95" customHeight="1">
      <c r="B863" s="18"/>
      <c r="C863" s="23"/>
      <c r="D863" s="23"/>
      <c r="E863" s="23"/>
      <c r="F863" s="19"/>
      <c r="G863" s="18"/>
      <c r="H863" s="18"/>
      <c r="I863" s="23"/>
      <c r="J863" s="23"/>
      <c r="K863" s="23"/>
      <c r="L863" s="23"/>
      <c r="M863" s="5"/>
      <c r="N863" s="5"/>
      <c r="O863" s="5"/>
      <c r="P863" s="5"/>
    </row>
    <row r="864" spans="2:16" ht="24.95" customHeight="1">
      <c r="B864" s="18"/>
      <c r="C864" s="23"/>
      <c r="D864" s="23"/>
      <c r="E864" s="23"/>
      <c r="F864" s="19"/>
      <c r="G864" s="18"/>
      <c r="H864" s="18"/>
      <c r="I864" s="23"/>
      <c r="J864" s="23"/>
      <c r="K864" s="23"/>
      <c r="L864" s="23"/>
      <c r="M864" s="5"/>
      <c r="N864" s="5"/>
      <c r="O864" s="5"/>
      <c r="P864" s="5"/>
    </row>
    <row r="865" spans="2:16" ht="24.95" customHeight="1">
      <c r="B865" s="18"/>
      <c r="C865" s="23"/>
      <c r="D865" s="23"/>
      <c r="E865" s="23"/>
      <c r="F865" s="19"/>
      <c r="G865" s="18"/>
      <c r="H865" s="18"/>
      <c r="I865" s="23"/>
      <c r="J865" s="23"/>
      <c r="K865" s="23"/>
      <c r="L865" s="23"/>
      <c r="M865" s="5"/>
      <c r="N865" s="5"/>
      <c r="O865" s="5"/>
      <c r="P865" s="5"/>
    </row>
    <row r="866" spans="2:16" ht="24.95" customHeight="1">
      <c r="B866" s="18"/>
      <c r="C866" s="23"/>
      <c r="D866" s="23"/>
      <c r="E866" s="23"/>
      <c r="F866" s="19"/>
      <c r="G866" s="18"/>
      <c r="H866" s="18"/>
      <c r="I866" s="23"/>
      <c r="J866" s="23"/>
      <c r="K866" s="23"/>
      <c r="L866" s="23"/>
      <c r="M866" s="5"/>
      <c r="N866" s="5"/>
      <c r="O866" s="5"/>
      <c r="P866" s="5"/>
    </row>
    <row r="867" spans="2:16" ht="24.95" customHeight="1">
      <c r="B867" s="18"/>
      <c r="C867" s="23"/>
      <c r="D867" s="23"/>
      <c r="E867" s="23"/>
      <c r="F867" s="19"/>
      <c r="G867" s="18"/>
      <c r="H867" s="18"/>
      <c r="I867" s="23"/>
      <c r="J867" s="23"/>
      <c r="K867" s="23"/>
      <c r="L867" s="23"/>
      <c r="M867" s="5"/>
      <c r="N867" s="5"/>
      <c r="O867" s="5"/>
      <c r="P867" s="5"/>
    </row>
    <row r="868" spans="2:16" ht="24.95" customHeight="1">
      <c r="B868" s="18"/>
      <c r="C868" s="23"/>
      <c r="D868" s="23"/>
      <c r="E868" s="23"/>
      <c r="F868" s="19"/>
      <c r="G868" s="18"/>
      <c r="H868" s="18"/>
      <c r="I868" s="23"/>
      <c r="J868" s="23"/>
      <c r="K868" s="23"/>
      <c r="L868" s="23"/>
      <c r="M868" s="5"/>
      <c r="N868" s="5"/>
      <c r="O868" s="5"/>
      <c r="P868" s="5"/>
    </row>
    <row r="869" spans="2:16" ht="24.95" customHeight="1">
      <c r="B869" s="278"/>
      <c r="C869" s="278"/>
      <c r="D869" s="278"/>
      <c r="E869" s="278"/>
      <c r="F869" s="278"/>
      <c r="G869" s="278"/>
      <c r="H869" s="278"/>
      <c r="I869" s="278"/>
      <c r="J869" s="278"/>
      <c r="K869" s="278"/>
      <c r="L869" s="278"/>
      <c r="M869" s="56"/>
      <c r="N869" s="56"/>
      <c r="O869" s="56"/>
      <c r="P869" s="56"/>
    </row>
    <row r="870" spans="2:16" ht="24.95" customHeight="1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</row>
    <row r="871" spans="2:16" ht="24.95" customHeight="1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</row>
    <row r="872" spans="2:16" ht="24.95" customHeight="1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</row>
    <row r="873" spans="2:16" ht="24.95" customHeight="1">
      <c r="B873" s="262"/>
      <c r="C873" s="262"/>
      <c r="D873" s="262"/>
      <c r="E873" s="262"/>
      <c r="F873" s="262"/>
      <c r="G873" s="262"/>
      <c r="H873" s="262"/>
      <c r="I873" s="262"/>
      <c r="J873" s="262"/>
      <c r="K873" s="262"/>
      <c r="L873" s="262"/>
      <c r="M873" s="56"/>
      <c r="N873" s="56"/>
      <c r="O873" s="56"/>
      <c r="P873" s="56"/>
    </row>
    <row r="874" spans="2:16" ht="24.95" customHeight="1">
      <c r="B874" s="279" t="s">
        <v>15</v>
      </c>
      <c r="C874" s="279"/>
      <c r="D874" s="279"/>
      <c r="E874" s="279"/>
      <c r="F874" s="279"/>
      <c r="G874" s="279"/>
      <c r="H874" s="279"/>
      <c r="I874" s="279"/>
      <c r="J874" s="279"/>
      <c r="K874" s="56"/>
      <c r="L874" s="56"/>
      <c r="M874" s="56"/>
      <c r="N874" s="56"/>
      <c r="O874" s="56"/>
      <c r="P874" s="56"/>
    </row>
    <row r="875" spans="2:16" ht="24.95" customHeight="1">
      <c r="B875" s="245" t="s">
        <v>40</v>
      </c>
      <c r="C875" s="280" t="s">
        <v>133</v>
      </c>
      <c r="D875" s="280"/>
      <c r="E875" s="280" t="s">
        <v>132</v>
      </c>
      <c r="F875" s="280"/>
      <c r="G875" s="281" t="s">
        <v>48</v>
      </c>
      <c r="H875" s="281"/>
      <c r="I875" s="282" t="s">
        <v>18</v>
      </c>
      <c r="J875" s="282"/>
      <c r="K875" s="56"/>
      <c r="L875" s="56"/>
      <c r="M875" s="56"/>
      <c r="N875" s="56"/>
      <c r="O875" s="56"/>
      <c r="P875" s="56"/>
    </row>
    <row r="876" spans="2:16" ht="24.95" customHeight="1">
      <c r="B876" s="39" t="s">
        <v>153</v>
      </c>
      <c r="C876" s="270">
        <v>105231</v>
      </c>
      <c r="D876" s="270"/>
      <c r="E876" s="270">
        <v>4141</v>
      </c>
      <c r="F876" s="270"/>
      <c r="G876" s="287">
        <f>C876+E876</f>
        <v>109372</v>
      </c>
      <c r="H876" s="287"/>
      <c r="I876" s="288">
        <v>0.1116</v>
      </c>
      <c r="J876" s="288"/>
      <c r="K876" s="56"/>
      <c r="L876" s="56"/>
      <c r="M876" s="56"/>
      <c r="N876" s="56"/>
      <c r="O876" s="56"/>
      <c r="P876" s="56"/>
    </row>
    <row r="877" spans="2:16" ht="24.95" customHeight="1">
      <c r="B877" s="39" t="s">
        <v>149</v>
      </c>
      <c r="C877" s="270">
        <v>101871</v>
      </c>
      <c r="D877" s="270"/>
      <c r="E877" s="270">
        <v>4863</v>
      </c>
      <c r="F877" s="270"/>
      <c r="G877" s="287">
        <f>C877+E877</f>
        <v>106734</v>
      </c>
      <c r="H877" s="287"/>
      <c r="I877" s="288">
        <v>0.1062</v>
      </c>
      <c r="J877" s="288"/>
      <c r="K877" s="56"/>
      <c r="L877" s="56"/>
      <c r="M877" s="56"/>
      <c r="N877" s="56"/>
      <c r="O877" s="56"/>
      <c r="P877" s="56"/>
    </row>
    <row r="878" spans="2:16" ht="24.95" customHeight="1">
      <c r="B878" s="95" t="s">
        <v>49</v>
      </c>
      <c r="C878" s="275">
        <f>(C877-C876)/C876</f>
        <v>-3.192975454001197E-2</v>
      </c>
      <c r="D878" s="275"/>
      <c r="E878" s="275">
        <f>(E877-E876)/E876</f>
        <v>0.17435402076793044</v>
      </c>
      <c r="F878" s="275"/>
      <c r="G878" s="275">
        <f>(G877-G876)/G876</f>
        <v>-2.4119518706798813E-2</v>
      </c>
      <c r="H878" s="275"/>
      <c r="I878" s="275">
        <f>(I877-I876)/I876</f>
        <v>-4.8387096774193568E-2</v>
      </c>
      <c r="J878" s="275"/>
      <c r="K878" s="56"/>
      <c r="L878" s="56"/>
      <c r="M878" s="56"/>
      <c r="N878" s="56"/>
      <c r="O878" s="56"/>
      <c r="P878" s="56"/>
    </row>
    <row r="879" spans="2:16" ht="24.95" customHeight="1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</row>
    <row r="880" spans="2:16" ht="24.95" customHeight="1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</row>
    <row r="881" spans="2:16" ht="24.95" customHeight="1">
      <c r="B881" s="278"/>
      <c r="C881" s="278"/>
      <c r="D881" s="278"/>
      <c r="E881" s="278"/>
      <c r="F881" s="278"/>
      <c r="G881" s="278"/>
      <c r="H881" s="278"/>
      <c r="I881" s="278"/>
      <c r="J881" s="278"/>
      <c r="K881" s="278"/>
      <c r="L881" s="278"/>
      <c r="M881" s="56"/>
      <c r="N881" s="56"/>
      <c r="O881" s="56"/>
      <c r="P881" s="56"/>
    </row>
    <row r="882" spans="2:16" ht="24.95" customHeight="1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</row>
    <row r="883" spans="2:16" ht="24.95" customHeight="1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</row>
    <row r="884" spans="2:16" ht="24.95" customHeight="1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</row>
    <row r="885" spans="2:16" ht="24.95" customHeight="1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</row>
    <row r="886" spans="2:16" ht="24.95" customHeight="1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</row>
    <row r="887" spans="2:16" ht="24.95" customHeight="1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</row>
    <row r="888" spans="2:16" ht="24.95" customHeight="1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</row>
    <row r="889" spans="2:16" ht="24.95" customHeight="1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</row>
    <row r="890" spans="2:16" ht="24.95" customHeight="1"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56"/>
      <c r="N890" s="56"/>
      <c r="O890" s="248">
        <v>10</v>
      </c>
      <c r="P890" s="56"/>
    </row>
    <row r="891" spans="2:16" ht="30" customHeight="1">
      <c r="B891" s="344" t="s">
        <v>165</v>
      </c>
      <c r="C891" s="344"/>
      <c r="D891" s="344"/>
      <c r="E891" s="344"/>
      <c r="F891" s="344"/>
      <c r="G891" s="344"/>
      <c r="H891" s="344"/>
      <c r="I891" s="344"/>
      <c r="J891" s="344"/>
      <c r="K891" s="344"/>
      <c r="L891" s="344"/>
      <c r="M891" s="344"/>
      <c r="N891" s="344"/>
      <c r="O891" s="344"/>
      <c r="P891" s="56"/>
    </row>
    <row r="892" spans="2:16" ht="15" customHeight="1">
      <c r="B892" s="259"/>
      <c r="C892" s="259"/>
      <c r="D892" s="259"/>
      <c r="E892" s="259"/>
      <c r="F892" s="259"/>
      <c r="G892" s="259"/>
      <c r="H892" s="259"/>
      <c r="I892" s="259"/>
      <c r="J892" s="259"/>
      <c r="K892" s="259"/>
      <c r="L892" s="259"/>
      <c r="M892" s="259"/>
      <c r="N892" s="259"/>
      <c r="O892" s="259"/>
      <c r="P892" s="56"/>
    </row>
    <row r="893" spans="2:16" ht="24.95" customHeight="1">
      <c r="B893" s="277" t="s">
        <v>13</v>
      </c>
      <c r="C893" s="277"/>
      <c r="D893" s="277"/>
      <c r="E893" s="277"/>
      <c r="F893" s="277"/>
      <c r="G893" s="277"/>
      <c r="H893" s="277"/>
      <c r="I893" s="56"/>
      <c r="J893" s="56"/>
      <c r="K893" s="56"/>
      <c r="L893" s="56"/>
      <c r="M893" s="56"/>
      <c r="N893" s="56"/>
      <c r="O893" s="56"/>
      <c r="P893" s="56"/>
    </row>
    <row r="894" spans="2:16" ht="24.95" customHeight="1">
      <c r="B894" s="245" t="s">
        <v>40</v>
      </c>
      <c r="C894" s="280" t="s">
        <v>77</v>
      </c>
      <c r="D894" s="280"/>
      <c r="E894" s="280" t="s">
        <v>131</v>
      </c>
      <c r="F894" s="280"/>
      <c r="G894" s="281" t="s">
        <v>0</v>
      </c>
      <c r="H894" s="281"/>
      <c r="I894" s="23"/>
      <c r="J894" s="23"/>
      <c r="K894" s="23"/>
      <c r="L894" s="23"/>
      <c r="M894" s="5"/>
      <c r="N894" s="5"/>
      <c r="O894" s="5"/>
      <c r="P894" s="56"/>
    </row>
    <row r="895" spans="2:16" ht="24.95" customHeight="1">
      <c r="B895" s="39" t="s">
        <v>155</v>
      </c>
      <c r="C895" s="270">
        <v>97240</v>
      </c>
      <c r="D895" s="270"/>
      <c r="E895" s="270">
        <v>4380</v>
      </c>
      <c r="F895" s="270"/>
      <c r="G895" s="287">
        <f>C895+E895</f>
        <v>101620</v>
      </c>
      <c r="H895" s="296"/>
      <c r="I895" s="23"/>
      <c r="J895" s="23"/>
      <c r="K895" s="23"/>
      <c r="L895" s="23"/>
      <c r="M895" s="5"/>
      <c r="N895" s="5"/>
      <c r="O895" s="5"/>
      <c r="P895" s="56"/>
    </row>
    <row r="896" spans="2:16" ht="24.95" customHeight="1">
      <c r="B896" s="39" t="s">
        <v>157</v>
      </c>
      <c r="C896" s="270">
        <v>97424</v>
      </c>
      <c r="D896" s="270"/>
      <c r="E896" s="270">
        <v>5039</v>
      </c>
      <c r="F896" s="270"/>
      <c r="G896" s="287">
        <f>C896+E896</f>
        <v>102463</v>
      </c>
      <c r="H896" s="296"/>
      <c r="I896" s="23"/>
      <c r="J896" s="23"/>
      <c r="K896" s="23"/>
      <c r="L896" s="23"/>
      <c r="M896" s="5"/>
      <c r="N896" s="5"/>
      <c r="O896" s="5"/>
      <c r="P896" s="56"/>
    </row>
    <row r="897" spans="2:16" ht="24.95" customHeight="1">
      <c r="B897" s="95" t="s">
        <v>49</v>
      </c>
      <c r="C897" s="275">
        <f>(C896-C895)/C895</f>
        <v>1.8922254216371863E-3</v>
      </c>
      <c r="D897" s="275"/>
      <c r="E897" s="275">
        <f>(E896-E895)/E895</f>
        <v>0.15045662100456622</v>
      </c>
      <c r="F897" s="275"/>
      <c r="G897" s="275">
        <f>(G896-G895)/G895</f>
        <v>8.2956111001771301E-3</v>
      </c>
      <c r="H897" s="275"/>
      <c r="I897" s="23"/>
      <c r="J897" s="23"/>
      <c r="K897" s="23"/>
      <c r="L897" s="23"/>
      <c r="M897" s="5"/>
      <c r="N897" s="5"/>
      <c r="O897" s="5"/>
      <c r="P897" s="56"/>
    </row>
    <row r="898" spans="2:16" ht="24.95" customHeight="1">
      <c r="B898" s="18"/>
      <c r="C898" s="23"/>
      <c r="D898" s="23"/>
      <c r="E898" s="23"/>
      <c r="F898" s="19"/>
      <c r="G898" s="18"/>
      <c r="H898" s="18"/>
      <c r="I898" s="23"/>
      <c r="J898" s="23"/>
      <c r="K898" s="23"/>
      <c r="L898" s="23"/>
      <c r="M898" s="5"/>
      <c r="N898" s="5"/>
      <c r="O898" s="5"/>
      <c r="P898" s="56"/>
    </row>
    <row r="899" spans="2:16" ht="24.95" customHeight="1">
      <c r="B899" s="18"/>
      <c r="C899" s="23"/>
      <c r="D899" s="23"/>
      <c r="E899" s="23"/>
      <c r="F899" s="19"/>
      <c r="G899" s="18"/>
      <c r="H899" s="18"/>
      <c r="I899" s="23"/>
      <c r="J899" s="23"/>
      <c r="K899" s="23"/>
      <c r="L899" s="23"/>
      <c r="M899" s="5"/>
      <c r="N899" s="5"/>
      <c r="O899" s="5"/>
      <c r="P899" s="56"/>
    </row>
    <row r="900" spans="2:16" ht="24.95" customHeight="1">
      <c r="B900" s="18"/>
      <c r="C900" s="23"/>
      <c r="D900" s="23"/>
      <c r="E900" s="23"/>
      <c r="F900" s="19"/>
      <c r="G900" s="18"/>
      <c r="H900" s="18"/>
      <c r="I900" s="23"/>
      <c r="J900" s="23"/>
      <c r="K900" s="23"/>
      <c r="L900" s="23"/>
      <c r="M900" s="5"/>
      <c r="N900" s="5"/>
      <c r="O900" s="5"/>
      <c r="P900" s="56"/>
    </row>
    <row r="901" spans="2:16" ht="24.95" customHeight="1">
      <c r="B901" s="18"/>
      <c r="C901" s="23"/>
      <c r="D901" s="23"/>
      <c r="E901" s="23"/>
      <c r="F901" s="19"/>
      <c r="G901" s="18"/>
      <c r="H901" s="18"/>
      <c r="I901" s="23"/>
      <c r="J901" s="23"/>
      <c r="K901" s="23"/>
      <c r="L901" s="23"/>
      <c r="M901" s="5"/>
      <c r="N901" s="5"/>
      <c r="O901" s="5"/>
      <c r="P901" s="56"/>
    </row>
    <row r="902" spans="2:16" ht="24.95" customHeight="1">
      <c r="B902" s="18"/>
      <c r="C902" s="23"/>
      <c r="D902" s="23"/>
      <c r="E902" s="23"/>
      <c r="F902" s="19"/>
      <c r="G902" s="18"/>
      <c r="H902" s="18"/>
      <c r="I902" s="23"/>
      <c r="J902" s="23"/>
      <c r="K902" s="23"/>
      <c r="L902" s="23"/>
      <c r="M902" s="5"/>
      <c r="N902" s="5"/>
      <c r="O902" s="5"/>
      <c r="P902" s="56"/>
    </row>
    <row r="903" spans="2:16" ht="24.95" customHeight="1">
      <c r="B903" s="18"/>
      <c r="C903" s="23"/>
      <c r="D903" s="23"/>
      <c r="E903" s="23"/>
      <c r="F903" s="19"/>
      <c r="G903" s="18"/>
      <c r="H903" s="18"/>
      <c r="I903" s="23"/>
      <c r="J903" s="23"/>
      <c r="K903" s="23"/>
      <c r="L903" s="23"/>
      <c r="M903" s="5"/>
      <c r="N903" s="5"/>
      <c r="O903" s="5"/>
      <c r="P903" s="56"/>
    </row>
    <row r="904" spans="2:16" ht="24.95" customHeight="1">
      <c r="B904" s="18"/>
      <c r="C904" s="23"/>
      <c r="D904" s="23"/>
      <c r="E904" s="23"/>
      <c r="F904" s="19"/>
      <c r="G904" s="18"/>
      <c r="H904" s="18"/>
      <c r="I904" s="23"/>
      <c r="J904" s="23"/>
      <c r="K904" s="23"/>
      <c r="L904" s="23"/>
      <c r="M904" s="5"/>
      <c r="N904" s="5"/>
      <c r="O904" s="5"/>
      <c r="P904" s="56"/>
    </row>
    <row r="905" spans="2:16" ht="24.95" customHeight="1">
      <c r="B905" s="278"/>
      <c r="C905" s="278"/>
      <c r="D905" s="278"/>
      <c r="E905" s="278"/>
      <c r="F905" s="278"/>
      <c r="G905" s="278"/>
      <c r="H905" s="278"/>
      <c r="I905" s="278"/>
      <c r="J905" s="278"/>
      <c r="K905" s="278"/>
      <c r="L905" s="278"/>
      <c r="M905" s="56"/>
      <c r="N905" s="56"/>
      <c r="O905" s="56"/>
      <c r="P905" s="56"/>
    </row>
    <row r="906" spans="2:16" ht="24.95" customHeight="1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</row>
    <row r="907" spans="2:16" ht="24.95" customHeight="1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</row>
    <row r="908" spans="2:16" ht="24.95" customHeight="1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</row>
    <row r="909" spans="2:16" ht="24.95" customHeight="1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</row>
    <row r="910" spans="2:16" ht="24.95" customHeight="1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</row>
    <row r="911" spans="2:16" ht="24.95" customHeight="1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</row>
    <row r="912" spans="2:16" ht="24.95" customHeight="1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</row>
    <row r="913" spans="2:16" ht="24.95" customHeight="1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</row>
    <row r="914" spans="2:16" ht="24.95" customHeight="1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</row>
    <row r="915" spans="2:16" ht="24.95" customHeight="1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</row>
    <row r="916" spans="2:16" ht="24.95" customHeight="1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</row>
    <row r="917" spans="2:16" ht="24.95" customHeight="1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</row>
    <row r="918" spans="2:16" ht="24.95" customHeight="1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</row>
    <row r="919" spans="2:16" ht="24.95" customHeight="1">
      <c r="B919" s="277" t="s">
        <v>15</v>
      </c>
      <c r="C919" s="277"/>
      <c r="D919" s="277"/>
      <c r="E919" s="277"/>
      <c r="F919" s="277"/>
      <c r="G919" s="277"/>
      <c r="H919" s="277"/>
      <c r="I919" s="277"/>
      <c r="J919" s="277"/>
      <c r="K919" s="23"/>
      <c r="L919" s="23"/>
      <c r="M919" s="56"/>
      <c r="N919" s="56"/>
      <c r="O919" s="56"/>
      <c r="P919" s="56"/>
    </row>
    <row r="920" spans="2:16" ht="24.95" customHeight="1">
      <c r="B920" s="258" t="s">
        <v>40</v>
      </c>
      <c r="C920" s="284" t="s">
        <v>46</v>
      </c>
      <c r="D920" s="284"/>
      <c r="E920" s="284" t="s">
        <v>47</v>
      </c>
      <c r="F920" s="284"/>
      <c r="G920" s="285" t="s">
        <v>48</v>
      </c>
      <c r="H920" s="285"/>
      <c r="I920" s="286" t="s">
        <v>109</v>
      </c>
      <c r="J920" s="286"/>
      <c r="K920" s="23"/>
      <c r="L920" s="23"/>
      <c r="M920" s="5"/>
      <c r="N920" s="5"/>
      <c r="O920" s="5"/>
      <c r="P920" s="56"/>
    </row>
    <row r="921" spans="2:16" ht="24.95" customHeight="1">
      <c r="B921" s="39" t="s">
        <v>155</v>
      </c>
      <c r="C921" s="271">
        <v>175651</v>
      </c>
      <c r="D921" s="271"/>
      <c r="E921" s="271">
        <v>8146</v>
      </c>
      <c r="F921" s="271"/>
      <c r="G921" s="272">
        <f>C921+E921</f>
        <v>183797</v>
      </c>
      <c r="H921" s="272"/>
      <c r="I921" s="273">
        <v>8.8999999999999996E-2</v>
      </c>
      <c r="J921" s="274"/>
      <c r="K921" s="23"/>
      <c r="L921" s="23"/>
      <c r="M921" s="5"/>
      <c r="N921" s="5"/>
      <c r="O921" s="5"/>
      <c r="P921" s="56"/>
    </row>
    <row r="922" spans="2:16" ht="24.95" customHeight="1">
      <c r="B922" s="39" t="s">
        <v>151</v>
      </c>
      <c r="C922" s="271">
        <v>169763</v>
      </c>
      <c r="D922" s="271"/>
      <c r="E922" s="271">
        <v>8131</v>
      </c>
      <c r="F922" s="271"/>
      <c r="G922" s="272">
        <f>C922+E922</f>
        <v>177894</v>
      </c>
      <c r="H922" s="272"/>
      <c r="I922" s="273">
        <v>8.4099999999999994E-2</v>
      </c>
      <c r="J922" s="274"/>
      <c r="K922" s="23"/>
      <c r="L922" s="23"/>
      <c r="M922" s="5"/>
      <c r="N922" s="5"/>
      <c r="O922" s="5"/>
      <c r="P922" s="56"/>
    </row>
    <row r="923" spans="2:16" ht="24.95" customHeight="1">
      <c r="B923" s="104" t="s">
        <v>49</v>
      </c>
      <c r="C923" s="275">
        <f>(C922-C921)/C921</f>
        <v>-3.3521016105800709E-2</v>
      </c>
      <c r="D923" s="275"/>
      <c r="E923" s="275">
        <f>(E922-E921)/E921</f>
        <v>-1.8413945494721335E-3</v>
      </c>
      <c r="F923" s="275"/>
      <c r="G923" s="276">
        <f>(G922-G921)/G921</f>
        <v>-3.2116955118962766E-2</v>
      </c>
      <c r="H923" s="276"/>
      <c r="I923" s="276">
        <f>(I922-I921)/I921</f>
        <v>-5.505617977528092E-2</v>
      </c>
      <c r="J923" s="276"/>
      <c r="K923" s="23"/>
      <c r="L923" s="23"/>
      <c r="M923" s="5"/>
      <c r="N923" s="5"/>
      <c r="O923" s="5"/>
      <c r="P923" s="56"/>
    </row>
    <row r="924" spans="2:16" ht="24.95" customHeight="1">
      <c r="B924" s="18"/>
      <c r="C924" s="23"/>
      <c r="D924" s="23"/>
      <c r="E924" s="23"/>
      <c r="F924" s="19"/>
      <c r="G924" s="18"/>
      <c r="H924" s="18"/>
      <c r="I924" s="23"/>
      <c r="J924" s="23"/>
      <c r="K924" s="23"/>
      <c r="L924" s="23"/>
      <c r="M924" s="5"/>
      <c r="N924" s="5"/>
      <c r="O924" s="5"/>
      <c r="P924" s="56"/>
    </row>
    <row r="925" spans="2:16" ht="24.95" customHeight="1">
      <c r="B925" s="18"/>
      <c r="C925" s="23"/>
      <c r="D925" s="23"/>
      <c r="E925" s="23"/>
      <c r="F925" s="19"/>
      <c r="G925" s="18"/>
      <c r="H925" s="18"/>
      <c r="I925" s="23"/>
      <c r="J925" s="23"/>
      <c r="K925" s="23"/>
      <c r="L925" s="23"/>
      <c r="M925" s="5"/>
      <c r="N925" s="5"/>
      <c r="O925" s="5"/>
      <c r="P925" s="56"/>
    </row>
    <row r="926" spans="2:16" ht="24.95" customHeight="1">
      <c r="B926" s="18"/>
      <c r="C926" s="23"/>
      <c r="D926" s="23"/>
      <c r="E926" s="23"/>
      <c r="F926" s="19"/>
      <c r="G926" s="18"/>
      <c r="H926" s="18"/>
      <c r="I926" s="23"/>
      <c r="J926" s="23"/>
      <c r="K926" s="23"/>
      <c r="L926" s="23"/>
      <c r="M926" s="5"/>
      <c r="N926" s="5"/>
      <c r="O926" s="5"/>
      <c r="P926" s="56"/>
    </row>
    <row r="927" spans="2:16" ht="24.95" customHeight="1">
      <c r="B927" s="18"/>
      <c r="C927" s="23"/>
      <c r="D927" s="23"/>
      <c r="E927" s="23"/>
      <c r="F927" s="19"/>
      <c r="G927" s="18"/>
      <c r="H927" s="18"/>
      <c r="I927" s="23"/>
      <c r="J927" s="23"/>
      <c r="K927" s="23"/>
      <c r="L927" s="23"/>
      <c r="M927" s="5"/>
      <c r="N927" s="5"/>
      <c r="O927" s="5"/>
      <c r="P927" s="56"/>
    </row>
    <row r="928" spans="2:16" ht="24.95" customHeight="1">
      <c r="B928" s="18"/>
      <c r="C928" s="23"/>
      <c r="D928" s="23"/>
      <c r="E928" s="23"/>
      <c r="F928" s="19"/>
      <c r="G928" s="18"/>
      <c r="H928" s="18"/>
      <c r="I928" s="23"/>
      <c r="J928" s="23"/>
      <c r="K928" s="23"/>
      <c r="L928" s="23"/>
      <c r="M928" s="5"/>
      <c r="N928" s="5"/>
      <c r="O928" s="5"/>
      <c r="P928" s="56"/>
    </row>
    <row r="929" spans="2:16" ht="24.95" customHeight="1">
      <c r="B929" s="18"/>
      <c r="C929" s="23"/>
      <c r="D929" s="23"/>
      <c r="E929" s="23"/>
      <c r="F929" s="19"/>
      <c r="G929" s="18"/>
      <c r="H929" s="18"/>
      <c r="I929" s="23"/>
      <c r="J929" s="23"/>
      <c r="K929" s="23"/>
      <c r="L929" s="23"/>
      <c r="M929" s="5"/>
      <c r="N929" s="5"/>
      <c r="O929" s="5"/>
      <c r="P929" s="56"/>
    </row>
    <row r="930" spans="2:16" ht="24.95" customHeight="1">
      <c r="B930" s="18"/>
      <c r="C930" s="23"/>
      <c r="D930" s="23"/>
      <c r="E930" s="23"/>
      <c r="F930" s="19"/>
      <c r="G930" s="18"/>
      <c r="H930" s="18"/>
      <c r="I930" s="23"/>
      <c r="J930" s="23"/>
      <c r="K930" s="23"/>
      <c r="L930" s="23"/>
      <c r="M930" s="5"/>
      <c r="N930" s="5"/>
      <c r="O930" s="5"/>
      <c r="P930" s="56"/>
    </row>
    <row r="931" spans="2:16" ht="24.95" customHeight="1">
      <c r="B931" s="278"/>
      <c r="C931" s="278"/>
      <c r="D931" s="278"/>
      <c r="E931" s="278"/>
      <c r="F931" s="278"/>
      <c r="G931" s="278"/>
      <c r="H931" s="278"/>
      <c r="I931" s="278"/>
      <c r="J931" s="278"/>
      <c r="K931" s="278"/>
      <c r="L931" s="278"/>
      <c r="M931" s="56"/>
      <c r="N931" s="56"/>
      <c r="O931" s="56"/>
      <c r="P931" s="56"/>
    </row>
    <row r="932" spans="2:16" ht="24.95" customHeight="1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</row>
    <row r="933" spans="2:16" ht="24.95" customHeight="1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</row>
    <row r="934" spans="2:16" ht="24.95" customHeight="1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</row>
    <row r="935" spans="2:16" ht="24.95" customHeight="1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</row>
    <row r="936" spans="2:16" ht="39.950000000000003" customHeight="1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</row>
    <row r="937" spans="2:16" ht="15" customHeight="1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</row>
    <row r="938" spans="2:16" ht="30" customHeight="1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</row>
    <row r="939" spans="2:16" ht="15" customHeight="1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</row>
    <row r="940" spans="2:16" ht="24.95" customHeight="1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</row>
    <row r="941" spans="2:16" ht="24.95" customHeight="1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</row>
    <row r="942" spans="2:16" ht="24.95" customHeight="1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P942" s="56"/>
    </row>
    <row r="943" spans="2:16" ht="24.95" customHeight="1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45"/>
      <c r="P943" s="56"/>
    </row>
    <row r="944" spans="2:16" s="56" customFormat="1" ht="24.95" customHeight="1"/>
    <row r="945" spans="2:15" s="56" customFormat="1" ht="24.95" customHeight="1"/>
    <row r="946" spans="2:15" s="56" customFormat="1" ht="24.95" customHeight="1"/>
    <row r="947" spans="2:15" s="56" customFormat="1" ht="24.95" customHeight="1"/>
    <row r="948" spans="2:15" s="56" customFormat="1" ht="24.95" customHeight="1"/>
    <row r="949" spans="2:15" s="56" customFormat="1" ht="24.95" customHeight="1"/>
    <row r="950" spans="2:15" s="56" customFormat="1" ht="24.95" customHeight="1"/>
    <row r="951" spans="2:15" s="56" customFormat="1" ht="24.95" customHeight="1"/>
    <row r="952" spans="2:15" s="56" customFormat="1" ht="24.95" customHeight="1"/>
    <row r="953" spans="2:15" s="56" customFormat="1" ht="24.95" customHeight="1"/>
    <row r="954" spans="2:15" s="56" customFormat="1" ht="24.95" customHeight="1"/>
    <row r="955" spans="2:15" s="56" customFormat="1" ht="24.95" customHeight="1"/>
    <row r="956" spans="2:15" s="56" customFormat="1" ht="24.95" customHeight="1">
      <c r="O956" s="45">
        <v>11</v>
      </c>
    </row>
    <row r="957" spans="2:15" ht="39.950000000000003" customHeight="1">
      <c r="B957" s="294" t="s">
        <v>166</v>
      </c>
      <c r="C957" s="294"/>
      <c r="D957" s="294"/>
      <c r="E957" s="294"/>
      <c r="F957" s="294"/>
      <c r="G957" s="294"/>
      <c r="H957" s="294"/>
      <c r="I957" s="294"/>
      <c r="J957" s="294"/>
      <c r="K957" s="294"/>
      <c r="L957" s="294"/>
      <c r="M957" s="294"/>
      <c r="N957" s="294"/>
      <c r="O957" s="294"/>
    </row>
    <row r="958" spans="2:15" ht="15" customHeight="1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</row>
    <row r="959" spans="2:15" ht="30" customHeight="1">
      <c r="B959" s="283" t="s">
        <v>113</v>
      </c>
      <c r="C959" s="283"/>
      <c r="D959" s="28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</row>
    <row r="960" spans="2:15" ht="15" customHeight="1">
      <c r="B960" s="92"/>
      <c r="C960" s="92"/>
      <c r="D960" s="92"/>
      <c r="E960" s="92"/>
      <c r="F960" s="92"/>
      <c r="G960" s="92"/>
    </row>
    <row r="961" spans="2:15" ht="24.95" customHeight="1">
      <c r="B961" s="308" t="s">
        <v>146</v>
      </c>
      <c r="C961" s="308"/>
      <c r="D961" s="308"/>
      <c r="E961" s="308"/>
      <c r="F961" s="308"/>
      <c r="G961" s="308"/>
      <c r="H961" s="308"/>
      <c r="I961" s="308"/>
      <c r="J961" s="308"/>
    </row>
    <row r="962" spans="2:15" ht="24.95" customHeight="1">
      <c r="B962" s="304" t="s">
        <v>41</v>
      </c>
      <c r="C962" s="269" t="s">
        <v>60</v>
      </c>
      <c r="D962" s="269"/>
      <c r="E962" s="269"/>
      <c r="F962" s="269" t="s">
        <v>61</v>
      </c>
      <c r="G962" s="269"/>
      <c r="H962" s="269"/>
      <c r="I962" s="161" t="s">
        <v>65</v>
      </c>
      <c r="J962" s="160" t="s">
        <v>66</v>
      </c>
    </row>
    <row r="963" spans="2:15" ht="24.95" customHeight="1">
      <c r="B963" s="304"/>
      <c r="C963" s="133" t="s">
        <v>83</v>
      </c>
      <c r="D963" s="133" t="s">
        <v>84</v>
      </c>
      <c r="E963" s="103" t="s">
        <v>85</v>
      </c>
      <c r="F963" s="133" t="s">
        <v>86</v>
      </c>
      <c r="G963" s="133" t="s">
        <v>87</v>
      </c>
      <c r="H963" s="103" t="s">
        <v>88</v>
      </c>
      <c r="I963" s="140" t="s">
        <v>105</v>
      </c>
      <c r="J963" s="140" t="s">
        <v>106</v>
      </c>
      <c r="K963" s="9"/>
      <c r="L963" s="9"/>
      <c r="M963" s="65"/>
      <c r="N963" s="9"/>
    </row>
    <row r="964" spans="2:15" ht="24.95" customHeight="1">
      <c r="B964" s="30" t="s">
        <v>135</v>
      </c>
      <c r="C964" s="177">
        <v>1269</v>
      </c>
      <c r="D964" s="177">
        <v>0</v>
      </c>
      <c r="E964" s="155">
        <f>SUM(C964:D964)</f>
        <v>1269</v>
      </c>
      <c r="F964" s="177">
        <v>2524</v>
      </c>
      <c r="G964" s="177">
        <v>0</v>
      </c>
      <c r="H964" s="155">
        <f>SUM(F964:G964)</f>
        <v>2524</v>
      </c>
      <c r="I964" s="117">
        <v>5.0936390054891832E-2</v>
      </c>
      <c r="J964" s="119">
        <f>H964/E964</f>
        <v>1.9889676910953507</v>
      </c>
      <c r="K964" s="9"/>
      <c r="L964" s="68"/>
      <c r="M964" s="65"/>
      <c r="N964" s="9"/>
    </row>
    <row r="965" spans="2:15" ht="24.95" customHeight="1">
      <c r="B965" s="30" t="s">
        <v>5</v>
      </c>
      <c r="C965" s="177">
        <v>317</v>
      </c>
      <c r="D965" s="177">
        <v>1285</v>
      </c>
      <c r="E965" s="155">
        <f t="shared" ref="E965:E972" si="22">SUM(C965:D965)</f>
        <v>1602</v>
      </c>
      <c r="F965" s="177">
        <v>473</v>
      </c>
      <c r="G965" s="177">
        <v>1692</v>
      </c>
      <c r="H965" s="155">
        <f t="shared" ref="H965:H972" si="23">SUM(F965:G965)</f>
        <v>2165</v>
      </c>
      <c r="I965" s="117">
        <v>3.1367719501593741E-2</v>
      </c>
      <c r="J965" s="119">
        <f t="shared" ref="J965:J973" si="24">H965/E965</f>
        <v>1.3514357053682897</v>
      </c>
      <c r="K965" s="9"/>
      <c r="L965" s="68"/>
      <c r="M965" s="65"/>
      <c r="N965" s="9"/>
    </row>
    <row r="966" spans="2:15" ht="24.95" customHeight="1">
      <c r="B966" s="30" t="s">
        <v>24</v>
      </c>
      <c r="C966" s="177">
        <v>72</v>
      </c>
      <c r="D966" s="177">
        <v>3</v>
      </c>
      <c r="E966" s="155">
        <f t="shared" si="22"/>
        <v>75</v>
      </c>
      <c r="F966" s="177">
        <v>224</v>
      </c>
      <c r="G966" s="177">
        <v>3</v>
      </c>
      <c r="H966" s="155">
        <f t="shared" si="23"/>
        <v>227</v>
      </c>
      <c r="I966" s="117">
        <v>8.9187490177589195E-3</v>
      </c>
      <c r="J966" s="119">
        <f t="shared" si="24"/>
        <v>3.0266666666666668</v>
      </c>
      <c r="K966" s="9"/>
      <c r="L966" s="68"/>
      <c r="M966" s="66"/>
      <c r="N966" s="9"/>
    </row>
    <row r="967" spans="2:15" ht="24.95" customHeight="1">
      <c r="B967" s="30" t="s">
        <v>7</v>
      </c>
      <c r="C967" s="177">
        <v>0</v>
      </c>
      <c r="D967" s="177">
        <v>0</v>
      </c>
      <c r="E967" s="155">
        <f t="shared" si="22"/>
        <v>0</v>
      </c>
      <c r="F967" s="177">
        <v>0</v>
      </c>
      <c r="G967" s="177">
        <v>0</v>
      </c>
      <c r="H967" s="155">
        <f t="shared" si="23"/>
        <v>0</v>
      </c>
      <c r="I967" s="117">
        <v>0</v>
      </c>
      <c r="J967" s="119">
        <v>0</v>
      </c>
      <c r="K967" s="9"/>
      <c r="L967" s="68"/>
      <c r="M967" s="66"/>
      <c r="N967" s="9"/>
    </row>
    <row r="968" spans="2:15" ht="24.95" customHeight="1">
      <c r="B968" s="30" t="s">
        <v>8</v>
      </c>
      <c r="C968" s="177">
        <v>4</v>
      </c>
      <c r="D968" s="177">
        <v>866</v>
      </c>
      <c r="E968" s="155">
        <f t="shared" si="22"/>
        <v>870</v>
      </c>
      <c r="F968" s="177">
        <v>4</v>
      </c>
      <c r="G968" s="177">
        <v>971</v>
      </c>
      <c r="H968" s="155">
        <f t="shared" si="23"/>
        <v>975</v>
      </c>
      <c r="I968" s="117">
        <v>2.7119492656875833E-2</v>
      </c>
      <c r="J968" s="119">
        <f t="shared" si="24"/>
        <v>1.1206896551724137</v>
      </c>
      <c r="K968" s="9"/>
      <c r="L968" s="68"/>
      <c r="M968" s="66"/>
      <c r="N968" s="9"/>
    </row>
    <row r="969" spans="2:15" ht="24.95" customHeight="1">
      <c r="B969" s="30" t="s">
        <v>9</v>
      </c>
      <c r="C969" s="177">
        <v>466</v>
      </c>
      <c r="D969" s="177">
        <v>77</v>
      </c>
      <c r="E969" s="155">
        <f t="shared" si="22"/>
        <v>543</v>
      </c>
      <c r="F969" s="177">
        <v>761</v>
      </c>
      <c r="G969" s="177">
        <v>91</v>
      </c>
      <c r="H969" s="155">
        <f t="shared" si="23"/>
        <v>852</v>
      </c>
      <c r="I969" s="117">
        <v>2.4127775260534664E-2</v>
      </c>
      <c r="J969" s="119">
        <f t="shared" si="24"/>
        <v>1.569060773480663</v>
      </c>
      <c r="K969" s="9"/>
      <c r="L969" s="68"/>
      <c r="M969" s="66"/>
      <c r="N969" s="9"/>
    </row>
    <row r="970" spans="2:15" ht="24.95" customHeight="1">
      <c r="B970" s="30" t="s">
        <v>10</v>
      </c>
      <c r="C970" s="177">
        <v>0</v>
      </c>
      <c r="D970" s="177">
        <v>0</v>
      </c>
      <c r="E970" s="155">
        <f t="shared" si="22"/>
        <v>0</v>
      </c>
      <c r="F970" s="177">
        <v>0</v>
      </c>
      <c r="G970" s="177">
        <v>0</v>
      </c>
      <c r="H970" s="155">
        <f t="shared" si="23"/>
        <v>0</v>
      </c>
      <c r="I970" s="117">
        <v>0</v>
      </c>
      <c r="J970" s="119">
        <v>0</v>
      </c>
      <c r="K970" s="9"/>
      <c r="L970" s="68"/>
      <c r="M970" s="66"/>
      <c r="N970" s="9"/>
    </row>
    <row r="971" spans="2:15" ht="24.95" customHeight="1">
      <c r="B971" s="30" t="s">
        <v>11</v>
      </c>
      <c r="C971" s="177">
        <v>138</v>
      </c>
      <c r="D971" s="177">
        <v>131</v>
      </c>
      <c r="E971" s="155">
        <f t="shared" si="22"/>
        <v>269</v>
      </c>
      <c r="F971" s="177">
        <v>276</v>
      </c>
      <c r="G971" s="177">
        <v>184</v>
      </c>
      <c r="H971" s="155">
        <f t="shared" si="23"/>
        <v>460</v>
      </c>
      <c r="I971" s="117">
        <v>1.59500693481276E-2</v>
      </c>
      <c r="J971" s="119">
        <f>H971/E971</f>
        <v>1.7100371747211895</v>
      </c>
      <c r="K971" s="9"/>
      <c r="L971" s="68"/>
      <c r="M971" s="65"/>
      <c r="N971" s="9"/>
    </row>
    <row r="972" spans="2:15" ht="24.95" customHeight="1">
      <c r="B972" s="30" t="s">
        <v>12</v>
      </c>
      <c r="C972" s="177">
        <v>78</v>
      </c>
      <c r="D972" s="177">
        <v>130</v>
      </c>
      <c r="E972" s="155">
        <f t="shared" si="22"/>
        <v>208</v>
      </c>
      <c r="F972" s="177">
        <v>131</v>
      </c>
      <c r="G972" s="177">
        <v>163</v>
      </c>
      <c r="H972" s="155">
        <f t="shared" si="23"/>
        <v>294</v>
      </c>
      <c r="I972" s="117">
        <v>2.05078125E-2</v>
      </c>
      <c r="J972" s="119">
        <f>H972/E972</f>
        <v>1.4134615384615385</v>
      </c>
      <c r="K972" s="9"/>
      <c r="L972" s="9"/>
      <c r="M972" s="65"/>
      <c r="N972" s="9"/>
    </row>
    <row r="973" spans="2:15" ht="24.95" customHeight="1">
      <c r="B973" s="101" t="s">
        <v>14</v>
      </c>
      <c r="C973" s="157">
        <f>SUM(C964:C972)</f>
        <v>2344</v>
      </c>
      <c r="D973" s="153">
        <f>SUM(D964:D972)</f>
        <v>2492</v>
      </c>
      <c r="E973" s="152">
        <f>SUM(C973:D973)</f>
        <v>4836</v>
      </c>
      <c r="F973" s="153">
        <f>SUM(F964:F972)</f>
        <v>4393</v>
      </c>
      <c r="G973" s="153">
        <f>SUM(G964:G972)</f>
        <v>3104</v>
      </c>
      <c r="H973" s="152">
        <f>SUM(F973:G973)</f>
        <v>7497</v>
      </c>
      <c r="I973" s="138">
        <v>2.8152036770007209E-2</v>
      </c>
      <c r="J973" s="199">
        <f t="shared" si="24"/>
        <v>1.5502481389578164</v>
      </c>
      <c r="K973" s="9"/>
      <c r="L973" s="9"/>
      <c r="M973" s="65"/>
      <c r="N973" s="9"/>
    </row>
    <row r="974" spans="2:15" ht="24.95" customHeight="1">
      <c r="B974" s="300" t="s">
        <v>208</v>
      </c>
      <c r="C974" s="300"/>
      <c r="D974" s="300"/>
      <c r="E974" s="300"/>
      <c r="F974" s="300"/>
      <c r="G974" s="300"/>
      <c r="H974" s="300"/>
      <c r="I974" s="300"/>
      <c r="J974" s="300"/>
      <c r="K974" s="300"/>
      <c r="L974" s="300"/>
      <c r="M974" s="300"/>
      <c r="N974" s="300"/>
      <c r="O974" s="300"/>
    </row>
    <row r="975" spans="2:15" s="94" customFormat="1" ht="24.95" customHeight="1">
      <c r="B975" s="301"/>
      <c r="C975" s="301"/>
      <c r="D975" s="301"/>
      <c r="E975" s="301"/>
      <c r="F975" s="301"/>
      <c r="G975" s="301"/>
      <c r="H975" s="301"/>
      <c r="I975" s="301"/>
      <c r="J975" s="301"/>
      <c r="K975" s="166"/>
      <c r="L975" s="166"/>
      <c r="M975" s="166"/>
      <c r="N975" s="166"/>
      <c r="O975" s="166"/>
    </row>
    <row r="976" spans="2:15" ht="24.95" customHeight="1"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</row>
    <row r="977" spans="2:15" s="54" customFormat="1" ht="24.95" customHeight="1">
      <c r="B977" s="82"/>
      <c r="C977" s="82"/>
      <c r="D977" s="82"/>
      <c r="E977" s="82"/>
      <c r="F977" s="82"/>
      <c r="G977" s="82"/>
      <c r="H977" s="82"/>
      <c r="I977" s="82"/>
      <c r="J977" s="82"/>
      <c r="K977" s="67"/>
      <c r="L977" s="67"/>
      <c r="M977" s="67"/>
      <c r="N977" s="67"/>
    </row>
    <row r="978" spans="2:15" ht="24.95" customHeight="1">
      <c r="B978" s="2"/>
      <c r="C978" s="2"/>
      <c r="D978" s="2"/>
      <c r="E978" s="2"/>
      <c r="G978" s="2"/>
      <c r="H978" s="2"/>
      <c r="I978" s="2"/>
      <c r="J978" s="2"/>
    </row>
    <row r="979" spans="2:15" ht="24.95" customHeight="1">
      <c r="B979" s="2"/>
      <c r="C979" s="2"/>
      <c r="D979" s="2"/>
      <c r="E979" s="2"/>
      <c r="G979" s="2"/>
      <c r="H979" s="2"/>
      <c r="I979" s="2"/>
      <c r="J979" s="2"/>
    </row>
    <row r="980" spans="2:15" ht="24.95" customHeight="1">
      <c r="B980" s="2"/>
      <c r="C980" s="2"/>
      <c r="D980" s="2"/>
      <c r="E980" s="2"/>
      <c r="G980" s="2"/>
      <c r="H980" s="2"/>
      <c r="I980" s="2"/>
      <c r="J980" s="2"/>
    </row>
    <row r="981" spans="2:15" ht="24.95" customHeight="1">
      <c r="B981" s="2"/>
      <c r="C981" s="2"/>
      <c r="D981" s="2"/>
      <c r="E981" s="2"/>
      <c r="G981" s="2"/>
      <c r="H981" s="2"/>
      <c r="I981" s="2"/>
      <c r="J981" s="2"/>
    </row>
    <row r="982" spans="2:15" ht="24.95" customHeight="1">
      <c r="B982" s="2"/>
      <c r="C982" s="2"/>
      <c r="D982" s="2"/>
      <c r="E982" s="2"/>
      <c r="G982" s="2"/>
      <c r="H982" s="2"/>
      <c r="I982" s="2"/>
      <c r="J982" s="2"/>
    </row>
    <row r="983" spans="2:15" ht="24.95" customHeight="1">
      <c r="B983" s="2"/>
      <c r="C983" s="2"/>
      <c r="D983" s="2"/>
      <c r="E983" s="2"/>
      <c r="G983" s="2"/>
      <c r="H983" s="2"/>
      <c r="I983" s="2"/>
      <c r="J983" s="2"/>
    </row>
    <row r="984" spans="2:15" ht="24.95" customHeight="1">
      <c r="B984" s="2"/>
      <c r="C984" s="2"/>
      <c r="D984" s="2"/>
      <c r="E984" s="2"/>
      <c r="G984" s="2"/>
      <c r="H984" s="2"/>
      <c r="I984" s="2"/>
      <c r="J984" s="2"/>
    </row>
    <row r="985" spans="2:15" ht="24.95" customHeight="1">
      <c r="B985" s="2"/>
      <c r="C985" s="2"/>
      <c r="D985" s="2"/>
      <c r="E985" s="2"/>
      <c r="G985" s="2"/>
      <c r="H985" s="2"/>
      <c r="I985" s="2"/>
      <c r="J985" s="2"/>
    </row>
    <row r="986" spans="2:15" ht="24.95" customHeight="1">
      <c r="B986" s="2"/>
      <c r="C986" s="2"/>
      <c r="D986" s="2"/>
      <c r="E986" s="2"/>
      <c r="G986" s="2"/>
      <c r="H986" s="2"/>
      <c r="I986" s="2"/>
      <c r="J986" s="2"/>
    </row>
    <row r="987" spans="2:15" ht="24.95" customHeight="1">
      <c r="B987" s="2"/>
      <c r="C987" s="2"/>
      <c r="D987" s="2"/>
      <c r="E987" s="2"/>
      <c r="G987" s="2"/>
      <c r="H987" s="2"/>
      <c r="I987" s="2"/>
      <c r="J987" s="2"/>
    </row>
    <row r="988" spans="2:15" ht="24.95" customHeight="1">
      <c r="B988" s="2"/>
      <c r="C988" s="2"/>
      <c r="D988" s="2"/>
      <c r="E988" s="2"/>
      <c r="G988" s="2"/>
      <c r="H988" s="2"/>
      <c r="I988" s="2"/>
      <c r="J988" s="2"/>
    </row>
    <row r="989" spans="2:15" ht="30" customHeight="1">
      <c r="B989" s="283" t="s">
        <v>167</v>
      </c>
      <c r="C989" s="283"/>
      <c r="D989" s="28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</row>
    <row r="990" spans="2:15" ht="15" customHeight="1">
      <c r="B990" s="92"/>
      <c r="C990" s="92"/>
      <c r="D990" s="92"/>
      <c r="E990" s="92"/>
      <c r="F990" s="92"/>
      <c r="G990" s="92"/>
    </row>
    <row r="991" spans="2:15" ht="24.95" customHeight="1">
      <c r="B991" s="279" t="s">
        <v>13</v>
      </c>
      <c r="C991" s="279"/>
      <c r="D991" s="279"/>
      <c r="E991" s="279"/>
      <c r="F991" s="279"/>
      <c r="G991" s="279"/>
      <c r="H991" s="279"/>
      <c r="I991" s="23"/>
      <c r="J991" s="23"/>
      <c r="K991" s="23"/>
      <c r="L991" s="23"/>
      <c r="M991" s="5"/>
      <c r="N991" s="5"/>
      <c r="O991" s="5"/>
    </row>
    <row r="992" spans="2:15" ht="24.95" customHeight="1">
      <c r="B992" s="235" t="s">
        <v>40</v>
      </c>
      <c r="C992" s="280" t="s">
        <v>77</v>
      </c>
      <c r="D992" s="280"/>
      <c r="E992" s="280" t="s">
        <v>131</v>
      </c>
      <c r="F992" s="280"/>
      <c r="G992" s="281" t="s">
        <v>0</v>
      </c>
      <c r="H992" s="281"/>
      <c r="I992" s="23"/>
      <c r="J992" s="23"/>
      <c r="K992" s="23"/>
      <c r="L992" s="23"/>
      <c r="M992" s="5"/>
      <c r="N992" s="5"/>
      <c r="O992" s="5"/>
    </row>
    <row r="993" spans="2:15" ht="24.95" customHeight="1">
      <c r="B993" s="39" t="s">
        <v>153</v>
      </c>
      <c r="C993" s="270">
        <v>2274</v>
      </c>
      <c r="D993" s="270"/>
      <c r="E993" s="270">
        <v>2403</v>
      </c>
      <c r="F993" s="270"/>
      <c r="G993" s="287">
        <f>C993+E993</f>
        <v>4677</v>
      </c>
      <c r="H993" s="296"/>
      <c r="I993" s="23"/>
      <c r="J993" s="23"/>
      <c r="K993" s="23"/>
      <c r="L993" s="23"/>
      <c r="M993" s="5"/>
      <c r="N993" s="5"/>
      <c r="O993" s="5"/>
    </row>
    <row r="994" spans="2:15" ht="24.95" customHeight="1">
      <c r="B994" s="39" t="s">
        <v>149</v>
      </c>
      <c r="C994" s="270">
        <v>2344</v>
      </c>
      <c r="D994" s="270"/>
      <c r="E994" s="270">
        <v>2492</v>
      </c>
      <c r="F994" s="270"/>
      <c r="G994" s="287">
        <f>C994+E994</f>
        <v>4836</v>
      </c>
      <c r="H994" s="296"/>
      <c r="I994" s="23"/>
      <c r="J994" s="23"/>
      <c r="K994" s="23"/>
      <c r="L994" s="23"/>
      <c r="M994" s="5"/>
      <c r="N994" s="5"/>
      <c r="O994" s="5"/>
    </row>
    <row r="995" spans="2:15" ht="24.95" customHeight="1">
      <c r="B995" s="95" t="s">
        <v>49</v>
      </c>
      <c r="C995" s="275">
        <f>(C994-C993)/C993</f>
        <v>3.0782761653474055E-2</v>
      </c>
      <c r="D995" s="275"/>
      <c r="E995" s="275">
        <f>(E994-E993)/E993</f>
        <v>3.7037037037037035E-2</v>
      </c>
      <c r="F995" s="275"/>
      <c r="G995" s="275">
        <f>(G994-G993)/G993</f>
        <v>3.3996151379089158E-2</v>
      </c>
      <c r="H995" s="275"/>
      <c r="I995" s="23"/>
      <c r="J995" s="23"/>
      <c r="K995" s="23"/>
      <c r="L995" s="23"/>
      <c r="M995" s="5"/>
      <c r="N995" s="5"/>
      <c r="O995" s="5"/>
    </row>
    <row r="996" spans="2:15" ht="24.95" customHeight="1">
      <c r="B996" s="18"/>
      <c r="C996" s="23"/>
      <c r="D996" s="23"/>
      <c r="E996" s="23"/>
      <c r="F996" s="19"/>
      <c r="G996" s="18"/>
      <c r="H996" s="18"/>
      <c r="I996" s="23"/>
      <c r="J996" s="23"/>
      <c r="K996" s="23"/>
      <c r="L996" s="23"/>
      <c r="M996" s="5"/>
      <c r="N996" s="5"/>
      <c r="O996" s="5"/>
    </row>
    <row r="997" spans="2:15" ht="24.95" customHeight="1">
      <c r="B997" s="18"/>
      <c r="C997" s="23"/>
      <c r="D997" s="23"/>
      <c r="E997" s="23"/>
      <c r="F997" s="19"/>
      <c r="G997" s="18"/>
      <c r="H997" s="18"/>
      <c r="I997" s="23"/>
      <c r="J997" s="23"/>
      <c r="K997" s="23"/>
      <c r="L997" s="23"/>
      <c r="M997" s="5"/>
      <c r="N997" s="5"/>
      <c r="O997" s="5"/>
    </row>
    <row r="998" spans="2:15" ht="24.95" customHeight="1">
      <c r="B998" s="18"/>
      <c r="C998" s="23"/>
      <c r="D998" s="23"/>
      <c r="E998" s="23"/>
      <c r="F998" s="19"/>
      <c r="G998" s="18"/>
      <c r="H998" s="18"/>
      <c r="I998" s="23"/>
      <c r="J998" s="23"/>
      <c r="K998" s="23"/>
      <c r="L998" s="23"/>
      <c r="M998" s="5"/>
      <c r="N998" s="5"/>
      <c r="O998" s="5"/>
    </row>
    <row r="999" spans="2:15" ht="24.95" customHeight="1">
      <c r="B999" s="18"/>
      <c r="C999" s="23"/>
      <c r="D999" s="23"/>
      <c r="E999" s="23"/>
      <c r="F999" s="19"/>
      <c r="G999" s="18"/>
      <c r="H999" s="18"/>
      <c r="I999" s="23"/>
      <c r="J999" s="23"/>
      <c r="K999" s="23"/>
      <c r="L999" s="23"/>
      <c r="M999" s="5"/>
      <c r="N999" s="5"/>
      <c r="O999" s="5"/>
    </row>
    <row r="1000" spans="2:15" ht="24.95" customHeight="1">
      <c r="B1000" s="18"/>
      <c r="C1000" s="23"/>
      <c r="D1000" s="23"/>
      <c r="E1000" s="23"/>
      <c r="F1000" s="19"/>
      <c r="G1000" s="18"/>
      <c r="H1000" s="18"/>
      <c r="I1000" s="23"/>
      <c r="J1000" s="23"/>
      <c r="K1000" s="23"/>
      <c r="L1000" s="23"/>
      <c r="M1000" s="5"/>
      <c r="N1000" s="5"/>
      <c r="O1000" s="5"/>
    </row>
    <row r="1001" spans="2:15" ht="24.95" customHeight="1">
      <c r="B1001" s="18"/>
      <c r="C1001" s="23"/>
      <c r="D1001" s="23"/>
      <c r="E1001" s="23"/>
      <c r="F1001" s="19"/>
      <c r="G1001" s="18"/>
      <c r="H1001" s="18"/>
      <c r="I1001" s="23"/>
      <c r="J1001" s="23"/>
      <c r="K1001" s="23"/>
      <c r="L1001" s="23"/>
      <c r="M1001" s="5"/>
      <c r="N1001" s="5"/>
      <c r="O1001" s="5"/>
    </row>
    <row r="1002" spans="2:15" ht="24.95" customHeight="1">
      <c r="B1002" s="18"/>
      <c r="C1002" s="23"/>
      <c r="D1002" s="23"/>
      <c r="E1002" s="23"/>
      <c r="F1002" s="19"/>
      <c r="G1002" s="18"/>
      <c r="H1002" s="18"/>
      <c r="I1002" s="23"/>
      <c r="J1002" s="23"/>
      <c r="K1002" s="23"/>
      <c r="L1002" s="23"/>
      <c r="M1002" s="5"/>
      <c r="N1002" s="5"/>
      <c r="O1002" s="5"/>
    </row>
    <row r="1003" spans="2:15" ht="24.95" customHeight="1">
      <c r="B1003" s="278"/>
      <c r="C1003" s="278"/>
      <c r="D1003" s="278"/>
      <c r="E1003" s="278"/>
      <c r="F1003" s="278"/>
      <c r="G1003" s="278"/>
      <c r="H1003" s="278"/>
      <c r="I1003" s="278"/>
      <c r="J1003" s="278"/>
      <c r="K1003" s="278"/>
      <c r="L1003" s="278"/>
      <c r="M1003" s="56"/>
      <c r="N1003" s="56"/>
      <c r="O1003" s="56"/>
    </row>
    <row r="1004" spans="2:15" ht="24.95" customHeight="1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</row>
    <row r="1005" spans="2:15" ht="24.95" customHeight="1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</row>
    <row r="1006" spans="2:15" ht="24.95" customHeight="1"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</row>
    <row r="1007" spans="2:15" ht="24.95" customHeight="1"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45"/>
    </row>
    <row r="1008" spans="2:15" ht="24.95" customHeight="1">
      <c r="B1008" s="279" t="s">
        <v>15</v>
      </c>
      <c r="C1008" s="279"/>
      <c r="D1008" s="279"/>
      <c r="E1008" s="279"/>
      <c r="F1008" s="279"/>
      <c r="G1008" s="279"/>
      <c r="H1008" s="279"/>
      <c r="I1008" s="279"/>
      <c r="J1008" s="279"/>
      <c r="K1008" s="56"/>
      <c r="L1008" s="56"/>
      <c r="M1008" s="56"/>
      <c r="N1008" s="56"/>
      <c r="O1008" s="56"/>
    </row>
    <row r="1009" spans="2:15" ht="24.95" customHeight="1">
      <c r="B1009" s="235" t="s">
        <v>40</v>
      </c>
      <c r="C1009" s="280" t="s">
        <v>133</v>
      </c>
      <c r="D1009" s="280"/>
      <c r="E1009" s="280" t="s">
        <v>132</v>
      </c>
      <c r="F1009" s="280"/>
      <c r="G1009" s="281" t="s">
        <v>48</v>
      </c>
      <c r="H1009" s="281"/>
      <c r="I1009" s="282" t="s">
        <v>18</v>
      </c>
      <c r="J1009" s="282"/>
      <c r="K1009" s="56"/>
      <c r="L1009" s="56"/>
      <c r="M1009" s="56"/>
      <c r="N1009" s="56"/>
      <c r="O1009" s="56"/>
    </row>
    <row r="1010" spans="2:15" ht="24.95" customHeight="1">
      <c r="B1010" s="39" t="s">
        <v>153</v>
      </c>
      <c r="C1010" s="270">
        <v>4185</v>
      </c>
      <c r="D1010" s="270"/>
      <c r="E1010" s="270">
        <v>2740</v>
      </c>
      <c r="F1010" s="270"/>
      <c r="G1010" s="287">
        <f>C1010+E1010</f>
        <v>6925</v>
      </c>
      <c r="H1010" s="287"/>
      <c r="I1010" s="288">
        <v>2.2599999999999999E-2</v>
      </c>
      <c r="J1010" s="288"/>
      <c r="K1010" s="56"/>
      <c r="L1010" s="56"/>
      <c r="M1010" s="56"/>
      <c r="N1010" s="56"/>
      <c r="O1010" s="56"/>
    </row>
    <row r="1011" spans="2:15" ht="24.95" customHeight="1">
      <c r="B1011" s="39" t="s">
        <v>149</v>
      </c>
      <c r="C1011" s="270">
        <v>4393</v>
      </c>
      <c r="D1011" s="270"/>
      <c r="E1011" s="270">
        <v>3104</v>
      </c>
      <c r="F1011" s="270"/>
      <c r="G1011" s="287">
        <f>C1011+E1011</f>
        <v>7497</v>
      </c>
      <c r="H1011" s="287"/>
      <c r="I1011" s="288">
        <v>2.8199999999999999E-2</v>
      </c>
      <c r="J1011" s="288"/>
      <c r="K1011" s="56"/>
      <c r="L1011" s="56"/>
      <c r="M1011" s="56"/>
      <c r="N1011" s="56"/>
      <c r="O1011" s="56"/>
    </row>
    <row r="1012" spans="2:15" ht="24.95" customHeight="1">
      <c r="B1012" s="95" t="s">
        <v>49</v>
      </c>
      <c r="C1012" s="275">
        <f>(C1011-C1010)/C1010</f>
        <v>4.9701314217443247E-2</v>
      </c>
      <c r="D1012" s="275"/>
      <c r="E1012" s="275">
        <f>(E1011-E1010)/E1010</f>
        <v>0.13284671532846715</v>
      </c>
      <c r="F1012" s="275"/>
      <c r="G1012" s="275">
        <f>(G1011-G1010)/G1010</f>
        <v>8.2599277978339353E-2</v>
      </c>
      <c r="H1012" s="275"/>
      <c r="I1012" s="275">
        <f>(I1011-I1010)/I1010</f>
        <v>0.24778761061946908</v>
      </c>
      <c r="J1012" s="275"/>
      <c r="K1012" s="56"/>
      <c r="L1012" s="56"/>
      <c r="M1012" s="56"/>
      <c r="N1012" s="56"/>
      <c r="O1012" s="56"/>
    </row>
    <row r="1013" spans="2:15" ht="24.95" customHeight="1"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</row>
    <row r="1014" spans="2:15" ht="24.95" customHeight="1"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</row>
    <row r="1015" spans="2:15" ht="24.95" customHeight="1"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</row>
    <row r="1016" spans="2:15" ht="24.95" customHeight="1"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</row>
    <row r="1017" spans="2:15" ht="24.95" customHeight="1"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</row>
    <row r="1018" spans="2:15" ht="24.95" customHeight="1"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</row>
    <row r="1019" spans="2:15" ht="24.95" customHeight="1"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</row>
    <row r="1020" spans="2:15" ht="24.95" customHeight="1"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</row>
    <row r="1021" spans="2:15" ht="24.95" customHeight="1"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</row>
    <row r="1022" spans="2:15" ht="24.95" customHeight="1">
      <c r="B1022" s="56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45">
        <v>12</v>
      </c>
    </row>
    <row r="1023" spans="2:15" ht="30" customHeight="1">
      <c r="B1023" s="283" t="s">
        <v>159</v>
      </c>
      <c r="C1023" s="283"/>
      <c r="D1023" s="283"/>
      <c r="E1023" s="283"/>
      <c r="F1023" s="283"/>
      <c r="G1023" s="283"/>
      <c r="H1023" s="283"/>
      <c r="I1023" s="283"/>
      <c r="J1023" s="283"/>
      <c r="K1023" s="283"/>
      <c r="L1023" s="283"/>
      <c r="M1023" s="283"/>
      <c r="N1023" s="283"/>
      <c r="O1023" s="283"/>
    </row>
    <row r="1024" spans="2:15" ht="15" customHeight="1">
      <c r="B1024" s="236"/>
      <c r="C1024" s="236"/>
      <c r="D1024" s="236"/>
      <c r="E1024" s="236"/>
      <c r="F1024" s="236"/>
      <c r="G1024" s="236"/>
    </row>
    <row r="1025" spans="2:15" ht="24.95" customHeight="1">
      <c r="B1025" s="279" t="s">
        <v>13</v>
      </c>
      <c r="C1025" s="279"/>
      <c r="D1025" s="279"/>
      <c r="E1025" s="279"/>
      <c r="F1025" s="279"/>
      <c r="G1025" s="279"/>
      <c r="H1025" s="279"/>
      <c r="I1025" s="23"/>
      <c r="J1025" s="23"/>
      <c r="K1025" s="23"/>
      <c r="L1025" s="23"/>
      <c r="M1025" s="5"/>
      <c r="N1025" s="5"/>
      <c r="O1025" s="5"/>
    </row>
    <row r="1026" spans="2:15" ht="24.95" customHeight="1">
      <c r="B1026" s="235" t="s">
        <v>40</v>
      </c>
      <c r="C1026" s="280" t="s">
        <v>77</v>
      </c>
      <c r="D1026" s="280"/>
      <c r="E1026" s="280" t="s">
        <v>131</v>
      </c>
      <c r="F1026" s="280"/>
      <c r="G1026" s="281" t="s">
        <v>0</v>
      </c>
      <c r="H1026" s="281"/>
      <c r="I1026" s="23"/>
      <c r="J1026" s="23"/>
      <c r="K1026" s="23"/>
      <c r="L1026" s="23"/>
      <c r="M1026" s="5"/>
      <c r="N1026" s="5"/>
      <c r="O1026" s="5"/>
    </row>
    <row r="1027" spans="2:15" ht="24.95" customHeight="1">
      <c r="B1027" s="39" t="s">
        <v>155</v>
      </c>
      <c r="C1027" s="270">
        <v>3420</v>
      </c>
      <c r="D1027" s="270"/>
      <c r="E1027" s="270">
        <v>6092</v>
      </c>
      <c r="F1027" s="270"/>
      <c r="G1027" s="287">
        <f>C1027+E1027</f>
        <v>9512</v>
      </c>
      <c r="H1027" s="296"/>
      <c r="I1027" s="23"/>
      <c r="J1027" s="23"/>
      <c r="K1027" s="23"/>
      <c r="L1027" s="23"/>
      <c r="M1027" s="5"/>
      <c r="N1027" s="5"/>
      <c r="O1027" s="5"/>
    </row>
    <row r="1028" spans="2:15" ht="24.95" customHeight="1">
      <c r="B1028" s="39" t="s">
        <v>151</v>
      </c>
      <c r="C1028" s="270">
        <v>3037</v>
      </c>
      <c r="D1028" s="270"/>
      <c r="E1028" s="270">
        <v>5187</v>
      </c>
      <c r="F1028" s="270"/>
      <c r="G1028" s="287">
        <f>C1028+E1028</f>
        <v>8224</v>
      </c>
      <c r="H1028" s="296"/>
      <c r="I1028" s="23"/>
      <c r="J1028" s="23"/>
      <c r="K1028" s="23"/>
      <c r="L1028" s="23"/>
      <c r="M1028" s="5"/>
      <c r="N1028" s="5"/>
      <c r="O1028" s="5"/>
    </row>
    <row r="1029" spans="2:15" ht="24.95" customHeight="1">
      <c r="B1029" s="95" t="s">
        <v>49</v>
      </c>
      <c r="C1029" s="275">
        <f>(C1028-C1027)/C1027</f>
        <v>-0.11198830409356725</v>
      </c>
      <c r="D1029" s="275"/>
      <c r="E1029" s="275">
        <f>(E1028-E1027)/E1027</f>
        <v>-0.14855548260013132</v>
      </c>
      <c r="F1029" s="275"/>
      <c r="G1029" s="275">
        <f>(G1028-G1027)/G1027</f>
        <v>-0.13540790580319595</v>
      </c>
      <c r="H1029" s="275"/>
      <c r="I1029" s="23"/>
      <c r="J1029" s="23"/>
      <c r="K1029" s="23"/>
      <c r="L1029" s="23"/>
      <c r="M1029" s="5"/>
      <c r="N1029" s="5"/>
      <c r="O1029" s="5"/>
    </row>
    <row r="1030" spans="2:15" ht="24.95" customHeight="1">
      <c r="B1030" s="18"/>
      <c r="C1030" s="23"/>
      <c r="D1030" s="23"/>
      <c r="E1030" s="23"/>
      <c r="F1030" s="19"/>
      <c r="G1030" s="18"/>
      <c r="H1030" s="18"/>
      <c r="I1030" s="23"/>
      <c r="J1030" s="23"/>
      <c r="K1030" s="23"/>
      <c r="L1030" s="23"/>
      <c r="M1030" s="5"/>
      <c r="N1030" s="5"/>
      <c r="O1030" s="5"/>
    </row>
    <row r="1031" spans="2:15" ht="24.95" customHeight="1">
      <c r="B1031" s="18"/>
      <c r="C1031" s="23"/>
      <c r="D1031" s="23"/>
      <c r="E1031" s="23"/>
      <c r="F1031" s="19"/>
      <c r="G1031" s="18"/>
      <c r="H1031" s="18"/>
      <c r="I1031" s="23"/>
      <c r="J1031" s="23"/>
      <c r="K1031" s="23"/>
      <c r="L1031" s="23"/>
      <c r="M1031" s="5"/>
      <c r="N1031" s="5"/>
      <c r="O1031" s="5"/>
    </row>
    <row r="1032" spans="2:15" ht="24.95" customHeight="1">
      <c r="B1032" s="18"/>
      <c r="C1032" s="23"/>
      <c r="D1032" s="23"/>
      <c r="E1032" s="23"/>
      <c r="F1032" s="19"/>
      <c r="G1032" s="18"/>
      <c r="H1032" s="18"/>
      <c r="I1032" s="23"/>
      <c r="J1032" s="23"/>
      <c r="K1032" s="23"/>
      <c r="L1032" s="23"/>
      <c r="M1032" s="5"/>
      <c r="N1032" s="5"/>
      <c r="O1032" s="5"/>
    </row>
    <row r="1033" spans="2:15" ht="24.95" customHeight="1">
      <c r="B1033" s="18"/>
      <c r="C1033" s="23"/>
      <c r="D1033" s="23"/>
      <c r="E1033" s="23"/>
      <c r="F1033" s="19"/>
      <c r="G1033" s="18"/>
      <c r="H1033" s="18"/>
      <c r="I1033" s="23"/>
      <c r="J1033" s="23"/>
      <c r="K1033" s="23"/>
      <c r="L1033" s="23"/>
      <c r="M1033" s="5"/>
      <c r="N1033" s="5"/>
      <c r="O1033" s="5"/>
    </row>
    <row r="1034" spans="2:15" ht="24.95" customHeight="1">
      <c r="B1034" s="18"/>
      <c r="C1034" s="23"/>
      <c r="D1034" s="23"/>
      <c r="E1034" s="23"/>
      <c r="F1034" s="19"/>
      <c r="G1034" s="18"/>
      <c r="H1034" s="18"/>
      <c r="I1034" s="23"/>
      <c r="J1034" s="23"/>
      <c r="K1034" s="23"/>
      <c r="L1034" s="23"/>
      <c r="M1034" s="5"/>
      <c r="N1034" s="5"/>
      <c r="O1034" s="5"/>
    </row>
    <row r="1035" spans="2:15" ht="24.95" customHeight="1">
      <c r="B1035" s="18"/>
      <c r="C1035" s="23"/>
      <c r="D1035" s="23"/>
      <c r="E1035" s="23"/>
      <c r="F1035" s="19"/>
      <c r="G1035" s="18"/>
      <c r="H1035" s="18"/>
      <c r="I1035" s="23"/>
      <c r="J1035" s="23"/>
      <c r="K1035" s="23"/>
      <c r="L1035" s="23"/>
      <c r="M1035" s="5"/>
      <c r="N1035" s="5"/>
      <c r="O1035" s="5"/>
    </row>
    <row r="1036" spans="2:15" ht="24.95" customHeight="1">
      <c r="B1036" s="18"/>
      <c r="C1036" s="23"/>
      <c r="D1036" s="23"/>
      <c r="E1036" s="23"/>
      <c r="F1036" s="19"/>
      <c r="G1036" s="18"/>
      <c r="H1036" s="18"/>
      <c r="I1036" s="23"/>
      <c r="J1036" s="23"/>
      <c r="K1036" s="23"/>
      <c r="L1036" s="23"/>
      <c r="M1036" s="5"/>
      <c r="N1036" s="5"/>
      <c r="O1036" s="5"/>
    </row>
    <row r="1037" spans="2:15" ht="24.95" customHeight="1">
      <c r="B1037" s="278"/>
      <c r="C1037" s="278"/>
      <c r="D1037" s="278"/>
      <c r="E1037" s="278"/>
      <c r="F1037" s="278"/>
      <c r="G1037" s="278"/>
      <c r="H1037" s="278"/>
      <c r="I1037" s="278"/>
      <c r="J1037" s="278"/>
      <c r="K1037" s="278"/>
      <c r="L1037" s="278"/>
      <c r="M1037" s="56"/>
      <c r="N1037" s="56"/>
      <c r="O1037" s="56"/>
    </row>
    <row r="1038" spans="2:15" ht="24.95" customHeight="1">
      <c r="B1038" s="56"/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</row>
    <row r="1039" spans="2:15" ht="24.95" customHeight="1"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</row>
    <row r="1040" spans="2:15" ht="24.95" customHeight="1">
      <c r="B1040" s="56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</row>
    <row r="1041" spans="2:15" ht="24.95" customHeight="1">
      <c r="B1041" s="56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</row>
    <row r="1042" spans="2:15" ht="24.95" customHeight="1"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</row>
    <row r="1043" spans="2:15" ht="24.95" customHeight="1">
      <c r="B1043" s="56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</row>
    <row r="1044" spans="2:15" ht="24.95" customHeight="1">
      <c r="B1044" s="56"/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</row>
    <row r="1045" spans="2:15" ht="24.95" customHeight="1">
      <c r="B1045" s="56"/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</row>
    <row r="1046" spans="2:15" ht="24.95" customHeight="1">
      <c r="B1046" s="56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</row>
    <row r="1047" spans="2:15" ht="24.95" customHeight="1">
      <c r="B1047" s="56"/>
      <c r="C1047" s="56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</row>
    <row r="1048" spans="2:15" ht="24.95" customHeight="1">
      <c r="B1048" s="56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</row>
    <row r="1049" spans="2:15" ht="24.95" customHeight="1">
      <c r="B1049" s="56"/>
      <c r="C1049" s="56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</row>
    <row r="1050" spans="2:15" ht="24.95" customHeight="1">
      <c r="B1050" s="56"/>
      <c r="C1050" s="56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</row>
    <row r="1051" spans="2:15" ht="24.95" customHeight="1">
      <c r="B1051" s="279" t="s">
        <v>15</v>
      </c>
      <c r="C1051" s="279"/>
      <c r="D1051" s="279"/>
      <c r="E1051" s="279"/>
      <c r="F1051" s="279"/>
      <c r="G1051" s="279"/>
      <c r="H1051" s="279"/>
      <c r="I1051" s="279"/>
      <c r="J1051" s="279"/>
      <c r="K1051" s="234"/>
      <c r="L1051" s="234"/>
      <c r="M1051" s="56"/>
      <c r="N1051" s="56"/>
      <c r="O1051" s="56"/>
    </row>
    <row r="1052" spans="2:15" ht="24.95" customHeight="1">
      <c r="B1052" s="235" t="s">
        <v>40</v>
      </c>
      <c r="C1052" s="280" t="s">
        <v>133</v>
      </c>
      <c r="D1052" s="280"/>
      <c r="E1052" s="280" t="s">
        <v>132</v>
      </c>
      <c r="F1052" s="280"/>
      <c r="G1052" s="281" t="s">
        <v>48</v>
      </c>
      <c r="H1052" s="281"/>
      <c r="I1052" s="282" t="s">
        <v>18</v>
      </c>
      <c r="J1052" s="282"/>
      <c r="K1052" s="234"/>
      <c r="L1052" s="234"/>
      <c r="M1052" s="56"/>
      <c r="N1052" s="56"/>
      <c r="O1052" s="56"/>
    </row>
    <row r="1053" spans="2:15" ht="24.95" customHeight="1">
      <c r="B1053" s="39" t="s">
        <v>155</v>
      </c>
      <c r="C1053" s="270">
        <v>6066</v>
      </c>
      <c r="D1053" s="270"/>
      <c r="E1053" s="270">
        <v>6839</v>
      </c>
      <c r="F1053" s="270"/>
      <c r="G1053" s="287">
        <f>C1053+E1053</f>
        <v>12905</v>
      </c>
      <c r="H1053" s="287"/>
      <c r="I1053" s="288">
        <v>2.1700000000000001E-2</v>
      </c>
      <c r="J1053" s="288"/>
      <c r="K1053" s="234"/>
      <c r="L1053" s="234"/>
      <c r="M1053" s="56"/>
      <c r="N1053" s="56"/>
      <c r="O1053" s="56"/>
    </row>
    <row r="1054" spans="2:15" ht="24.95" customHeight="1">
      <c r="B1054" s="39" t="s">
        <v>151</v>
      </c>
      <c r="C1054" s="270">
        <v>5856</v>
      </c>
      <c r="D1054" s="270"/>
      <c r="E1054" s="270">
        <v>6058</v>
      </c>
      <c r="F1054" s="270"/>
      <c r="G1054" s="287">
        <f>C1054+E1054</f>
        <v>11914</v>
      </c>
      <c r="H1054" s="287"/>
      <c r="I1054" s="288">
        <v>2.12E-2</v>
      </c>
      <c r="J1054" s="288"/>
      <c r="K1054" s="234"/>
      <c r="L1054" s="234"/>
      <c r="M1054" s="56"/>
      <c r="N1054" s="56"/>
      <c r="O1054" s="56"/>
    </row>
    <row r="1055" spans="2:15" ht="24.95" customHeight="1">
      <c r="B1055" s="95" t="s">
        <v>49</v>
      </c>
      <c r="C1055" s="275">
        <f>(C1054-C1053)/C1053</f>
        <v>-3.4619188921859542E-2</v>
      </c>
      <c r="D1055" s="275"/>
      <c r="E1055" s="275">
        <f>(E1054-E1053)/E1053</f>
        <v>-0.11419798216113466</v>
      </c>
      <c r="F1055" s="275"/>
      <c r="G1055" s="275">
        <f>(G1054-G1053)/G1053</f>
        <v>-7.6791941108097631E-2</v>
      </c>
      <c r="H1055" s="275"/>
      <c r="I1055" s="275">
        <f>(I1054-I1053)/I1053</f>
        <v>-2.3041474654377898E-2</v>
      </c>
      <c r="J1055" s="275"/>
      <c r="K1055" s="234"/>
      <c r="L1055" s="234"/>
      <c r="M1055" s="56"/>
      <c r="N1055" s="56"/>
      <c r="O1055" s="56"/>
    </row>
    <row r="1056" spans="2:15" ht="24.95" customHeight="1">
      <c r="B1056" s="56"/>
      <c r="C1056" s="56"/>
      <c r="D1056" s="56"/>
      <c r="E1056" s="56"/>
      <c r="F1056" s="56"/>
      <c r="G1056" s="56"/>
      <c r="H1056" s="56"/>
      <c r="I1056" s="56"/>
      <c r="J1056" s="56"/>
      <c r="K1056" s="234"/>
      <c r="L1056" s="234"/>
      <c r="M1056" s="56"/>
      <c r="N1056" s="56"/>
      <c r="O1056" s="56"/>
    </row>
    <row r="1057" spans="2:15" ht="24.95" customHeight="1">
      <c r="B1057" s="56"/>
      <c r="C1057" s="56"/>
      <c r="D1057" s="56"/>
      <c r="E1057" s="56"/>
      <c r="F1057" s="56"/>
      <c r="G1057" s="56"/>
      <c r="H1057" s="56"/>
      <c r="I1057" s="56"/>
      <c r="J1057" s="56"/>
      <c r="K1057" s="234"/>
      <c r="L1057" s="234"/>
      <c r="M1057" s="56"/>
      <c r="N1057" s="56"/>
      <c r="O1057" s="56"/>
    </row>
    <row r="1058" spans="2:15" ht="24.95" customHeight="1">
      <c r="B1058" s="56"/>
      <c r="C1058" s="56"/>
      <c r="D1058" s="56"/>
      <c r="E1058" s="56"/>
      <c r="F1058" s="56"/>
      <c r="G1058" s="56"/>
      <c r="H1058" s="56"/>
      <c r="I1058" s="56"/>
      <c r="J1058" s="56"/>
      <c r="K1058" s="234"/>
      <c r="L1058" s="234"/>
      <c r="M1058" s="56"/>
      <c r="N1058" s="56"/>
      <c r="O1058" s="56"/>
    </row>
    <row r="1059" spans="2:15" ht="24.95" customHeight="1">
      <c r="B1059" s="56"/>
      <c r="C1059" s="56"/>
      <c r="D1059" s="56"/>
      <c r="E1059" s="56"/>
      <c r="F1059" s="56"/>
      <c r="G1059" s="56"/>
      <c r="H1059" s="56"/>
      <c r="I1059" s="56"/>
      <c r="J1059" s="56"/>
      <c r="K1059" s="234"/>
      <c r="L1059" s="234"/>
      <c r="M1059" s="56"/>
      <c r="N1059" s="56"/>
      <c r="O1059" s="56"/>
    </row>
    <row r="1060" spans="2:15" ht="24.95" customHeight="1">
      <c r="B1060" s="56"/>
      <c r="C1060" s="56"/>
      <c r="D1060" s="56"/>
      <c r="E1060" s="56"/>
      <c r="F1060" s="56"/>
      <c r="G1060" s="56"/>
      <c r="H1060" s="56"/>
      <c r="I1060" s="56"/>
      <c r="J1060" s="56"/>
      <c r="K1060" s="234"/>
      <c r="L1060" s="234"/>
      <c r="M1060" s="56"/>
      <c r="N1060" s="56"/>
      <c r="O1060" s="56"/>
    </row>
    <row r="1061" spans="2:15" ht="24.95" customHeight="1">
      <c r="B1061" s="56"/>
      <c r="C1061" s="56"/>
      <c r="D1061" s="56"/>
      <c r="E1061" s="56"/>
      <c r="F1061" s="56"/>
      <c r="G1061" s="56"/>
      <c r="H1061" s="56"/>
      <c r="I1061" s="56"/>
      <c r="J1061" s="56"/>
      <c r="K1061" s="234"/>
      <c r="L1061" s="234"/>
      <c r="M1061" s="56"/>
      <c r="N1061" s="56"/>
      <c r="O1061" s="56"/>
    </row>
    <row r="1062" spans="2:15" ht="24.95" customHeight="1">
      <c r="B1062" s="56"/>
      <c r="C1062" s="56"/>
      <c r="D1062" s="56"/>
      <c r="E1062" s="56"/>
      <c r="F1062" s="56"/>
      <c r="G1062" s="56"/>
      <c r="H1062" s="56"/>
      <c r="I1062" s="56"/>
      <c r="J1062" s="56"/>
      <c r="K1062" s="234"/>
      <c r="L1062" s="234"/>
      <c r="M1062" s="56"/>
      <c r="N1062" s="56"/>
      <c r="O1062" s="56"/>
    </row>
    <row r="1063" spans="2:15" ht="24.95" customHeight="1">
      <c r="B1063" s="56"/>
      <c r="C1063" s="56"/>
      <c r="D1063" s="56"/>
      <c r="E1063" s="56"/>
      <c r="F1063" s="56"/>
      <c r="G1063" s="56"/>
      <c r="H1063" s="56"/>
      <c r="I1063" s="56"/>
      <c r="J1063" s="56"/>
      <c r="K1063" s="234"/>
      <c r="L1063" s="234"/>
      <c r="M1063" s="56"/>
      <c r="N1063" s="56"/>
      <c r="O1063" s="56"/>
    </row>
    <row r="1064" spans="2:15" ht="24.95" customHeight="1">
      <c r="B1064" s="56"/>
      <c r="C1064" s="56"/>
      <c r="D1064" s="56"/>
      <c r="E1064" s="56"/>
      <c r="F1064" s="56"/>
      <c r="G1064" s="56"/>
      <c r="H1064" s="56"/>
      <c r="I1064" s="56"/>
      <c r="J1064" s="56"/>
      <c r="K1064" s="234"/>
      <c r="L1064" s="234"/>
      <c r="M1064" s="56"/>
      <c r="N1064" s="56"/>
      <c r="O1064" s="56"/>
    </row>
    <row r="1065" spans="2:15" ht="24.95" customHeight="1">
      <c r="B1065" s="56"/>
      <c r="C1065" s="56"/>
      <c r="D1065" s="56"/>
      <c r="E1065" s="56"/>
      <c r="F1065" s="56"/>
      <c r="G1065" s="56"/>
      <c r="H1065" s="56"/>
      <c r="I1065" s="56"/>
      <c r="J1065" s="56"/>
      <c r="K1065" s="234"/>
      <c r="L1065" s="234"/>
      <c r="M1065" s="56"/>
      <c r="N1065" s="56"/>
      <c r="O1065" s="56"/>
    </row>
    <row r="1066" spans="2:15" ht="24.95" customHeight="1">
      <c r="B1066" s="56"/>
      <c r="C1066" s="56"/>
      <c r="D1066" s="56"/>
      <c r="E1066" s="56"/>
      <c r="F1066" s="56"/>
      <c r="G1066" s="56"/>
      <c r="H1066" s="56"/>
      <c r="I1066" s="56"/>
      <c r="J1066" s="56"/>
      <c r="K1066" s="260"/>
      <c r="L1066" s="260"/>
      <c r="M1066" s="56"/>
      <c r="N1066" s="56"/>
      <c r="O1066" s="56"/>
    </row>
    <row r="1067" spans="2:15" ht="24.95" customHeight="1">
      <c r="B1067" s="56"/>
      <c r="C1067" s="56"/>
      <c r="D1067" s="56"/>
      <c r="E1067" s="56"/>
      <c r="F1067" s="56"/>
      <c r="G1067" s="56"/>
      <c r="H1067" s="56"/>
      <c r="I1067" s="56"/>
      <c r="J1067" s="56"/>
      <c r="K1067" s="260"/>
      <c r="L1067" s="260"/>
      <c r="M1067" s="56"/>
      <c r="N1067" s="56"/>
      <c r="O1067" s="56"/>
    </row>
    <row r="1068" spans="2:15" ht="24.95" customHeight="1">
      <c r="B1068" s="56"/>
      <c r="C1068" s="56"/>
      <c r="D1068" s="56"/>
      <c r="E1068" s="56"/>
      <c r="F1068" s="56"/>
      <c r="G1068" s="56"/>
      <c r="H1068" s="56"/>
      <c r="I1068" s="56"/>
      <c r="J1068" s="56"/>
      <c r="K1068" s="260"/>
      <c r="L1068" s="260"/>
      <c r="M1068" s="56"/>
      <c r="N1068" s="56"/>
      <c r="O1068" s="56"/>
    </row>
    <row r="1069" spans="2:15" ht="24.95" customHeight="1">
      <c r="B1069" s="56"/>
      <c r="C1069" s="56"/>
      <c r="D1069" s="56"/>
      <c r="E1069" s="56"/>
      <c r="F1069" s="56"/>
      <c r="G1069" s="56"/>
      <c r="H1069" s="56"/>
      <c r="I1069" s="56"/>
      <c r="J1069" s="56"/>
      <c r="K1069" s="260"/>
      <c r="L1069" s="260"/>
      <c r="M1069" s="56"/>
      <c r="N1069" s="56"/>
      <c r="O1069" s="56"/>
    </row>
    <row r="1070" spans="2:15" ht="24.95" customHeight="1">
      <c r="B1070" s="56"/>
      <c r="C1070" s="56"/>
      <c r="D1070" s="56"/>
      <c r="E1070" s="56"/>
      <c r="F1070" s="56"/>
      <c r="G1070" s="56"/>
      <c r="H1070" s="56"/>
      <c r="I1070" s="56"/>
      <c r="J1070" s="56"/>
      <c r="K1070" s="260"/>
      <c r="L1070" s="260"/>
      <c r="M1070" s="56"/>
      <c r="N1070" s="56"/>
      <c r="O1070" s="56"/>
    </row>
    <row r="1071" spans="2:15" ht="24.95" customHeight="1">
      <c r="B1071" s="56"/>
      <c r="C1071" s="56"/>
      <c r="D1071" s="56"/>
      <c r="E1071" s="56"/>
      <c r="F1071" s="56"/>
      <c r="G1071" s="56"/>
      <c r="H1071" s="56"/>
      <c r="I1071" s="56"/>
      <c r="J1071" s="56"/>
      <c r="K1071" s="260"/>
      <c r="L1071" s="260"/>
      <c r="M1071" s="56"/>
      <c r="N1071" s="56"/>
      <c r="O1071" s="56"/>
    </row>
    <row r="1072" spans="2:15" ht="24.95" customHeight="1">
      <c r="B1072" s="56"/>
      <c r="C1072" s="56"/>
      <c r="D1072" s="56"/>
      <c r="E1072" s="56"/>
      <c r="F1072" s="56"/>
      <c r="G1072" s="56"/>
      <c r="H1072" s="56"/>
      <c r="I1072" s="56"/>
      <c r="J1072" s="56"/>
      <c r="K1072" s="260"/>
      <c r="L1072" s="260"/>
      <c r="M1072" s="56"/>
      <c r="N1072" s="56"/>
      <c r="O1072" s="56"/>
    </row>
    <row r="1073" spans="2:15" ht="24.95" customHeight="1">
      <c r="B1073" s="56"/>
      <c r="C1073" s="56"/>
      <c r="D1073" s="56"/>
      <c r="E1073" s="56"/>
      <c r="F1073" s="56"/>
      <c r="G1073" s="56"/>
      <c r="H1073" s="56"/>
      <c r="I1073" s="56"/>
      <c r="J1073" s="56"/>
      <c r="K1073" s="260"/>
      <c r="L1073" s="260"/>
      <c r="M1073" s="56"/>
      <c r="N1073" s="56"/>
      <c r="O1073" s="56"/>
    </row>
    <row r="1074" spans="2:15" ht="24.95" customHeight="1">
      <c r="B1074" s="56"/>
      <c r="C1074" s="56"/>
      <c r="D1074" s="56"/>
      <c r="E1074" s="56"/>
      <c r="F1074" s="56"/>
      <c r="G1074" s="56"/>
      <c r="H1074" s="56"/>
      <c r="I1074" s="56"/>
      <c r="J1074" s="56"/>
      <c r="K1074" s="260"/>
      <c r="L1074" s="260"/>
      <c r="M1074" s="56"/>
      <c r="N1074" s="56"/>
      <c r="O1074" s="56"/>
    </row>
    <row r="1075" spans="2:15" ht="24.95" customHeight="1">
      <c r="B1075" s="56"/>
      <c r="C1075" s="56"/>
      <c r="D1075" s="56"/>
      <c r="E1075" s="56"/>
      <c r="F1075" s="56"/>
      <c r="G1075" s="56"/>
      <c r="H1075" s="56"/>
      <c r="I1075" s="56"/>
      <c r="J1075" s="56"/>
      <c r="K1075" s="260"/>
      <c r="L1075" s="260"/>
      <c r="M1075" s="56"/>
      <c r="N1075" s="56"/>
      <c r="O1075" s="56"/>
    </row>
    <row r="1076" spans="2:15" ht="24.95" customHeight="1">
      <c r="B1076" s="56"/>
      <c r="C1076" s="56"/>
      <c r="D1076" s="56"/>
      <c r="E1076" s="56"/>
      <c r="F1076" s="56"/>
      <c r="G1076" s="56"/>
      <c r="H1076" s="56"/>
      <c r="I1076" s="56"/>
      <c r="J1076" s="56"/>
      <c r="K1076" s="260"/>
      <c r="L1076" s="260"/>
      <c r="M1076" s="56"/>
      <c r="N1076" s="56"/>
      <c r="O1076" s="56"/>
    </row>
    <row r="1077" spans="2:15" ht="24.95" customHeight="1">
      <c r="B1077" s="234"/>
      <c r="C1077" s="234"/>
      <c r="D1077" s="234"/>
      <c r="E1077" s="234"/>
      <c r="F1077" s="234"/>
      <c r="G1077" s="234"/>
      <c r="H1077" s="234"/>
      <c r="I1077" s="234"/>
      <c r="J1077" s="234"/>
      <c r="K1077" s="234"/>
      <c r="L1077" s="234"/>
      <c r="M1077" s="56"/>
      <c r="N1077" s="56"/>
      <c r="O1077" s="56"/>
    </row>
    <row r="1078" spans="2:15" ht="24.95" customHeight="1">
      <c r="B1078" s="234"/>
      <c r="C1078" s="234"/>
      <c r="D1078" s="234"/>
      <c r="E1078" s="234"/>
      <c r="F1078" s="234"/>
      <c r="G1078" s="234"/>
      <c r="H1078" s="234"/>
      <c r="I1078" s="234"/>
      <c r="J1078" s="234"/>
      <c r="K1078" s="234"/>
      <c r="L1078" s="234"/>
      <c r="M1078" s="56"/>
      <c r="N1078" s="56"/>
      <c r="O1078" s="56"/>
    </row>
    <row r="1079" spans="2:15" ht="24.95" customHeight="1">
      <c r="B1079" s="266"/>
      <c r="C1079" s="266"/>
      <c r="D1079" s="266"/>
      <c r="E1079" s="266"/>
      <c r="F1079" s="266"/>
      <c r="G1079" s="266"/>
      <c r="H1079" s="266"/>
      <c r="I1079" s="266"/>
      <c r="J1079" s="266"/>
      <c r="K1079" s="266"/>
      <c r="L1079" s="266"/>
      <c r="M1079" s="56"/>
      <c r="N1079" s="56"/>
      <c r="O1079" s="56"/>
    </row>
    <row r="1080" spans="2:15" ht="24.95" customHeight="1">
      <c r="B1080" s="266"/>
      <c r="C1080" s="266"/>
      <c r="D1080" s="266"/>
      <c r="E1080" s="266"/>
      <c r="F1080" s="266"/>
      <c r="G1080" s="266"/>
      <c r="H1080" s="266"/>
      <c r="I1080" s="266"/>
      <c r="J1080" s="266"/>
      <c r="K1080" s="266"/>
      <c r="L1080" s="266"/>
      <c r="M1080" s="56"/>
      <c r="N1080" s="56"/>
      <c r="O1080" s="56"/>
    </row>
    <row r="1081" spans="2:15" ht="24.95" customHeight="1">
      <c r="B1081" s="266"/>
      <c r="C1081" s="266"/>
      <c r="D1081" s="266"/>
      <c r="E1081" s="266"/>
      <c r="F1081" s="266"/>
      <c r="G1081" s="266"/>
      <c r="H1081" s="266"/>
      <c r="I1081" s="266"/>
      <c r="J1081" s="266"/>
      <c r="K1081" s="266"/>
      <c r="L1081" s="266"/>
      <c r="M1081" s="56"/>
      <c r="N1081" s="56"/>
      <c r="O1081" s="56"/>
    </row>
    <row r="1082" spans="2:15" ht="24.95" customHeight="1">
      <c r="B1082" s="266"/>
      <c r="C1082" s="266"/>
      <c r="D1082" s="266"/>
      <c r="E1082" s="266"/>
      <c r="F1082" s="266"/>
      <c r="G1082" s="266"/>
      <c r="H1082" s="266"/>
      <c r="I1082" s="266"/>
      <c r="J1082" s="266"/>
      <c r="K1082" s="266"/>
      <c r="L1082" s="266"/>
      <c r="M1082" s="56"/>
      <c r="N1082" s="56"/>
      <c r="O1082" s="56"/>
    </row>
    <row r="1083" spans="2:15" ht="24.95" customHeight="1">
      <c r="B1083" s="262"/>
      <c r="C1083" s="262"/>
      <c r="D1083" s="262"/>
      <c r="E1083" s="262"/>
      <c r="F1083" s="262"/>
      <c r="G1083" s="262"/>
      <c r="H1083" s="262"/>
      <c r="I1083" s="262"/>
      <c r="J1083" s="262"/>
      <c r="K1083" s="262"/>
      <c r="L1083" s="262"/>
      <c r="M1083" s="56"/>
      <c r="N1083" s="56"/>
      <c r="O1083" s="56"/>
    </row>
    <row r="1084" spans="2:15" ht="24.95" customHeight="1">
      <c r="B1084" s="262"/>
      <c r="C1084" s="262"/>
      <c r="D1084" s="262"/>
      <c r="E1084" s="262"/>
      <c r="F1084" s="262"/>
      <c r="G1084" s="262"/>
      <c r="H1084" s="262"/>
      <c r="I1084" s="262"/>
      <c r="J1084" s="262"/>
      <c r="K1084" s="262"/>
      <c r="L1084" s="262"/>
      <c r="M1084" s="56"/>
      <c r="N1084" s="56"/>
      <c r="O1084" s="56"/>
    </row>
    <row r="1085" spans="2:15" ht="24.95" customHeight="1">
      <c r="B1085" s="234"/>
      <c r="C1085" s="234"/>
      <c r="D1085" s="234"/>
      <c r="E1085" s="234"/>
      <c r="F1085" s="234"/>
      <c r="G1085" s="234"/>
      <c r="H1085" s="234"/>
      <c r="I1085" s="234"/>
      <c r="J1085" s="234"/>
      <c r="K1085" s="234"/>
      <c r="L1085" s="234"/>
      <c r="M1085" s="56"/>
      <c r="N1085" s="56"/>
      <c r="O1085" s="56"/>
    </row>
    <row r="1086" spans="2:15" ht="24.95" customHeight="1">
      <c r="B1086" s="234"/>
      <c r="C1086" s="234"/>
      <c r="D1086" s="234"/>
      <c r="E1086" s="234"/>
      <c r="F1086" s="234"/>
      <c r="G1086" s="234"/>
      <c r="H1086" s="234"/>
      <c r="I1086" s="234"/>
      <c r="J1086" s="234"/>
      <c r="K1086" s="234"/>
      <c r="L1086" s="234"/>
      <c r="M1086" s="56"/>
      <c r="N1086" s="56"/>
      <c r="O1086" s="56"/>
    </row>
    <row r="1087" spans="2:15" ht="24.95" customHeight="1">
      <c r="B1087" s="234"/>
      <c r="C1087" s="234"/>
      <c r="D1087" s="234"/>
      <c r="E1087" s="234"/>
      <c r="F1087" s="234"/>
      <c r="G1087" s="234"/>
      <c r="H1087" s="234"/>
      <c r="I1087" s="234"/>
      <c r="J1087" s="234"/>
      <c r="K1087" s="234"/>
      <c r="L1087" s="234"/>
      <c r="M1087" s="56"/>
      <c r="N1087" s="56"/>
      <c r="O1087" s="56"/>
    </row>
    <row r="1088" spans="2:15" ht="24.95" customHeight="1">
      <c r="B1088" s="234"/>
      <c r="C1088" s="234"/>
      <c r="D1088" s="234"/>
      <c r="E1088" s="234"/>
      <c r="F1088" s="234"/>
      <c r="G1088" s="234"/>
      <c r="H1088" s="234"/>
      <c r="I1088" s="234"/>
      <c r="J1088" s="234"/>
      <c r="K1088" s="234"/>
      <c r="L1088" s="234"/>
      <c r="M1088" s="56"/>
      <c r="N1088" s="56"/>
      <c r="O1088" s="45">
        <v>13</v>
      </c>
    </row>
    <row r="1089" spans="2:15" ht="39.950000000000003" customHeight="1">
      <c r="B1089" s="294" t="s">
        <v>168</v>
      </c>
      <c r="C1089" s="294"/>
      <c r="D1089" s="294"/>
      <c r="E1089" s="294"/>
      <c r="F1089" s="294"/>
      <c r="G1089" s="294"/>
      <c r="H1089" s="294"/>
      <c r="I1089" s="294"/>
      <c r="J1089" s="294"/>
      <c r="K1089" s="294"/>
      <c r="L1089" s="294"/>
      <c r="M1089" s="294"/>
      <c r="N1089" s="294"/>
      <c r="O1089" s="294"/>
    </row>
    <row r="1090" spans="2:15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</row>
    <row r="1091" spans="2:15" ht="30" customHeight="1">
      <c r="B1091" s="295" t="s">
        <v>148</v>
      </c>
      <c r="C1091" s="295"/>
      <c r="D1091" s="295"/>
      <c r="E1091" s="295"/>
      <c r="F1091" s="295"/>
      <c r="G1091" s="295"/>
      <c r="H1091" s="295"/>
      <c r="I1091" s="295"/>
      <c r="J1091" s="295"/>
      <c r="K1091" s="295"/>
      <c r="L1091" s="295"/>
      <c r="M1091" s="295"/>
      <c r="N1091" s="295"/>
      <c r="O1091" s="295"/>
    </row>
    <row r="1092" spans="2:15" ht="15" customHeight="1">
      <c r="B1092" s="92"/>
      <c r="C1092" s="92"/>
      <c r="D1092" s="92"/>
      <c r="E1092" s="92"/>
      <c r="F1092" s="92"/>
      <c r="G1092" s="92"/>
    </row>
    <row r="1093" spans="2:15" ht="24.95" customHeight="1">
      <c r="B1093" s="298" t="s">
        <v>71</v>
      </c>
      <c r="C1093" s="298"/>
      <c r="D1093" s="298"/>
      <c r="E1093" s="298"/>
      <c r="F1093" s="298"/>
      <c r="G1093" s="298"/>
      <c r="H1093" s="298"/>
      <c r="I1093" s="298"/>
      <c r="J1093" s="298"/>
    </row>
    <row r="1094" spans="2:15" ht="24.95" customHeight="1">
      <c r="B1094" s="299" t="s">
        <v>41</v>
      </c>
      <c r="C1094" s="293" t="s">
        <v>60</v>
      </c>
      <c r="D1094" s="293"/>
      <c r="E1094" s="293"/>
      <c r="F1094" s="293" t="s">
        <v>61</v>
      </c>
      <c r="G1094" s="293"/>
      <c r="H1094" s="293"/>
      <c r="I1094" s="161" t="s">
        <v>65</v>
      </c>
      <c r="J1094" s="160" t="s">
        <v>66</v>
      </c>
      <c r="L1094" s="263"/>
      <c r="O1094" s="48"/>
    </row>
    <row r="1095" spans="2:15" ht="24.95" customHeight="1">
      <c r="B1095" s="299"/>
      <c r="C1095" s="113" t="s">
        <v>83</v>
      </c>
      <c r="D1095" s="113" t="s">
        <v>84</v>
      </c>
      <c r="E1095" s="100" t="s">
        <v>85</v>
      </c>
      <c r="F1095" s="113" t="s">
        <v>86</v>
      </c>
      <c r="G1095" s="113" t="s">
        <v>87</v>
      </c>
      <c r="H1095" s="100" t="s">
        <v>88</v>
      </c>
      <c r="I1095" s="130" t="s">
        <v>105</v>
      </c>
      <c r="J1095" s="130" t="s">
        <v>106</v>
      </c>
      <c r="K1095" s="9"/>
      <c r="L1095" s="264"/>
      <c r="M1095" s="65"/>
      <c r="N1095" s="9"/>
      <c r="O1095" s="48"/>
    </row>
    <row r="1096" spans="2:15" ht="24.95" customHeight="1">
      <c r="B1096" s="30" t="s">
        <v>135</v>
      </c>
      <c r="C1096" s="177">
        <v>205</v>
      </c>
      <c r="D1096" s="177">
        <v>26</v>
      </c>
      <c r="E1096" s="155">
        <f>SUM(C1096:D1096)</f>
        <v>231</v>
      </c>
      <c r="F1096" s="177">
        <v>489</v>
      </c>
      <c r="G1096" s="177">
        <v>26</v>
      </c>
      <c r="H1096" s="155">
        <f>SUM(F1096:G1096)</f>
        <v>515</v>
      </c>
      <c r="I1096" s="117">
        <v>3.7503641130206815E-2</v>
      </c>
      <c r="J1096" s="178">
        <f>H1096/E1096</f>
        <v>2.2294372294372296</v>
      </c>
      <c r="K1096" s="9"/>
      <c r="L1096" s="265"/>
      <c r="M1096" s="65"/>
      <c r="N1096" s="9"/>
      <c r="O1096" s="48"/>
    </row>
    <row r="1097" spans="2:15" ht="24.95" customHeight="1">
      <c r="B1097" s="30" t="s">
        <v>5</v>
      </c>
      <c r="C1097" s="177">
        <v>465</v>
      </c>
      <c r="D1097" s="177">
        <v>30</v>
      </c>
      <c r="E1097" s="155">
        <f t="shared" ref="E1097:E1104" si="25">SUM(C1097:D1097)</f>
        <v>495</v>
      </c>
      <c r="F1097" s="177">
        <v>689</v>
      </c>
      <c r="G1097" s="177">
        <v>30</v>
      </c>
      <c r="H1097" s="155">
        <f t="shared" ref="H1097:H1104" si="26">SUM(F1097:G1097)</f>
        <v>719</v>
      </c>
      <c r="I1097" s="117">
        <v>3.2690733836500861E-2</v>
      </c>
      <c r="J1097" s="178">
        <f t="shared" ref="J1097:J1104" si="27">H1097/E1097</f>
        <v>1.4525252525252526</v>
      </c>
      <c r="K1097" s="9"/>
      <c r="L1097" s="265"/>
      <c r="M1097" s="65"/>
      <c r="N1097" s="68"/>
      <c r="O1097" s="48"/>
    </row>
    <row r="1098" spans="2:15" ht="24.95" customHeight="1">
      <c r="B1098" s="30" t="s">
        <v>24</v>
      </c>
      <c r="C1098" s="177">
        <v>1014</v>
      </c>
      <c r="D1098" s="177">
        <v>412</v>
      </c>
      <c r="E1098" s="155">
        <f t="shared" si="25"/>
        <v>1426</v>
      </c>
      <c r="F1098" s="177">
        <v>1409</v>
      </c>
      <c r="G1098" s="177">
        <v>507</v>
      </c>
      <c r="H1098" s="155">
        <f t="shared" si="26"/>
        <v>1916</v>
      </c>
      <c r="I1098" s="117">
        <v>8.2122497964082122E-2</v>
      </c>
      <c r="J1098" s="178">
        <f t="shared" si="27"/>
        <v>1.3436185133239831</v>
      </c>
      <c r="K1098" s="9"/>
      <c r="L1098" s="265"/>
      <c r="M1098" s="118"/>
      <c r="N1098" s="68"/>
      <c r="O1098" s="48"/>
    </row>
    <row r="1099" spans="2:15" ht="24.95" customHeight="1">
      <c r="B1099" s="30" t="s">
        <v>7</v>
      </c>
      <c r="C1099" s="177">
        <v>209</v>
      </c>
      <c r="D1099" s="177">
        <v>82</v>
      </c>
      <c r="E1099" s="155">
        <f t="shared" si="25"/>
        <v>291</v>
      </c>
      <c r="F1099" s="177">
        <v>720</v>
      </c>
      <c r="G1099" s="177">
        <v>82</v>
      </c>
      <c r="H1099" s="155">
        <f t="shared" si="26"/>
        <v>802</v>
      </c>
      <c r="I1099" s="117">
        <v>5.1701908200103147E-2</v>
      </c>
      <c r="J1099" s="178">
        <f t="shared" si="27"/>
        <v>2.7560137457044673</v>
      </c>
      <c r="K1099" s="9"/>
      <c r="L1099" s="265"/>
      <c r="M1099" s="66"/>
      <c r="N1099" s="68"/>
      <c r="O1099" s="48"/>
    </row>
    <row r="1100" spans="2:15" ht="24.95" customHeight="1">
      <c r="B1100" s="30" t="s">
        <v>8</v>
      </c>
      <c r="C1100" s="177">
        <v>316</v>
      </c>
      <c r="D1100" s="177">
        <v>103</v>
      </c>
      <c r="E1100" s="155">
        <f t="shared" si="25"/>
        <v>419</v>
      </c>
      <c r="F1100" s="177">
        <v>544</v>
      </c>
      <c r="G1100" s="177">
        <v>186</v>
      </c>
      <c r="H1100" s="155">
        <f t="shared" si="26"/>
        <v>730</v>
      </c>
      <c r="I1100" s="117">
        <v>0.10392938496583143</v>
      </c>
      <c r="J1100" s="178">
        <f t="shared" si="27"/>
        <v>1.7422434367541766</v>
      </c>
      <c r="K1100" s="9"/>
      <c r="L1100" s="265"/>
      <c r="M1100" s="66"/>
      <c r="N1100" s="68"/>
      <c r="O1100" s="48"/>
    </row>
    <row r="1101" spans="2:15" ht="24.95" customHeight="1">
      <c r="B1101" s="30" t="s">
        <v>9</v>
      </c>
      <c r="C1101" s="177">
        <v>1320</v>
      </c>
      <c r="D1101" s="177">
        <v>71</v>
      </c>
      <c r="E1101" s="155">
        <f t="shared" si="25"/>
        <v>1391</v>
      </c>
      <c r="F1101" s="177">
        <v>3221</v>
      </c>
      <c r="G1101" s="177">
        <v>87</v>
      </c>
      <c r="H1101" s="155">
        <f t="shared" si="26"/>
        <v>3308</v>
      </c>
      <c r="I1101" s="117">
        <v>0.16901696300837929</v>
      </c>
      <c r="J1101" s="178">
        <f t="shared" si="27"/>
        <v>2.3781452192667145</v>
      </c>
      <c r="K1101" s="9"/>
      <c r="L1101" s="265"/>
      <c r="M1101" s="66"/>
      <c r="N1101" s="68"/>
      <c r="O1101" s="48"/>
    </row>
    <row r="1102" spans="2:15" ht="24.95" customHeight="1">
      <c r="B1102" s="30" t="s">
        <v>10</v>
      </c>
      <c r="C1102" s="177">
        <v>146</v>
      </c>
      <c r="D1102" s="177">
        <v>4</v>
      </c>
      <c r="E1102" s="155">
        <f t="shared" si="25"/>
        <v>150</v>
      </c>
      <c r="F1102" s="177">
        <v>431</v>
      </c>
      <c r="G1102" s="177">
        <v>18</v>
      </c>
      <c r="H1102" s="155">
        <f t="shared" si="26"/>
        <v>449</v>
      </c>
      <c r="I1102" s="117">
        <v>9.1857610474631757E-2</v>
      </c>
      <c r="J1102" s="178">
        <f t="shared" si="27"/>
        <v>2.9933333333333332</v>
      </c>
      <c r="K1102" s="9"/>
      <c r="L1102" s="265"/>
      <c r="M1102" s="66"/>
      <c r="N1102" s="68"/>
      <c r="O1102" s="48"/>
    </row>
    <row r="1103" spans="2:15" ht="24.95" customHeight="1">
      <c r="B1103" s="30" t="s">
        <v>11</v>
      </c>
      <c r="C1103" s="177">
        <v>580</v>
      </c>
      <c r="D1103" s="177">
        <v>0</v>
      </c>
      <c r="E1103" s="155">
        <f t="shared" si="25"/>
        <v>580</v>
      </c>
      <c r="F1103" s="177">
        <v>1062</v>
      </c>
      <c r="G1103" s="177">
        <v>0</v>
      </c>
      <c r="H1103" s="155">
        <f t="shared" si="26"/>
        <v>1062</v>
      </c>
      <c r="I1103" s="117">
        <v>0.17240259740259739</v>
      </c>
      <c r="J1103" s="178">
        <f t="shared" si="27"/>
        <v>1.8310344827586207</v>
      </c>
      <c r="K1103" s="9"/>
      <c r="L1103" s="265"/>
      <c r="M1103" s="65"/>
      <c r="N1103" s="9"/>
    </row>
    <row r="1104" spans="2:15" ht="24.95" customHeight="1">
      <c r="B1104" s="30" t="s">
        <v>12</v>
      </c>
      <c r="C1104" s="177">
        <v>48</v>
      </c>
      <c r="D1104" s="177">
        <v>24</v>
      </c>
      <c r="E1104" s="155">
        <f t="shared" si="25"/>
        <v>72</v>
      </c>
      <c r="F1104" s="177">
        <v>48</v>
      </c>
      <c r="G1104" s="177">
        <v>24</v>
      </c>
      <c r="H1104" s="155">
        <f t="shared" si="26"/>
        <v>72</v>
      </c>
      <c r="I1104" s="117">
        <v>2.3166023166023165E-2</v>
      </c>
      <c r="J1104" s="178">
        <f t="shared" si="27"/>
        <v>1</v>
      </c>
      <c r="K1104" s="9"/>
      <c r="L1104" s="216"/>
      <c r="M1104" s="65"/>
      <c r="N1104" s="9"/>
    </row>
    <row r="1105" spans="2:15" ht="24.95" customHeight="1">
      <c r="B1105" s="169" t="s">
        <v>14</v>
      </c>
      <c r="C1105" s="157">
        <f>SUM(C1096:C1104)</f>
        <v>4303</v>
      </c>
      <c r="D1105" s="157">
        <f>SUM(D1096:D1104)</f>
        <v>752</v>
      </c>
      <c r="E1105" s="158">
        <f>SUM(C1105:D1105)</f>
        <v>5055</v>
      </c>
      <c r="F1105" s="157">
        <f>SUM(F1096:F1104)</f>
        <v>8613</v>
      </c>
      <c r="G1105" s="153">
        <f>SUM(G1096:G1104)</f>
        <v>960</v>
      </c>
      <c r="H1105" s="151">
        <f>SUM(F1105:G1105)</f>
        <v>9573</v>
      </c>
      <c r="I1105" s="138">
        <v>8.3011767154291066E-2</v>
      </c>
      <c r="J1105" s="179">
        <f>H1105/E1105</f>
        <v>1.8937685459940652</v>
      </c>
      <c r="K1105" s="9"/>
      <c r="L1105" s="9"/>
      <c r="M1105" s="65"/>
      <c r="N1105" s="9"/>
    </row>
    <row r="1106" spans="2:15" ht="24.95" customHeight="1">
      <c r="B1106" s="20"/>
      <c r="C1106" s="33"/>
      <c r="D1106" s="33"/>
      <c r="E1106" s="37"/>
      <c r="F1106" s="33"/>
      <c r="G1106" s="33"/>
      <c r="H1106" s="37"/>
      <c r="I1106" s="21"/>
      <c r="J1106" s="22"/>
      <c r="K1106" s="68"/>
      <c r="L1106" s="68"/>
      <c r="M1106" s="65"/>
      <c r="N1106" s="9"/>
    </row>
    <row r="1107" spans="2:15" ht="24.95" customHeight="1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</row>
    <row r="1108" spans="2:15" ht="24.95" customHeight="1">
      <c r="B1108" s="82"/>
      <c r="C1108" s="82"/>
      <c r="D1108" s="82"/>
      <c r="E1108" s="82"/>
      <c r="F1108" s="82"/>
      <c r="G1108" s="82"/>
      <c r="H1108" s="82"/>
      <c r="I1108" s="82"/>
      <c r="J1108" s="82"/>
      <c r="K1108" s="67"/>
      <c r="L1108" s="67"/>
      <c r="M1108" s="67"/>
      <c r="N1108" s="67"/>
    </row>
    <row r="1109" spans="2:15" ht="24.95" customHeight="1">
      <c r="B1109" s="2"/>
      <c r="C1109" s="2"/>
      <c r="D1109" s="2"/>
      <c r="E1109" s="2"/>
      <c r="G1109" s="2"/>
      <c r="H1109" s="2"/>
      <c r="I1109" s="2"/>
      <c r="J1109" s="2"/>
    </row>
    <row r="1110" spans="2:15" ht="24.95" customHeight="1">
      <c r="B1110" s="2"/>
      <c r="C1110" s="2"/>
      <c r="D1110" s="2"/>
      <c r="E1110" s="2"/>
      <c r="G1110" s="2"/>
      <c r="H1110" s="2"/>
      <c r="I1110" s="2"/>
      <c r="J1110" s="2"/>
    </row>
    <row r="1111" spans="2:15" ht="24.95" customHeight="1">
      <c r="B1111" s="2"/>
      <c r="C1111" s="2"/>
      <c r="D1111" s="2"/>
      <c r="E1111" s="2"/>
      <c r="G1111" s="2"/>
      <c r="H1111" s="2"/>
      <c r="I1111" s="2"/>
      <c r="J1111" s="2"/>
    </row>
    <row r="1112" spans="2:15" ht="24.95" customHeight="1">
      <c r="B1112" s="2"/>
      <c r="C1112" s="2"/>
      <c r="D1112" s="2"/>
      <c r="E1112" s="2"/>
      <c r="G1112" s="2"/>
      <c r="H1112" s="2"/>
      <c r="I1112" s="2"/>
      <c r="J1112" s="2"/>
    </row>
    <row r="1113" spans="2:15" ht="24.95" customHeight="1">
      <c r="B1113" s="2"/>
      <c r="C1113" s="2"/>
      <c r="D1113" s="2"/>
      <c r="E1113" s="2"/>
      <c r="G1113" s="2"/>
      <c r="H1113" s="2"/>
      <c r="I1113" s="2"/>
      <c r="J1113" s="2"/>
    </row>
    <row r="1114" spans="2:15" ht="24.95" customHeight="1">
      <c r="B1114" s="2"/>
      <c r="C1114" s="2"/>
      <c r="D1114" s="2"/>
      <c r="E1114" s="2"/>
      <c r="G1114" s="2"/>
      <c r="H1114" s="2"/>
      <c r="I1114" s="2"/>
      <c r="J1114" s="2"/>
    </row>
    <row r="1115" spans="2:15" ht="24.95" customHeight="1">
      <c r="B1115" s="2"/>
      <c r="C1115" s="2"/>
      <c r="D1115" s="2"/>
      <c r="E1115" s="2"/>
      <c r="G1115" s="2"/>
      <c r="H1115" s="2"/>
      <c r="I1115" s="2"/>
      <c r="J1115" s="2"/>
    </row>
    <row r="1116" spans="2:15" ht="24.95" customHeight="1">
      <c r="B1116" s="2"/>
      <c r="C1116" s="2"/>
      <c r="D1116" s="2"/>
      <c r="E1116" s="2"/>
      <c r="G1116" s="2"/>
      <c r="H1116" s="2"/>
      <c r="I1116" s="2"/>
      <c r="J1116" s="2"/>
    </row>
    <row r="1117" spans="2:15" ht="24.95" customHeight="1">
      <c r="B1117" s="2"/>
      <c r="C1117" s="2"/>
      <c r="D1117" s="2"/>
      <c r="E1117" s="2"/>
      <c r="G1117" s="2"/>
      <c r="H1117" s="2"/>
      <c r="I1117" s="2"/>
      <c r="J1117" s="2"/>
    </row>
    <row r="1118" spans="2:15" ht="24.95" customHeight="1">
      <c r="B1118" s="2"/>
      <c r="C1118" s="2"/>
      <c r="D1118" s="2"/>
      <c r="E1118" s="2"/>
      <c r="G1118" s="2"/>
      <c r="H1118" s="2"/>
      <c r="I1118" s="2"/>
      <c r="J1118" s="2"/>
    </row>
    <row r="1119" spans="2:15" ht="30" customHeight="1">
      <c r="B1119" s="283" t="s">
        <v>169</v>
      </c>
      <c r="C1119" s="283"/>
      <c r="D1119" s="283"/>
      <c r="E1119" s="283"/>
      <c r="F1119" s="283"/>
      <c r="G1119" s="283"/>
      <c r="H1119" s="283"/>
      <c r="I1119" s="283"/>
      <c r="J1119" s="283"/>
      <c r="K1119" s="283"/>
      <c r="L1119" s="283"/>
      <c r="M1119" s="283"/>
      <c r="N1119" s="283"/>
      <c r="O1119" s="283"/>
    </row>
    <row r="1120" spans="2:15" ht="15" customHeight="1">
      <c r="B1120" s="159"/>
      <c r="C1120" s="159"/>
      <c r="D1120" s="159"/>
      <c r="E1120" s="159"/>
      <c r="F1120" s="159"/>
      <c r="G1120" s="159"/>
    </row>
    <row r="1121" spans="2:8" ht="24.95" customHeight="1">
      <c r="B1121" s="279" t="s">
        <v>13</v>
      </c>
      <c r="C1121" s="279"/>
      <c r="D1121" s="279"/>
      <c r="E1121" s="279"/>
      <c r="F1121" s="279"/>
      <c r="G1121" s="279"/>
      <c r="H1121" s="279"/>
    </row>
    <row r="1122" spans="2:8" ht="24.95" customHeight="1">
      <c r="B1122" s="163" t="s">
        <v>40</v>
      </c>
      <c r="C1122" s="280" t="s">
        <v>77</v>
      </c>
      <c r="D1122" s="280"/>
      <c r="E1122" s="280" t="s">
        <v>78</v>
      </c>
      <c r="F1122" s="280"/>
      <c r="G1122" s="281" t="s">
        <v>0</v>
      </c>
      <c r="H1122" s="281"/>
    </row>
    <row r="1123" spans="2:8" ht="24.95" customHeight="1">
      <c r="B1123" s="39" t="s">
        <v>153</v>
      </c>
      <c r="C1123" s="270">
        <v>4010</v>
      </c>
      <c r="D1123" s="270"/>
      <c r="E1123" s="270">
        <v>556</v>
      </c>
      <c r="F1123" s="270"/>
      <c r="G1123" s="287">
        <f>C1123+E1123</f>
        <v>4566</v>
      </c>
      <c r="H1123" s="296"/>
    </row>
    <row r="1124" spans="2:8" ht="24.95" customHeight="1">
      <c r="B1124" s="39" t="s">
        <v>149</v>
      </c>
      <c r="C1124" s="270">
        <v>4303</v>
      </c>
      <c r="D1124" s="270"/>
      <c r="E1124" s="270">
        <v>752</v>
      </c>
      <c r="F1124" s="270"/>
      <c r="G1124" s="287">
        <f>C1124+E1124</f>
        <v>5055</v>
      </c>
      <c r="H1124" s="296"/>
    </row>
    <row r="1125" spans="2:8" ht="24.95" customHeight="1">
      <c r="B1125" s="95" t="s">
        <v>49</v>
      </c>
      <c r="C1125" s="275">
        <f>(C1124-C1123)/C1123</f>
        <v>7.3067331670822938E-2</v>
      </c>
      <c r="D1125" s="275"/>
      <c r="E1125" s="275">
        <f>(E1124-E1123)/E1123</f>
        <v>0.35251798561151076</v>
      </c>
      <c r="F1125" s="275"/>
      <c r="G1125" s="275">
        <f>(G1124-G1123)/G1123</f>
        <v>0.10709592641261498</v>
      </c>
      <c r="H1125" s="275"/>
    </row>
    <row r="1126" spans="2:8" ht="24.95" customHeight="1"/>
    <row r="1127" spans="2:8" ht="24.95" customHeight="1"/>
    <row r="1128" spans="2:8" ht="24.95" customHeight="1"/>
    <row r="1129" spans="2:8" ht="24.95" customHeight="1"/>
    <row r="1130" spans="2:8" ht="24.95" customHeight="1"/>
    <row r="1131" spans="2:8" ht="24.95" customHeight="1"/>
    <row r="1132" spans="2:8" ht="24.95" customHeight="1"/>
    <row r="1133" spans="2:8" ht="24.95" customHeight="1"/>
    <row r="1134" spans="2:8" ht="24.95" customHeight="1"/>
    <row r="1135" spans="2:8" ht="24.95" customHeight="1"/>
    <row r="1136" spans="2:8" ht="24.95" customHeight="1"/>
    <row r="1137" spans="2:12" ht="24.95" customHeight="1">
      <c r="B1137" s="260"/>
      <c r="C1137" s="260"/>
      <c r="D1137" s="260"/>
      <c r="E1137" s="260"/>
      <c r="F1137" s="260"/>
      <c r="G1137" s="260"/>
      <c r="H1137" s="260"/>
      <c r="I1137" s="260"/>
      <c r="J1137" s="260"/>
      <c r="K1137" s="260"/>
      <c r="L1137" s="260"/>
    </row>
    <row r="1138" spans="2:12" ht="24.95" customHeight="1">
      <c r="B1138" s="279" t="s">
        <v>15</v>
      </c>
      <c r="C1138" s="279"/>
      <c r="D1138" s="279"/>
      <c r="E1138" s="279"/>
      <c r="F1138" s="279"/>
      <c r="G1138" s="279"/>
      <c r="H1138" s="279"/>
      <c r="I1138" s="279"/>
      <c r="J1138" s="279"/>
    </row>
    <row r="1139" spans="2:12" ht="24.95" customHeight="1">
      <c r="B1139" s="162" t="s">
        <v>40</v>
      </c>
      <c r="C1139" s="280" t="s">
        <v>79</v>
      </c>
      <c r="D1139" s="280"/>
      <c r="E1139" s="280" t="s">
        <v>80</v>
      </c>
      <c r="F1139" s="280"/>
      <c r="G1139" s="281" t="s">
        <v>1</v>
      </c>
      <c r="H1139" s="281"/>
      <c r="I1139" s="282" t="s">
        <v>18</v>
      </c>
      <c r="J1139" s="282"/>
    </row>
    <row r="1140" spans="2:12" ht="24.95" customHeight="1">
      <c r="B1140" s="39" t="s">
        <v>153</v>
      </c>
      <c r="C1140" s="270">
        <v>6184</v>
      </c>
      <c r="D1140" s="270"/>
      <c r="E1140" s="270">
        <v>694</v>
      </c>
      <c r="F1140" s="270"/>
      <c r="G1140" s="287">
        <f>C1140+E1140</f>
        <v>6878</v>
      </c>
      <c r="H1140" s="296"/>
      <c r="I1140" s="288">
        <v>4.8800000000000003E-2</v>
      </c>
      <c r="J1140" s="297"/>
    </row>
    <row r="1141" spans="2:12" ht="24.95" customHeight="1">
      <c r="B1141" s="39" t="s">
        <v>149</v>
      </c>
      <c r="C1141" s="270">
        <v>8613</v>
      </c>
      <c r="D1141" s="270"/>
      <c r="E1141" s="270">
        <v>960</v>
      </c>
      <c r="F1141" s="270"/>
      <c r="G1141" s="287">
        <f>C1141+E1141</f>
        <v>9573</v>
      </c>
      <c r="H1141" s="296"/>
      <c r="I1141" s="288">
        <v>8.3000000000000004E-2</v>
      </c>
      <c r="J1141" s="297"/>
    </row>
    <row r="1142" spans="2:12" ht="24.95" customHeight="1">
      <c r="B1142" s="95" t="s">
        <v>49</v>
      </c>
      <c r="C1142" s="275">
        <f>(C1141-C1140)/C1140</f>
        <v>0.39278783958602848</v>
      </c>
      <c r="D1142" s="275"/>
      <c r="E1142" s="275">
        <f>(E1141-E1140)/E1140</f>
        <v>0.38328530259365995</v>
      </c>
      <c r="F1142" s="275"/>
      <c r="G1142" s="275">
        <f>(G1141-G1140)/G1140</f>
        <v>0.39182902006397208</v>
      </c>
      <c r="H1142" s="275"/>
      <c r="I1142" s="275">
        <f>(I1141-I1140)/I1140</f>
        <v>0.70081967213114749</v>
      </c>
      <c r="J1142" s="275"/>
    </row>
    <row r="1143" spans="2:12" ht="24.95" customHeight="1"/>
    <row r="1144" spans="2:12" ht="24.95" customHeight="1"/>
    <row r="1145" spans="2:12" ht="24.95" customHeight="1"/>
    <row r="1146" spans="2:12" ht="24.95" customHeight="1"/>
    <row r="1147" spans="2:12" ht="24.95" customHeight="1"/>
    <row r="1148" spans="2:12" ht="24.95" customHeight="1"/>
    <row r="1149" spans="2:12" ht="24.95" customHeight="1"/>
    <row r="1150" spans="2:12" ht="24.95" customHeight="1"/>
    <row r="1151" spans="2:12" ht="24.95" customHeight="1"/>
    <row r="1152" spans="2:12" ht="24.95" customHeight="1"/>
    <row r="1153" spans="2:15" ht="24.95" customHeight="1"/>
    <row r="1154" spans="2:15" ht="24.95" customHeight="1">
      <c r="O1154" s="45">
        <v>14</v>
      </c>
    </row>
    <row r="1155" spans="2:15" ht="24.95" customHeight="1">
      <c r="B1155" s="283" t="s">
        <v>170</v>
      </c>
      <c r="C1155" s="283"/>
      <c r="D1155" s="283"/>
      <c r="E1155" s="283"/>
      <c r="F1155" s="283"/>
      <c r="G1155" s="283"/>
      <c r="H1155" s="283"/>
      <c r="I1155" s="283"/>
      <c r="J1155" s="283"/>
      <c r="K1155" s="283"/>
      <c r="L1155" s="283"/>
      <c r="M1155" s="283"/>
      <c r="N1155" s="283"/>
      <c r="O1155" s="283"/>
    </row>
    <row r="1156" spans="2:15" ht="15" customHeight="1">
      <c r="B1156" s="236"/>
      <c r="C1156" s="236"/>
      <c r="D1156" s="236"/>
      <c r="E1156" s="236"/>
      <c r="F1156" s="236"/>
      <c r="G1156" s="236"/>
    </row>
    <row r="1157" spans="2:15" ht="24.95" customHeight="1">
      <c r="B1157" s="279" t="s">
        <v>13</v>
      </c>
      <c r="C1157" s="279"/>
      <c r="D1157" s="279"/>
      <c r="E1157" s="279"/>
      <c r="F1157" s="279"/>
      <c r="G1157" s="279"/>
      <c r="H1157" s="279"/>
      <c r="I1157" s="23"/>
      <c r="J1157" s="23"/>
      <c r="K1157" s="23"/>
      <c r="L1157" s="23"/>
      <c r="M1157" s="5"/>
      <c r="N1157" s="5"/>
      <c r="O1157" s="5"/>
    </row>
    <row r="1158" spans="2:15" ht="24.95" customHeight="1">
      <c r="B1158" s="235" t="s">
        <v>40</v>
      </c>
      <c r="C1158" s="280" t="s">
        <v>77</v>
      </c>
      <c r="D1158" s="280"/>
      <c r="E1158" s="280" t="s">
        <v>131</v>
      </c>
      <c r="F1158" s="280"/>
      <c r="G1158" s="281" t="s">
        <v>0</v>
      </c>
      <c r="H1158" s="281"/>
      <c r="I1158" s="23"/>
      <c r="J1158" s="23"/>
      <c r="K1158" s="23"/>
      <c r="L1158" s="23"/>
      <c r="M1158" s="5"/>
      <c r="N1158" s="5"/>
      <c r="O1158" s="5"/>
    </row>
    <row r="1159" spans="2:15" ht="24.95" customHeight="1">
      <c r="B1159" s="39" t="s">
        <v>155</v>
      </c>
      <c r="C1159" s="270">
        <v>6624</v>
      </c>
      <c r="D1159" s="270"/>
      <c r="E1159" s="270">
        <v>1357</v>
      </c>
      <c r="F1159" s="270"/>
      <c r="G1159" s="287">
        <f>C1159+E1159</f>
        <v>7981</v>
      </c>
      <c r="H1159" s="296"/>
      <c r="I1159" s="23"/>
      <c r="J1159" s="23"/>
      <c r="K1159" s="23"/>
      <c r="L1159" s="23"/>
      <c r="M1159" s="5"/>
      <c r="N1159" s="5"/>
      <c r="O1159" s="5"/>
    </row>
    <row r="1160" spans="2:15" ht="24.95" customHeight="1">
      <c r="B1160" s="39" t="s">
        <v>151</v>
      </c>
      <c r="C1160" s="270">
        <v>5666</v>
      </c>
      <c r="D1160" s="270"/>
      <c r="E1160" s="270">
        <v>1587</v>
      </c>
      <c r="F1160" s="270"/>
      <c r="G1160" s="287">
        <f>C1160+E1160</f>
        <v>7253</v>
      </c>
      <c r="H1160" s="296"/>
      <c r="I1160" s="23"/>
      <c r="J1160" s="23"/>
      <c r="K1160" s="23"/>
      <c r="L1160" s="23"/>
      <c r="M1160" s="5"/>
      <c r="N1160" s="5"/>
      <c r="O1160" s="5"/>
    </row>
    <row r="1161" spans="2:15" ht="24.95" customHeight="1">
      <c r="B1161" s="95" t="s">
        <v>49</v>
      </c>
      <c r="C1161" s="275">
        <f>(C1160-C1159)/C1159</f>
        <v>-0.1446256038647343</v>
      </c>
      <c r="D1161" s="275"/>
      <c r="E1161" s="275">
        <f>(E1160-E1159)/E1159</f>
        <v>0.16949152542372881</v>
      </c>
      <c r="F1161" s="275"/>
      <c r="G1161" s="275">
        <f>(G1160-G1159)/G1159</f>
        <v>-9.1216639518857293E-2</v>
      </c>
      <c r="H1161" s="275"/>
      <c r="I1161" s="23"/>
      <c r="J1161" s="23"/>
      <c r="K1161" s="23"/>
      <c r="L1161" s="23"/>
      <c r="M1161" s="5"/>
      <c r="N1161" s="5"/>
      <c r="O1161" s="5"/>
    </row>
    <row r="1162" spans="2:15" ht="24.95" customHeight="1">
      <c r="B1162" s="18"/>
      <c r="C1162" s="23"/>
      <c r="D1162" s="23"/>
      <c r="E1162" s="23"/>
      <c r="F1162" s="19"/>
      <c r="G1162" s="18"/>
      <c r="H1162" s="18"/>
      <c r="I1162" s="23"/>
      <c r="J1162" s="23"/>
      <c r="K1162" s="23"/>
      <c r="L1162" s="23"/>
      <c r="M1162" s="5"/>
      <c r="N1162" s="5"/>
      <c r="O1162" s="5"/>
    </row>
    <row r="1163" spans="2:15" ht="24.95" customHeight="1">
      <c r="B1163" s="18"/>
      <c r="C1163" s="23"/>
      <c r="D1163" s="23"/>
      <c r="E1163" s="23"/>
      <c r="F1163" s="19"/>
      <c r="G1163" s="18"/>
      <c r="H1163" s="18"/>
      <c r="I1163" s="23"/>
      <c r="J1163" s="23"/>
      <c r="K1163" s="23"/>
      <c r="L1163" s="23"/>
      <c r="M1163" s="5"/>
      <c r="N1163" s="5"/>
      <c r="O1163" s="5"/>
    </row>
    <row r="1164" spans="2:15" ht="24.95" customHeight="1">
      <c r="B1164" s="18"/>
      <c r="C1164" s="23"/>
      <c r="D1164" s="23"/>
      <c r="E1164" s="23"/>
      <c r="F1164" s="19"/>
      <c r="G1164" s="18"/>
      <c r="H1164" s="18"/>
      <c r="I1164" s="23"/>
      <c r="J1164" s="23"/>
      <c r="K1164" s="23"/>
      <c r="L1164" s="23"/>
      <c r="M1164" s="5"/>
      <c r="N1164" s="5"/>
      <c r="O1164" s="5"/>
    </row>
    <row r="1165" spans="2:15" ht="24.95" customHeight="1">
      <c r="B1165" s="18"/>
      <c r="C1165" s="23"/>
      <c r="D1165" s="23"/>
      <c r="E1165" s="23"/>
      <c r="F1165" s="19"/>
      <c r="G1165" s="18"/>
      <c r="H1165" s="18"/>
      <c r="I1165" s="23"/>
      <c r="J1165" s="23"/>
      <c r="K1165" s="23"/>
      <c r="L1165" s="23"/>
      <c r="M1165" s="5"/>
      <c r="N1165" s="5"/>
      <c r="O1165" s="5"/>
    </row>
    <row r="1166" spans="2:15" ht="24.95" customHeight="1">
      <c r="B1166" s="18"/>
      <c r="C1166" s="23"/>
      <c r="D1166" s="23"/>
      <c r="E1166" s="23"/>
      <c r="F1166" s="19"/>
      <c r="G1166" s="18"/>
      <c r="H1166" s="18"/>
      <c r="I1166" s="23"/>
      <c r="J1166" s="23"/>
      <c r="K1166" s="23"/>
      <c r="L1166" s="23"/>
      <c r="M1166" s="5"/>
      <c r="N1166" s="5"/>
      <c r="O1166" s="5"/>
    </row>
    <row r="1167" spans="2:15" ht="24.95" customHeight="1">
      <c r="B1167" s="18"/>
      <c r="C1167" s="23"/>
      <c r="D1167" s="23"/>
      <c r="E1167" s="23"/>
      <c r="F1167" s="19"/>
      <c r="G1167" s="18"/>
      <c r="H1167" s="18"/>
      <c r="I1167" s="23"/>
      <c r="J1167" s="23"/>
      <c r="K1167" s="23"/>
      <c r="L1167" s="23"/>
      <c r="M1167" s="5"/>
      <c r="N1167" s="5"/>
      <c r="O1167" s="5"/>
    </row>
    <row r="1168" spans="2:15" ht="24.95" customHeight="1">
      <c r="B1168" s="18"/>
      <c r="C1168" s="23"/>
      <c r="D1168" s="23"/>
      <c r="E1168" s="23"/>
      <c r="F1168" s="19"/>
      <c r="G1168" s="18"/>
      <c r="H1168" s="18"/>
      <c r="I1168" s="23"/>
      <c r="J1168" s="23"/>
      <c r="K1168" s="23"/>
      <c r="L1168" s="23"/>
      <c r="M1168" s="5"/>
      <c r="N1168" s="5"/>
      <c r="O1168" s="5"/>
    </row>
    <row r="1169" spans="2:15" ht="24.95" customHeight="1">
      <c r="B1169" s="278"/>
      <c r="C1169" s="278"/>
      <c r="D1169" s="278"/>
      <c r="E1169" s="278"/>
      <c r="F1169" s="278"/>
      <c r="G1169" s="278"/>
      <c r="H1169" s="278"/>
      <c r="I1169" s="278"/>
      <c r="J1169" s="278"/>
      <c r="K1169" s="278"/>
      <c r="L1169" s="278"/>
      <c r="M1169" s="56"/>
      <c r="N1169" s="56"/>
      <c r="O1169" s="56"/>
    </row>
    <row r="1170" spans="2:15" ht="24.95" customHeight="1"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</row>
    <row r="1171" spans="2:15" ht="24.95" customHeight="1">
      <c r="B1171" s="56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</row>
    <row r="1172" spans="2:15" ht="24.95" customHeight="1">
      <c r="B1172" s="56"/>
      <c r="C1172" s="56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</row>
    <row r="1173" spans="2:15" ht="24.95" customHeight="1">
      <c r="B1173" s="56"/>
      <c r="C1173" s="56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</row>
    <row r="1174" spans="2:15" ht="24.95" customHeight="1">
      <c r="B1174" s="56"/>
      <c r="C1174" s="56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</row>
    <row r="1175" spans="2:15" ht="24.95" customHeight="1"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</row>
    <row r="1176" spans="2:15" ht="24.95" customHeight="1">
      <c r="B1176" s="56"/>
      <c r="C1176" s="56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</row>
    <row r="1177" spans="2:15" ht="24.95" customHeight="1"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</row>
    <row r="1178" spans="2:15" ht="24.95" customHeight="1">
      <c r="B1178" s="56"/>
      <c r="C1178" s="56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</row>
    <row r="1179" spans="2:15" ht="24.95" customHeight="1">
      <c r="B1179" s="56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</row>
    <row r="1180" spans="2:15" ht="24.95" customHeight="1">
      <c r="B1180" s="56"/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</row>
    <row r="1181" spans="2:15" ht="24.95" customHeight="1"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</row>
    <row r="1182" spans="2:15" ht="24.95" customHeight="1">
      <c r="B1182" s="56"/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</row>
    <row r="1183" spans="2:15" ht="24.95" customHeight="1">
      <c r="B1183" s="279" t="s">
        <v>15</v>
      </c>
      <c r="C1183" s="279"/>
      <c r="D1183" s="279"/>
      <c r="E1183" s="279"/>
      <c r="F1183" s="279"/>
      <c r="G1183" s="279"/>
      <c r="H1183" s="279"/>
      <c r="I1183" s="279"/>
      <c r="J1183" s="279"/>
      <c r="K1183" s="234"/>
      <c r="L1183" s="234"/>
      <c r="M1183" s="56"/>
      <c r="N1183" s="56"/>
      <c r="O1183" s="56"/>
    </row>
    <row r="1184" spans="2:15" ht="24.95" customHeight="1">
      <c r="B1184" s="235" t="s">
        <v>40</v>
      </c>
      <c r="C1184" s="280" t="s">
        <v>133</v>
      </c>
      <c r="D1184" s="280"/>
      <c r="E1184" s="280" t="s">
        <v>132</v>
      </c>
      <c r="F1184" s="280"/>
      <c r="G1184" s="281" t="s">
        <v>48</v>
      </c>
      <c r="H1184" s="281"/>
      <c r="I1184" s="282" t="s">
        <v>18</v>
      </c>
      <c r="J1184" s="282"/>
      <c r="K1184" s="234"/>
      <c r="L1184" s="234"/>
      <c r="M1184" s="56"/>
      <c r="N1184" s="56"/>
      <c r="O1184" s="56"/>
    </row>
    <row r="1185" spans="2:15" ht="24.95" customHeight="1">
      <c r="B1185" s="39" t="s">
        <v>155</v>
      </c>
      <c r="C1185" s="270">
        <v>9816</v>
      </c>
      <c r="D1185" s="270"/>
      <c r="E1185" s="270">
        <v>2098</v>
      </c>
      <c r="F1185" s="270"/>
      <c r="G1185" s="287">
        <f>C1185+E1185</f>
        <v>11914</v>
      </c>
      <c r="H1185" s="287"/>
      <c r="I1185" s="288">
        <v>4.1099999999999998E-2</v>
      </c>
      <c r="J1185" s="288"/>
      <c r="K1185" s="234"/>
      <c r="L1185" s="234"/>
      <c r="M1185" s="56"/>
      <c r="N1185" s="56"/>
      <c r="O1185" s="56"/>
    </row>
    <row r="1186" spans="2:15" ht="24.95" customHeight="1">
      <c r="B1186" s="39" t="s">
        <v>151</v>
      </c>
      <c r="C1186" s="270">
        <v>10793</v>
      </c>
      <c r="D1186" s="270"/>
      <c r="E1186" s="270">
        <v>2165</v>
      </c>
      <c r="F1186" s="270"/>
      <c r="G1186" s="287">
        <f>C1186+E1186</f>
        <v>12958</v>
      </c>
      <c r="H1186" s="287"/>
      <c r="I1186" s="288">
        <v>5.1499999999999997E-2</v>
      </c>
      <c r="J1186" s="288"/>
      <c r="K1186" s="234"/>
      <c r="L1186" s="234"/>
      <c r="M1186" s="56"/>
      <c r="N1186" s="56"/>
      <c r="O1186" s="56"/>
    </row>
    <row r="1187" spans="2:15" ht="24.95" customHeight="1">
      <c r="B1187" s="95" t="s">
        <v>49</v>
      </c>
      <c r="C1187" s="275">
        <f>(C1186-C1185)/C1185</f>
        <v>9.9531377343113278E-2</v>
      </c>
      <c r="D1187" s="275"/>
      <c r="E1187" s="275">
        <f>(E1186-E1185)/E1185</f>
        <v>3.1935176358436609E-2</v>
      </c>
      <c r="F1187" s="275"/>
      <c r="G1187" s="275">
        <f>(G1186-G1185)/G1185</f>
        <v>8.7628000671478926E-2</v>
      </c>
      <c r="H1187" s="275"/>
      <c r="I1187" s="275">
        <f>(I1186-I1185)/I1185</f>
        <v>0.25304136253041365</v>
      </c>
      <c r="J1187" s="275"/>
      <c r="K1187" s="234"/>
      <c r="L1187" s="234"/>
      <c r="M1187" s="56"/>
      <c r="N1187" s="56"/>
      <c r="O1187" s="56"/>
    </row>
    <row r="1188" spans="2:15" ht="24.95" customHeight="1">
      <c r="B1188" s="56"/>
      <c r="C1188" s="56"/>
      <c r="D1188" s="56"/>
      <c r="E1188" s="56"/>
      <c r="F1188" s="56"/>
      <c r="G1188" s="56"/>
      <c r="H1188" s="56"/>
      <c r="I1188" s="56"/>
      <c r="J1188" s="56"/>
      <c r="K1188" s="234"/>
      <c r="L1188" s="234"/>
      <c r="M1188" s="56"/>
      <c r="N1188" s="56"/>
      <c r="O1188" s="56"/>
    </row>
    <row r="1189" spans="2:15" ht="24.95" customHeight="1">
      <c r="B1189" s="56"/>
      <c r="C1189" s="56"/>
      <c r="D1189" s="56"/>
      <c r="E1189" s="56"/>
      <c r="F1189" s="56"/>
      <c r="G1189" s="56"/>
      <c r="H1189" s="56"/>
      <c r="I1189" s="56"/>
      <c r="J1189" s="56"/>
      <c r="K1189" s="234"/>
      <c r="L1189" s="234"/>
      <c r="M1189" s="56"/>
      <c r="N1189" s="56"/>
      <c r="O1189" s="56"/>
    </row>
    <row r="1190" spans="2:15" ht="24.95" customHeight="1">
      <c r="B1190" s="56"/>
      <c r="C1190" s="56"/>
      <c r="D1190" s="56"/>
      <c r="E1190" s="56"/>
      <c r="F1190" s="56"/>
      <c r="G1190" s="56"/>
      <c r="H1190" s="56"/>
      <c r="I1190" s="56"/>
      <c r="J1190" s="56"/>
      <c r="K1190" s="234"/>
      <c r="L1190" s="234"/>
      <c r="M1190" s="56"/>
      <c r="N1190" s="56"/>
      <c r="O1190" s="56"/>
    </row>
    <row r="1191" spans="2:15" ht="24.95" customHeight="1">
      <c r="B1191" s="56"/>
      <c r="C1191" s="56"/>
      <c r="D1191" s="56"/>
      <c r="E1191" s="56"/>
      <c r="F1191" s="56"/>
      <c r="G1191" s="56"/>
      <c r="H1191" s="56"/>
      <c r="I1191" s="56"/>
      <c r="J1191" s="56"/>
      <c r="K1191" s="234"/>
      <c r="L1191" s="234"/>
      <c r="M1191" s="56"/>
      <c r="N1191" s="56"/>
      <c r="O1191" s="56"/>
    </row>
    <row r="1192" spans="2:15" ht="24.95" customHeight="1">
      <c r="B1192" s="56"/>
      <c r="C1192" s="56"/>
      <c r="D1192" s="56"/>
      <c r="E1192" s="56"/>
      <c r="F1192" s="56"/>
      <c r="G1192" s="56"/>
      <c r="H1192" s="56"/>
      <c r="I1192" s="56"/>
      <c r="J1192" s="56"/>
      <c r="K1192" s="234"/>
      <c r="L1192" s="234"/>
      <c r="M1192" s="56"/>
      <c r="N1192" s="56"/>
      <c r="O1192" s="56"/>
    </row>
    <row r="1193" spans="2:15" ht="24.95" customHeight="1">
      <c r="B1193" s="56"/>
      <c r="C1193" s="56"/>
      <c r="D1193" s="56"/>
      <c r="E1193" s="56"/>
      <c r="F1193" s="56"/>
      <c r="G1193" s="56"/>
      <c r="H1193" s="56"/>
      <c r="I1193" s="56"/>
      <c r="J1193" s="56"/>
      <c r="K1193" s="234"/>
      <c r="L1193" s="234"/>
      <c r="M1193" s="56"/>
      <c r="N1193" s="56"/>
      <c r="O1193" s="56"/>
    </row>
    <row r="1194" spans="2:15" ht="24.95" customHeight="1">
      <c r="B1194" s="56"/>
      <c r="C1194" s="56"/>
      <c r="D1194" s="56"/>
      <c r="E1194" s="56"/>
      <c r="F1194" s="56"/>
      <c r="G1194" s="56"/>
      <c r="H1194" s="56"/>
      <c r="I1194" s="56"/>
      <c r="J1194" s="56"/>
      <c r="K1194" s="234"/>
      <c r="L1194" s="234"/>
      <c r="M1194" s="56"/>
      <c r="N1194" s="56"/>
      <c r="O1194" s="56"/>
    </row>
    <row r="1195" spans="2:15" ht="24.95" customHeight="1">
      <c r="B1195" s="56"/>
      <c r="C1195" s="56"/>
      <c r="D1195" s="56"/>
      <c r="E1195" s="56"/>
      <c r="F1195" s="56"/>
      <c r="G1195" s="56"/>
      <c r="H1195" s="56"/>
      <c r="I1195" s="56"/>
      <c r="J1195" s="56"/>
      <c r="K1195" s="234"/>
      <c r="L1195" s="234"/>
      <c r="M1195" s="56"/>
      <c r="N1195" s="56"/>
      <c r="O1195" s="56"/>
    </row>
    <row r="1196" spans="2:15" ht="24.95" customHeight="1">
      <c r="B1196" s="56"/>
      <c r="C1196" s="56"/>
      <c r="D1196" s="56"/>
      <c r="E1196" s="56"/>
      <c r="F1196" s="56"/>
      <c r="G1196" s="56"/>
      <c r="H1196" s="56"/>
      <c r="I1196" s="56"/>
      <c r="J1196" s="56"/>
      <c r="K1196" s="234"/>
      <c r="L1196" s="234"/>
      <c r="M1196" s="56"/>
      <c r="N1196" s="56"/>
      <c r="O1196" s="56"/>
    </row>
    <row r="1197" spans="2:15" ht="24.95" customHeight="1">
      <c r="B1197" s="56"/>
      <c r="C1197" s="56"/>
      <c r="D1197" s="56"/>
      <c r="E1197" s="56"/>
      <c r="F1197" s="56"/>
      <c r="G1197" s="56"/>
      <c r="H1197" s="56"/>
      <c r="I1197" s="56"/>
      <c r="J1197" s="56"/>
      <c r="K1197" s="234"/>
      <c r="L1197" s="234"/>
      <c r="M1197" s="56"/>
      <c r="N1197" s="56"/>
      <c r="O1197" s="56"/>
    </row>
    <row r="1198" spans="2:15" ht="24.95" customHeight="1">
      <c r="B1198" s="56"/>
      <c r="C1198" s="56"/>
      <c r="D1198" s="56"/>
      <c r="E1198" s="56"/>
      <c r="F1198" s="56"/>
      <c r="G1198" s="56"/>
      <c r="H1198" s="56"/>
      <c r="I1198" s="56"/>
      <c r="J1198" s="56"/>
      <c r="K1198" s="260"/>
      <c r="L1198" s="260"/>
      <c r="M1198" s="56"/>
      <c r="N1198" s="56"/>
      <c r="O1198" s="56"/>
    </row>
    <row r="1199" spans="2:15" ht="24.95" customHeight="1">
      <c r="B1199" s="56"/>
      <c r="C1199" s="56"/>
      <c r="D1199" s="56"/>
      <c r="E1199" s="56"/>
      <c r="F1199" s="56"/>
      <c r="G1199" s="56"/>
      <c r="H1199" s="56"/>
      <c r="I1199" s="56"/>
      <c r="J1199" s="56"/>
      <c r="K1199" s="260"/>
      <c r="L1199" s="260"/>
      <c r="M1199" s="56"/>
      <c r="N1199" s="56"/>
      <c r="O1199" s="56"/>
    </row>
    <row r="1200" spans="2:15" ht="24.95" customHeight="1">
      <c r="B1200" s="56"/>
      <c r="C1200" s="56"/>
      <c r="D1200" s="56"/>
      <c r="E1200" s="56"/>
      <c r="F1200" s="56"/>
      <c r="G1200" s="56"/>
      <c r="H1200" s="56"/>
      <c r="I1200" s="56"/>
      <c r="J1200" s="56"/>
      <c r="K1200" s="260"/>
      <c r="L1200" s="260"/>
      <c r="M1200" s="56"/>
      <c r="N1200" s="56"/>
      <c r="O1200" s="56"/>
    </row>
    <row r="1201" spans="2:15" ht="24.95" customHeight="1">
      <c r="B1201" s="56"/>
      <c r="C1201" s="56"/>
      <c r="D1201" s="56"/>
      <c r="E1201" s="56"/>
      <c r="F1201" s="56"/>
      <c r="G1201" s="56"/>
      <c r="H1201" s="56"/>
      <c r="I1201" s="56"/>
      <c r="J1201" s="56"/>
      <c r="K1201" s="260"/>
      <c r="L1201" s="260"/>
      <c r="M1201" s="56"/>
      <c r="N1201" s="56"/>
      <c r="O1201" s="56"/>
    </row>
    <row r="1202" spans="2:15" ht="24.95" customHeight="1">
      <c r="B1202" s="56"/>
      <c r="C1202" s="56"/>
      <c r="D1202" s="56"/>
      <c r="E1202" s="56"/>
      <c r="F1202" s="56"/>
      <c r="G1202" s="56"/>
      <c r="H1202" s="56"/>
      <c r="I1202" s="56"/>
      <c r="J1202" s="56"/>
      <c r="K1202" s="260"/>
      <c r="L1202" s="260"/>
      <c r="M1202" s="56"/>
      <c r="N1202" s="56"/>
      <c r="O1202" s="56"/>
    </row>
    <row r="1203" spans="2:15" ht="24.95" customHeight="1">
      <c r="B1203" s="56"/>
      <c r="C1203" s="56"/>
      <c r="D1203" s="56"/>
      <c r="E1203" s="56"/>
      <c r="F1203" s="56"/>
      <c r="G1203" s="56"/>
      <c r="H1203" s="56"/>
      <c r="I1203" s="56"/>
      <c r="J1203" s="56"/>
      <c r="K1203" s="260"/>
      <c r="L1203" s="260"/>
      <c r="M1203" s="56"/>
      <c r="N1203" s="56"/>
      <c r="O1203" s="56"/>
    </row>
    <row r="1204" spans="2:15" ht="24.95" customHeight="1">
      <c r="B1204" s="56"/>
      <c r="C1204" s="56"/>
      <c r="D1204" s="56"/>
      <c r="E1204" s="56"/>
      <c r="F1204" s="56"/>
      <c r="G1204" s="56"/>
      <c r="H1204" s="56"/>
      <c r="I1204" s="56"/>
      <c r="J1204" s="56"/>
      <c r="K1204" s="260"/>
      <c r="L1204" s="260"/>
      <c r="M1204" s="56"/>
      <c r="N1204" s="56"/>
      <c r="O1204" s="56"/>
    </row>
    <row r="1205" spans="2:15" ht="24.95" customHeight="1">
      <c r="B1205" s="56"/>
      <c r="C1205" s="56"/>
      <c r="D1205" s="56"/>
      <c r="E1205" s="56"/>
      <c r="F1205" s="56"/>
      <c r="G1205" s="56"/>
      <c r="H1205" s="56"/>
      <c r="I1205" s="56"/>
      <c r="J1205" s="56"/>
      <c r="K1205" s="260"/>
      <c r="L1205" s="260"/>
      <c r="M1205" s="56"/>
      <c r="N1205" s="56"/>
      <c r="O1205" s="56"/>
    </row>
    <row r="1206" spans="2:15" ht="24.95" customHeight="1">
      <c r="B1206" s="56"/>
      <c r="C1206" s="56"/>
      <c r="D1206" s="56"/>
      <c r="E1206" s="56"/>
      <c r="F1206" s="56"/>
      <c r="G1206" s="56"/>
      <c r="H1206" s="56"/>
      <c r="I1206" s="56"/>
      <c r="J1206" s="56"/>
      <c r="K1206" s="260"/>
      <c r="L1206" s="260"/>
      <c r="M1206" s="56"/>
      <c r="N1206" s="56"/>
      <c r="O1206" s="56"/>
    </row>
    <row r="1207" spans="2:15" ht="24.95" customHeight="1">
      <c r="B1207" s="234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56"/>
      <c r="N1207" s="56"/>
      <c r="O1207" s="56"/>
    </row>
    <row r="1208" spans="2:15" ht="24.95" customHeight="1">
      <c r="B1208" s="234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56"/>
      <c r="N1208" s="56"/>
      <c r="O1208" s="56"/>
    </row>
    <row r="1209" spans="2:15" ht="24.95" customHeight="1"/>
    <row r="1210" spans="2:15" ht="24.95" customHeight="1"/>
    <row r="1211" spans="2:15" ht="24.95" customHeight="1"/>
    <row r="1212" spans="2:15" ht="24.95" customHeight="1"/>
    <row r="1213" spans="2:15" ht="24.95" customHeight="1"/>
    <row r="1214" spans="2:15" ht="24.95" customHeight="1"/>
    <row r="1215" spans="2:15" ht="24.95" customHeight="1"/>
    <row r="1216" spans="2:15" ht="24.95" customHeight="1"/>
    <row r="1217" spans="2:15" ht="24.95" customHeight="1"/>
    <row r="1218" spans="2:15" ht="24.95" customHeight="1"/>
    <row r="1219" spans="2:15" ht="24.95" customHeight="1"/>
    <row r="1220" spans="2:15" ht="24.95" customHeight="1">
      <c r="O1220" s="45">
        <v>15</v>
      </c>
    </row>
    <row r="1221" spans="2:15" ht="24.95" customHeight="1">
      <c r="B1221" s="294" t="s">
        <v>171</v>
      </c>
      <c r="C1221" s="294"/>
      <c r="D1221" s="294"/>
      <c r="E1221" s="294"/>
      <c r="F1221" s="294"/>
      <c r="G1221" s="294"/>
      <c r="H1221" s="294"/>
      <c r="I1221" s="294"/>
      <c r="J1221" s="294"/>
      <c r="K1221" s="294"/>
      <c r="L1221" s="294"/>
      <c r="M1221" s="294"/>
      <c r="N1221" s="294"/>
      <c r="O1221" s="294"/>
    </row>
    <row r="1222" spans="2:15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</row>
    <row r="1223" spans="2:15" ht="24.95" customHeight="1">
      <c r="B1223" s="295" t="s">
        <v>117</v>
      </c>
      <c r="C1223" s="295"/>
      <c r="D1223" s="295"/>
      <c r="E1223" s="295"/>
      <c r="F1223" s="295"/>
      <c r="G1223" s="295"/>
      <c r="H1223" s="295"/>
      <c r="I1223" s="295"/>
      <c r="J1223" s="295"/>
      <c r="K1223" s="295"/>
      <c r="L1223" s="295"/>
      <c r="M1223" s="295"/>
      <c r="N1223" s="295"/>
      <c r="O1223" s="295"/>
    </row>
    <row r="1224" spans="2:15" ht="15" customHeight="1">
      <c r="B1224" s="185"/>
      <c r="C1224" s="185"/>
      <c r="D1224" s="185"/>
      <c r="E1224" s="185"/>
      <c r="F1224" s="185"/>
      <c r="G1224" s="185"/>
    </row>
    <row r="1225" spans="2:15" ht="24.95" customHeight="1">
      <c r="B1225" s="298" t="s">
        <v>115</v>
      </c>
      <c r="C1225" s="298"/>
      <c r="D1225" s="298"/>
      <c r="E1225" s="298"/>
      <c r="F1225" s="298"/>
      <c r="G1225" s="298"/>
      <c r="H1225" s="298"/>
      <c r="I1225" s="298"/>
      <c r="J1225" s="298"/>
    </row>
    <row r="1226" spans="2:15" ht="24.95" customHeight="1">
      <c r="B1226" s="299" t="s">
        <v>41</v>
      </c>
      <c r="C1226" s="293" t="s">
        <v>60</v>
      </c>
      <c r="D1226" s="293"/>
      <c r="E1226" s="293"/>
      <c r="F1226" s="293" t="s">
        <v>61</v>
      </c>
      <c r="G1226" s="293"/>
      <c r="H1226" s="293"/>
      <c r="I1226" s="190" t="s">
        <v>65</v>
      </c>
      <c r="J1226" s="190" t="s">
        <v>66</v>
      </c>
    </row>
    <row r="1227" spans="2:15" ht="24.95" customHeight="1">
      <c r="B1227" s="299"/>
      <c r="C1227" s="183" t="s">
        <v>83</v>
      </c>
      <c r="D1227" s="183" t="s">
        <v>84</v>
      </c>
      <c r="E1227" s="189" t="s">
        <v>85</v>
      </c>
      <c r="F1227" s="183" t="s">
        <v>86</v>
      </c>
      <c r="G1227" s="183" t="s">
        <v>87</v>
      </c>
      <c r="H1227" s="189" t="s">
        <v>88</v>
      </c>
      <c r="I1227" s="184" t="s">
        <v>105</v>
      </c>
      <c r="J1227" s="184" t="s">
        <v>106</v>
      </c>
      <c r="K1227" s="9"/>
      <c r="L1227" s="9"/>
      <c r="M1227" s="65"/>
      <c r="N1227" s="9"/>
    </row>
    <row r="1228" spans="2:15" ht="24.95" customHeight="1">
      <c r="B1228" s="191" t="s">
        <v>135</v>
      </c>
      <c r="C1228" s="87">
        <v>3575</v>
      </c>
      <c r="D1228" s="87">
        <v>34</v>
      </c>
      <c r="E1228" s="186">
        <f>C1228+D1228</f>
        <v>3609</v>
      </c>
      <c r="F1228" s="87">
        <v>5423</v>
      </c>
      <c r="G1228" s="87">
        <v>88</v>
      </c>
      <c r="H1228" s="186">
        <f>SUM(F1228:G1228)</f>
        <v>5511</v>
      </c>
      <c r="I1228" s="117">
        <v>8.1500000000000003E-2</v>
      </c>
      <c r="J1228" s="119">
        <f>H1228/E1228</f>
        <v>1.5270157938487114</v>
      </c>
      <c r="K1228" s="9"/>
      <c r="N1228" s="9"/>
    </row>
    <row r="1229" spans="2:15" ht="24.95" customHeight="1">
      <c r="B1229" s="191" t="s">
        <v>5</v>
      </c>
      <c r="C1229" s="87">
        <v>1116</v>
      </c>
      <c r="D1229" s="87">
        <v>142</v>
      </c>
      <c r="E1229" s="226">
        <f>C1229+D1229</f>
        <v>1258</v>
      </c>
      <c r="F1229" s="87">
        <v>2481</v>
      </c>
      <c r="G1229" s="87">
        <v>289</v>
      </c>
      <c r="H1229" s="261">
        <f>SUM(F1229:G1229)</f>
        <v>2770</v>
      </c>
      <c r="I1229" s="117">
        <v>0.1421</v>
      </c>
      <c r="J1229" s="119">
        <f>H1229/E1229</f>
        <v>2.2019077901430841</v>
      </c>
      <c r="K1229" s="9"/>
      <c r="N1229" s="9"/>
    </row>
    <row r="1230" spans="2:15" ht="24.95" customHeight="1">
      <c r="B1230" s="191" t="s">
        <v>24</v>
      </c>
      <c r="C1230" s="87">
        <v>1409</v>
      </c>
      <c r="D1230" s="87">
        <v>37</v>
      </c>
      <c r="E1230" s="226">
        <f>C1230+D1230</f>
        <v>1446</v>
      </c>
      <c r="F1230" s="87">
        <v>2798</v>
      </c>
      <c r="G1230" s="87">
        <v>38</v>
      </c>
      <c r="H1230" s="226">
        <f t="shared" ref="H1230" si="28">SUM(F1230:G1230)</f>
        <v>2836</v>
      </c>
      <c r="I1230" s="117">
        <v>8.4199999999999997E-2</v>
      </c>
      <c r="J1230" s="119">
        <f t="shared" ref="J1230" si="29">H1230/E1230</f>
        <v>1.9612724757952973</v>
      </c>
      <c r="K1230" s="9"/>
      <c r="N1230" s="9"/>
    </row>
    <row r="1231" spans="2:15" ht="24.95" customHeight="1">
      <c r="B1231" s="191" t="s">
        <v>7</v>
      </c>
      <c r="C1231" s="87">
        <v>25</v>
      </c>
      <c r="D1231" s="87">
        <v>0</v>
      </c>
      <c r="E1231" s="220">
        <f t="shared" ref="E1231:E1236" si="30">C1231+D1231</f>
        <v>25</v>
      </c>
      <c r="F1231" s="87">
        <v>44</v>
      </c>
      <c r="G1231" s="87">
        <v>0</v>
      </c>
      <c r="H1231" s="186">
        <f t="shared" ref="H1231:H1236" si="31">SUM(F1231:G1231)</f>
        <v>44</v>
      </c>
      <c r="I1231" s="117">
        <v>1.77E-2</v>
      </c>
      <c r="J1231" s="119">
        <f t="shared" ref="J1231:J1237" si="32">H1231/E1231</f>
        <v>1.76</v>
      </c>
      <c r="K1231" s="9"/>
      <c r="N1231" s="9"/>
    </row>
    <row r="1232" spans="2:15" ht="24.95" customHeight="1">
      <c r="B1232" s="191" t="s">
        <v>8</v>
      </c>
      <c r="C1232" s="87">
        <v>2740</v>
      </c>
      <c r="D1232" s="87">
        <v>328</v>
      </c>
      <c r="E1232" s="220">
        <f t="shared" si="30"/>
        <v>3068</v>
      </c>
      <c r="F1232" s="87">
        <v>5714</v>
      </c>
      <c r="G1232" s="87">
        <v>1452</v>
      </c>
      <c r="H1232" s="220">
        <f t="shared" si="31"/>
        <v>7166</v>
      </c>
      <c r="I1232" s="117">
        <v>0.1668</v>
      </c>
      <c r="J1232" s="119">
        <f t="shared" si="32"/>
        <v>2.3357235984354627</v>
      </c>
      <c r="K1232" s="9"/>
      <c r="N1232" s="9"/>
    </row>
    <row r="1233" spans="2:14" ht="24.95" customHeight="1">
      <c r="B1233" s="191" t="s">
        <v>9</v>
      </c>
      <c r="C1233" s="87">
        <v>3427</v>
      </c>
      <c r="D1233" s="87">
        <v>66</v>
      </c>
      <c r="E1233" s="220">
        <f t="shared" si="30"/>
        <v>3493</v>
      </c>
      <c r="F1233" s="87">
        <v>5581</v>
      </c>
      <c r="G1233" s="87">
        <v>106</v>
      </c>
      <c r="H1233" s="186">
        <f t="shared" si="31"/>
        <v>5687</v>
      </c>
      <c r="I1233" s="117">
        <v>8.3900000000000002E-2</v>
      </c>
      <c r="J1233" s="119">
        <f t="shared" si="32"/>
        <v>1.6281133695963355</v>
      </c>
      <c r="K1233" s="9"/>
      <c r="N1233" s="9"/>
    </row>
    <row r="1234" spans="2:14" ht="24.95" customHeight="1">
      <c r="B1234" s="191" t="s">
        <v>10</v>
      </c>
      <c r="C1234" s="87">
        <v>290</v>
      </c>
      <c r="D1234" s="87">
        <v>0</v>
      </c>
      <c r="E1234" s="220">
        <f t="shared" si="30"/>
        <v>290</v>
      </c>
      <c r="F1234" s="87">
        <v>580</v>
      </c>
      <c r="G1234" s="87">
        <v>0</v>
      </c>
      <c r="H1234" s="186">
        <f t="shared" si="31"/>
        <v>580</v>
      </c>
      <c r="I1234" s="117">
        <v>6.1499999999999999E-2</v>
      </c>
      <c r="J1234" s="119">
        <f t="shared" si="32"/>
        <v>2</v>
      </c>
      <c r="K1234" s="9"/>
      <c r="N1234" s="9"/>
    </row>
    <row r="1235" spans="2:14" ht="24.95" customHeight="1">
      <c r="B1235" s="191" t="s">
        <v>11</v>
      </c>
      <c r="C1235" s="87">
        <v>1476</v>
      </c>
      <c r="D1235" s="87">
        <v>360</v>
      </c>
      <c r="E1235" s="220">
        <f t="shared" si="30"/>
        <v>1836</v>
      </c>
      <c r="F1235" s="87">
        <v>3361</v>
      </c>
      <c r="G1235" s="87">
        <v>1672</v>
      </c>
      <c r="H1235" s="186">
        <f t="shared" si="31"/>
        <v>5033</v>
      </c>
      <c r="I1235" s="117">
        <v>0.22159999999999999</v>
      </c>
      <c r="J1235" s="119">
        <f t="shared" si="32"/>
        <v>2.7412854030501088</v>
      </c>
      <c r="K1235" s="9"/>
      <c r="N1235" s="9"/>
    </row>
    <row r="1236" spans="2:14" ht="24.95" customHeight="1">
      <c r="B1236" s="191" t="s">
        <v>12</v>
      </c>
      <c r="C1236" s="87">
        <v>780</v>
      </c>
      <c r="D1236" s="87">
        <v>24</v>
      </c>
      <c r="E1236" s="220">
        <f t="shared" si="30"/>
        <v>804</v>
      </c>
      <c r="F1236" s="87">
        <v>1284</v>
      </c>
      <c r="G1236" s="87">
        <v>42</v>
      </c>
      <c r="H1236" s="186">
        <f t="shared" si="31"/>
        <v>1326</v>
      </c>
      <c r="I1236" s="117">
        <v>4.8599999999999997E-2</v>
      </c>
      <c r="J1236" s="119">
        <f t="shared" si="32"/>
        <v>1.6492537313432836</v>
      </c>
      <c r="K1236" s="9"/>
      <c r="N1236" s="9"/>
    </row>
    <row r="1237" spans="2:14" ht="24.95" customHeight="1">
      <c r="B1237" s="110" t="s">
        <v>14</v>
      </c>
      <c r="C1237" s="187">
        <f t="shared" ref="C1237:H1237" si="33">SUM(C1228:C1236)</f>
        <v>14838</v>
      </c>
      <c r="D1237" s="187">
        <f t="shared" si="33"/>
        <v>991</v>
      </c>
      <c r="E1237" s="188">
        <f>SUM(E1228:E1236)</f>
        <v>15829</v>
      </c>
      <c r="F1237" s="187">
        <f t="shared" si="33"/>
        <v>27266</v>
      </c>
      <c r="G1237" s="187">
        <f t="shared" si="33"/>
        <v>3687</v>
      </c>
      <c r="H1237" s="151">
        <f t="shared" si="33"/>
        <v>30953</v>
      </c>
      <c r="I1237" s="161">
        <v>0.1055</v>
      </c>
      <c r="J1237" s="147">
        <f t="shared" si="32"/>
        <v>1.9554614947248721</v>
      </c>
      <c r="K1237" s="9"/>
      <c r="L1237" s="9"/>
      <c r="M1237" s="65"/>
      <c r="N1237" s="9"/>
    </row>
    <row r="1238" spans="2:14" ht="24.95" customHeight="1">
      <c r="B1238" s="20"/>
      <c r="C1238" s="33"/>
      <c r="D1238" s="33"/>
      <c r="E1238" s="37"/>
      <c r="F1238" s="33"/>
      <c r="G1238" s="33"/>
      <c r="H1238" s="37"/>
      <c r="I1238" s="21"/>
      <c r="J1238" s="22"/>
      <c r="K1238" s="68"/>
      <c r="L1238" s="68"/>
      <c r="M1238" s="65"/>
      <c r="N1238" s="9"/>
    </row>
    <row r="1239" spans="2:14" ht="24.95" customHeight="1">
      <c r="B1239" s="81"/>
      <c r="C1239" s="81"/>
      <c r="D1239" s="81"/>
      <c r="E1239" s="81"/>
      <c r="F1239" s="81"/>
      <c r="G1239" s="81"/>
      <c r="H1239" s="81"/>
      <c r="I1239" s="81"/>
      <c r="J1239" s="81"/>
      <c r="K1239" s="81"/>
      <c r="L1239" s="81"/>
      <c r="M1239" s="81"/>
      <c r="N1239" s="81"/>
    </row>
    <row r="1240" spans="2:14" ht="24.95" customHeight="1">
      <c r="B1240" s="82"/>
      <c r="C1240" s="82"/>
      <c r="D1240" s="82"/>
      <c r="E1240" s="82"/>
      <c r="F1240" s="82"/>
      <c r="G1240" s="82"/>
      <c r="H1240" s="82"/>
      <c r="I1240" s="82"/>
      <c r="J1240" s="82"/>
      <c r="K1240" s="67"/>
      <c r="L1240" s="67"/>
      <c r="M1240" s="67"/>
      <c r="N1240" s="67"/>
    </row>
    <row r="1241" spans="2:14" ht="24.95" customHeight="1">
      <c r="B1241" s="2"/>
      <c r="C1241" s="2"/>
      <c r="D1241" s="2"/>
      <c r="E1241" s="2"/>
      <c r="G1241" s="2"/>
      <c r="H1241" s="2"/>
      <c r="I1241" s="2"/>
      <c r="J1241" s="2"/>
    </row>
    <row r="1242" spans="2:14" ht="24.95" customHeight="1">
      <c r="B1242" s="2"/>
      <c r="C1242" s="2"/>
      <c r="D1242" s="2"/>
      <c r="E1242" s="2"/>
      <c r="G1242" s="2"/>
      <c r="H1242" s="2"/>
      <c r="I1242" s="2"/>
      <c r="J1242" s="2"/>
    </row>
    <row r="1243" spans="2:14" ht="24.95" customHeight="1">
      <c r="B1243" s="2"/>
      <c r="C1243" s="2"/>
      <c r="D1243" s="2"/>
      <c r="E1243" s="2"/>
      <c r="G1243" s="2"/>
      <c r="H1243" s="2"/>
      <c r="I1243" s="2"/>
      <c r="J1243" s="2"/>
    </row>
    <row r="1244" spans="2:14" ht="24.95" customHeight="1">
      <c r="B1244" s="2"/>
      <c r="C1244" s="2"/>
      <c r="D1244" s="2"/>
      <c r="E1244" s="2"/>
      <c r="G1244" s="2"/>
      <c r="H1244" s="2"/>
      <c r="I1244" s="2"/>
      <c r="J1244" s="2"/>
    </row>
    <row r="1245" spans="2:14" ht="24.95" customHeight="1">
      <c r="B1245" s="2"/>
      <c r="C1245" s="2"/>
      <c r="D1245" s="2"/>
      <c r="E1245" s="2"/>
      <c r="G1245" s="2"/>
      <c r="H1245" s="2"/>
      <c r="I1245" s="2"/>
      <c r="J1245" s="2"/>
    </row>
    <row r="1246" spans="2:14" ht="24.95" customHeight="1">
      <c r="B1246" s="2"/>
      <c r="C1246" s="2"/>
      <c r="D1246" s="2"/>
      <c r="E1246" s="2"/>
      <c r="G1246" s="2"/>
      <c r="H1246" s="2"/>
      <c r="I1246" s="2"/>
      <c r="J1246" s="2"/>
    </row>
    <row r="1247" spans="2:14" ht="24.95" customHeight="1">
      <c r="B1247" s="2"/>
      <c r="C1247" s="2"/>
      <c r="D1247" s="2"/>
      <c r="E1247" s="2"/>
      <c r="G1247" s="2"/>
      <c r="H1247" s="2"/>
      <c r="I1247" s="2"/>
      <c r="J1247" s="2"/>
    </row>
    <row r="1248" spans="2:14" ht="24.95" customHeight="1">
      <c r="B1248" s="2"/>
      <c r="C1248" s="2"/>
      <c r="D1248" s="2"/>
      <c r="E1248" s="2"/>
      <c r="G1248" s="2"/>
      <c r="H1248" s="2"/>
      <c r="I1248" s="2"/>
      <c r="J1248" s="2"/>
    </row>
    <row r="1249" spans="2:11" ht="24.95" customHeight="1">
      <c r="B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2:11" ht="24.95" customHeight="1"/>
    <row r="1251" spans="2:11" ht="24.95" customHeight="1"/>
    <row r="1252" spans="2:11" ht="24.95" customHeight="1"/>
    <row r="1253" spans="2:11" ht="24.95" customHeight="1"/>
    <row r="1254" spans="2:11" ht="24.95" customHeight="1"/>
    <row r="1255" spans="2:11" ht="24.95" customHeight="1"/>
    <row r="1256" spans="2:11" ht="24.95" customHeight="1"/>
    <row r="1257" spans="2:11" ht="24.95" customHeight="1"/>
    <row r="1258" spans="2:11" ht="24.95" customHeight="1"/>
    <row r="1259" spans="2:11" ht="24.95" customHeight="1"/>
    <row r="1260" spans="2:11" ht="24.95" customHeight="1"/>
    <row r="1261" spans="2:11" ht="24.95" customHeight="1"/>
    <row r="1262" spans="2:11" ht="24.95" customHeight="1"/>
    <row r="1263" spans="2:11" ht="24.95" customHeight="1"/>
    <row r="1264" spans="2:11" ht="24.95" customHeight="1"/>
    <row r="1265" ht="24.95" customHeight="1"/>
    <row r="1266" ht="24.95" customHeight="1"/>
    <row r="1267" ht="24.95" customHeight="1"/>
    <row r="1268" ht="24.95" customHeight="1"/>
    <row r="1269" ht="24.95" customHeight="1"/>
    <row r="1270" ht="24.95" customHeight="1"/>
    <row r="1271" ht="24.95" customHeight="1"/>
    <row r="1272" ht="24.95" customHeight="1"/>
    <row r="1273" ht="24.95" customHeight="1"/>
    <row r="1274" ht="24.95" customHeight="1"/>
    <row r="1275" ht="24.95" customHeight="1"/>
    <row r="1276" ht="24.95" customHeight="1"/>
    <row r="1277" ht="24.95" customHeight="1"/>
    <row r="1278" ht="24.95" customHeight="1"/>
    <row r="1279" ht="24.95" customHeight="1"/>
    <row r="1280" ht="24.95" customHeight="1"/>
    <row r="1281" spans="2:15" ht="24.95" customHeight="1"/>
    <row r="1282" spans="2:15" ht="24.95" customHeight="1"/>
    <row r="1283" spans="2:15" ht="24.95" customHeight="1"/>
    <row r="1284" spans="2:15" ht="24.95" customHeight="1"/>
    <row r="1285" spans="2:15" ht="24.95" customHeight="1"/>
    <row r="1286" spans="2:15" ht="24.95" customHeight="1">
      <c r="O1286" s="45">
        <v>16</v>
      </c>
    </row>
    <row r="1287" spans="2:15" ht="24.95" customHeight="1">
      <c r="B1287" s="294" t="s">
        <v>172</v>
      </c>
      <c r="C1287" s="294"/>
      <c r="D1287" s="294"/>
      <c r="E1287" s="294"/>
      <c r="F1287" s="294"/>
      <c r="G1287" s="294"/>
      <c r="H1287" s="294"/>
      <c r="I1287" s="294"/>
      <c r="J1287" s="294"/>
      <c r="K1287" s="294"/>
      <c r="L1287" s="294"/>
      <c r="M1287" s="294"/>
      <c r="N1287" s="294"/>
      <c r="O1287" s="294"/>
    </row>
    <row r="1288" spans="2:15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</row>
    <row r="1289" spans="2:15" ht="24.95" customHeight="1">
      <c r="B1289" s="295" t="s">
        <v>173</v>
      </c>
      <c r="C1289" s="295"/>
      <c r="D1289" s="295"/>
      <c r="E1289" s="295"/>
      <c r="F1289" s="295"/>
      <c r="G1289" s="295"/>
      <c r="H1289" s="295"/>
      <c r="I1289" s="295"/>
      <c r="J1289" s="295"/>
      <c r="K1289" s="295"/>
      <c r="L1289" s="295"/>
      <c r="M1289" s="295"/>
      <c r="N1289" s="295"/>
      <c r="O1289" s="295"/>
    </row>
    <row r="1290" spans="2:15" ht="15" customHeight="1">
      <c r="B1290" s="185"/>
      <c r="C1290" s="185"/>
      <c r="D1290" s="185"/>
      <c r="E1290" s="185"/>
      <c r="F1290" s="185"/>
      <c r="G1290" s="185"/>
    </row>
    <row r="1291" spans="2:15" ht="24.95" customHeight="1">
      <c r="B1291" s="298" t="s">
        <v>118</v>
      </c>
      <c r="C1291" s="298"/>
      <c r="D1291" s="298"/>
      <c r="E1291" s="298"/>
      <c r="F1291" s="298"/>
      <c r="G1291" s="298"/>
      <c r="H1291" s="298"/>
      <c r="I1291" s="298"/>
      <c r="J1291" s="298"/>
    </row>
    <row r="1292" spans="2:15" ht="24.95" customHeight="1">
      <c r="B1292" s="299" t="s">
        <v>41</v>
      </c>
      <c r="C1292" s="293" t="s">
        <v>60</v>
      </c>
      <c r="D1292" s="293"/>
      <c r="E1292" s="293"/>
      <c r="F1292" s="293" t="s">
        <v>61</v>
      </c>
      <c r="G1292" s="293"/>
      <c r="H1292" s="293"/>
      <c r="I1292" s="190" t="s">
        <v>65</v>
      </c>
      <c r="J1292" s="190" t="s">
        <v>66</v>
      </c>
    </row>
    <row r="1293" spans="2:15" ht="24.95" customHeight="1">
      <c r="B1293" s="299"/>
      <c r="C1293" s="183" t="s">
        <v>83</v>
      </c>
      <c r="D1293" s="183" t="s">
        <v>84</v>
      </c>
      <c r="E1293" s="189" t="s">
        <v>85</v>
      </c>
      <c r="F1293" s="183" t="s">
        <v>86</v>
      </c>
      <c r="G1293" s="183" t="s">
        <v>87</v>
      </c>
      <c r="H1293" s="189" t="s">
        <v>88</v>
      </c>
      <c r="I1293" s="184" t="s">
        <v>105</v>
      </c>
      <c r="J1293" s="184" t="s">
        <v>106</v>
      </c>
      <c r="K1293" s="9"/>
      <c r="L1293" s="9"/>
      <c r="M1293" s="65"/>
      <c r="N1293" s="9"/>
    </row>
    <row r="1294" spans="2:15" ht="24.95" customHeight="1">
      <c r="B1294" s="191" t="s">
        <v>135</v>
      </c>
      <c r="C1294" s="87">
        <v>1447</v>
      </c>
      <c r="D1294" s="87">
        <v>63</v>
      </c>
      <c r="E1294" s="186">
        <f>SUM(C1294:D1294)</f>
        <v>1510</v>
      </c>
      <c r="F1294" s="87">
        <v>2658</v>
      </c>
      <c r="G1294" s="87">
        <v>82</v>
      </c>
      <c r="H1294" s="186">
        <f>SUM(F1294:G1294)</f>
        <v>2740</v>
      </c>
      <c r="I1294" s="117">
        <v>0.106</v>
      </c>
      <c r="J1294" s="119">
        <f>H1294/E1294</f>
        <v>1.814569536423841</v>
      </c>
      <c r="K1294" s="9"/>
      <c r="L1294" s="9"/>
      <c r="M1294" s="65"/>
      <c r="N1294" s="9"/>
    </row>
    <row r="1295" spans="2:15" ht="24.95" customHeight="1">
      <c r="B1295" s="191" t="s">
        <v>5</v>
      </c>
      <c r="C1295" s="87">
        <v>807</v>
      </c>
      <c r="D1295" s="87">
        <v>100</v>
      </c>
      <c r="E1295" s="186">
        <f t="shared" ref="E1295:E1302" si="34">SUM(C1295:D1295)</f>
        <v>907</v>
      </c>
      <c r="F1295" s="87">
        <v>2070</v>
      </c>
      <c r="G1295" s="87">
        <v>107</v>
      </c>
      <c r="H1295" s="186">
        <f t="shared" ref="H1295:H1302" si="35">SUM(F1295:G1295)</f>
        <v>2177</v>
      </c>
      <c r="I1295" s="117">
        <v>0.13789999999999999</v>
      </c>
      <c r="J1295" s="119">
        <f t="shared" ref="J1295:J1303" si="36">H1295/E1295</f>
        <v>2.4002205071664831</v>
      </c>
      <c r="K1295" s="9"/>
      <c r="L1295" s="68"/>
      <c r="M1295" s="65"/>
      <c r="N1295" s="9"/>
    </row>
    <row r="1296" spans="2:15" ht="24.95" customHeight="1">
      <c r="B1296" s="191" t="s">
        <v>24</v>
      </c>
      <c r="C1296" s="87">
        <v>1881</v>
      </c>
      <c r="D1296" s="87">
        <v>109</v>
      </c>
      <c r="E1296" s="186">
        <f t="shared" si="34"/>
        <v>1990</v>
      </c>
      <c r="F1296" s="87">
        <v>3886</v>
      </c>
      <c r="G1296" s="87">
        <v>551</v>
      </c>
      <c r="H1296" s="186">
        <f t="shared" si="35"/>
        <v>4437</v>
      </c>
      <c r="I1296" s="117">
        <v>0.16120000000000001</v>
      </c>
      <c r="J1296" s="119">
        <f t="shared" si="36"/>
        <v>2.2296482412060303</v>
      </c>
      <c r="K1296" s="9"/>
      <c r="L1296" s="68"/>
      <c r="M1296" s="118"/>
      <c r="N1296" s="9"/>
    </row>
    <row r="1297" spans="2:14" ht="24.95" customHeight="1">
      <c r="B1297" s="191" t="s">
        <v>7</v>
      </c>
      <c r="C1297" s="87">
        <v>410</v>
      </c>
      <c r="D1297" s="87">
        <v>97</v>
      </c>
      <c r="E1297" s="186">
        <f t="shared" si="34"/>
        <v>507</v>
      </c>
      <c r="F1297" s="87">
        <v>1137</v>
      </c>
      <c r="G1297" s="87">
        <v>448</v>
      </c>
      <c r="H1297" s="186">
        <f t="shared" si="35"/>
        <v>1585</v>
      </c>
      <c r="I1297" s="117">
        <v>0.27079999999999999</v>
      </c>
      <c r="J1297" s="119">
        <f t="shared" si="36"/>
        <v>3.1262327416173572</v>
      </c>
      <c r="K1297" s="9"/>
      <c r="L1297" s="68"/>
      <c r="M1297" s="66"/>
      <c r="N1297" s="9"/>
    </row>
    <row r="1298" spans="2:14" ht="24.95" customHeight="1">
      <c r="B1298" s="191" t="s">
        <v>8</v>
      </c>
      <c r="C1298" s="87">
        <v>6508</v>
      </c>
      <c r="D1298" s="87">
        <v>2030</v>
      </c>
      <c r="E1298" s="186">
        <f t="shared" si="34"/>
        <v>8538</v>
      </c>
      <c r="F1298" s="87">
        <v>10589</v>
      </c>
      <c r="G1298" s="87">
        <v>2618</v>
      </c>
      <c r="H1298" s="186">
        <f t="shared" si="35"/>
        <v>13207</v>
      </c>
      <c r="I1298" s="117">
        <v>0.314</v>
      </c>
      <c r="J1298" s="119">
        <f t="shared" si="36"/>
        <v>1.546849379245725</v>
      </c>
      <c r="K1298" s="9"/>
      <c r="L1298" s="68"/>
      <c r="M1298" s="66"/>
      <c r="N1298" s="9"/>
    </row>
    <row r="1299" spans="2:14" ht="24.95" customHeight="1">
      <c r="B1299" s="191" t="s">
        <v>9</v>
      </c>
      <c r="C1299" s="87">
        <v>1717</v>
      </c>
      <c r="D1299" s="87">
        <v>108</v>
      </c>
      <c r="E1299" s="186">
        <f t="shared" si="34"/>
        <v>1825</v>
      </c>
      <c r="F1299" s="87">
        <v>2676</v>
      </c>
      <c r="G1299" s="87">
        <v>360</v>
      </c>
      <c r="H1299" s="186">
        <f t="shared" si="35"/>
        <v>3036</v>
      </c>
      <c r="I1299" s="117">
        <v>0.1203</v>
      </c>
      <c r="J1299" s="119">
        <f t="shared" si="36"/>
        <v>1.6635616438356164</v>
      </c>
      <c r="K1299" s="9"/>
      <c r="L1299" s="68"/>
      <c r="M1299" s="66"/>
      <c r="N1299" s="9"/>
    </row>
    <row r="1300" spans="2:14" ht="24.95" customHeight="1">
      <c r="B1300" s="191" t="s">
        <v>10</v>
      </c>
      <c r="C1300" s="87">
        <v>686</v>
      </c>
      <c r="D1300" s="87">
        <v>9</v>
      </c>
      <c r="E1300" s="186">
        <f t="shared" si="34"/>
        <v>695</v>
      </c>
      <c r="F1300" s="87">
        <v>2411</v>
      </c>
      <c r="G1300" s="87">
        <v>171</v>
      </c>
      <c r="H1300" s="186">
        <f t="shared" si="35"/>
        <v>2582</v>
      </c>
      <c r="I1300" s="117">
        <v>0.22770000000000001</v>
      </c>
      <c r="J1300" s="119">
        <f t="shared" si="36"/>
        <v>3.7151079136690646</v>
      </c>
      <c r="K1300" s="9"/>
      <c r="L1300" s="68"/>
      <c r="M1300" s="66"/>
      <c r="N1300" s="9"/>
    </row>
    <row r="1301" spans="2:14" ht="24.95" customHeight="1">
      <c r="B1301" s="191" t="s">
        <v>11</v>
      </c>
      <c r="C1301" s="87">
        <v>279</v>
      </c>
      <c r="D1301" s="87">
        <v>9</v>
      </c>
      <c r="E1301" s="186">
        <f t="shared" si="34"/>
        <v>288</v>
      </c>
      <c r="F1301" s="87">
        <v>425</v>
      </c>
      <c r="G1301" s="87">
        <v>10</v>
      </c>
      <c r="H1301" s="186">
        <f t="shared" si="35"/>
        <v>435</v>
      </c>
      <c r="I1301" s="117">
        <v>4.6399999999999997E-2</v>
      </c>
      <c r="J1301" s="119">
        <f t="shared" si="36"/>
        <v>1.5104166666666667</v>
      </c>
      <c r="K1301" s="9"/>
      <c r="L1301" s="68"/>
      <c r="M1301" s="65"/>
      <c r="N1301" s="9"/>
    </row>
    <row r="1302" spans="2:14" ht="24.95" customHeight="1">
      <c r="B1302" s="191" t="s">
        <v>12</v>
      </c>
      <c r="C1302" s="87">
        <v>259</v>
      </c>
      <c r="D1302" s="87">
        <v>0</v>
      </c>
      <c r="E1302" s="186">
        <f t="shared" si="34"/>
        <v>259</v>
      </c>
      <c r="F1302" s="87">
        <v>528</v>
      </c>
      <c r="G1302" s="87">
        <v>0</v>
      </c>
      <c r="H1302" s="186">
        <f t="shared" si="35"/>
        <v>528</v>
      </c>
      <c r="I1302" s="117">
        <v>6.0100000000000001E-2</v>
      </c>
      <c r="J1302" s="119">
        <f t="shared" si="36"/>
        <v>2.0386100386100385</v>
      </c>
      <c r="K1302" s="9"/>
      <c r="L1302" s="9"/>
      <c r="M1302" s="9"/>
      <c r="N1302" s="9"/>
    </row>
    <row r="1303" spans="2:14" ht="24.95" customHeight="1">
      <c r="B1303" s="110" t="s">
        <v>14</v>
      </c>
      <c r="C1303" s="187">
        <f>SUM(C1294:C1302)</f>
        <v>13994</v>
      </c>
      <c r="D1303" s="187">
        <f>SUM(D1294:D1302)</f>
        <v>2525</v>
      </c>
      <c r="E1303" s="188">
        <f>SUM(C1303:D1303)</f>
        <v>16519</v>
      </c>
      <c r="F1303" s="187">
        <f>SUM(F1294:F1302)</f>
        <v>26380</v>
      </c>
      <c r="G1303" s="187">
        <f>SUM(G1294:G1302)</f>
        <v>4347</v>
      </c>
      <c r="H1303" s="151">
        <f>SUM(F1303:G1303)</f>
        <v>30727</v>
      </c>
      <c r="I1303" s="161">
        <v>0.17879999999999999</v>
      </c>
      <c r="J1303" s="147">
        <f t="shared" si="36"/>
        <v>1.8601004903444518</v>
      </c>
      <c r="K1303" s="9"/>
      <c r="L1303" s="9"/>
      <c r="M1303" s="65"/>
      <c r="N1303" s="9"/>
    </row>
    <row r="1304" spans="2:14" ht="24.95" customHeight="1">
      <c r="B1304" s="20"/>
      <c r="C1304" s="33"/>
      <c r="D1304" s="33"/>
      <c r="E1304" s="37"/>
      <c r="F1304" s="33"/>
      <c r="G1304" s="33"/>
      <c r="H1304" s="37"/>
      <c r="I1304" s="21"/>
      <c r="J1304" s="22"/>
      <c r="K1304" s="68"/>
      <c r="L1304" s="68"/>
      <c r="M1304" s="65"/>
      <c r="N1304" s="9"/>
    </row>
    <row r="1305" spans="2:14" ht="24.95" customHeight="1">
      <c r="B1305" s="81"/>
      <c r="C1305" s="81"/>
      <c r="D1305" s="81"/>
      <c r="E1305" s="81"/>
      <c r="F1305" s="81"/>
      <c r="G1305" s="81"/>
      <c r="H1305" s="81"/>
      <c r="I1305" s="81"/>
      <c r="J1305" s="81"/>
      <c r="K1305" s="81"/>
      <c r="L1305" s="81"/>
      <c r="M1305" s="81"/>
      <c r="N1305" s="81"/>
    </row>
    <row r="1306" spans="2:14" ht="24.95" customHeight="1">
      <c r="B1306" s="82"/>
      <c r="C1306" s="82"/>
      <c r="D1306" s="82"/>
      <c r="E1306" s="82"/>
      <c r="F1306" s="82"/>
      <c r="G1306" s="82"/>
      <c r="H1306" s="82"/>
      <c r="I1306" s="82"/>
      <c r="J1306" s="82"/>
      <c r="K1306" s="67"/>
      <c r="L1306" s="67"/>
      <c r="M1306" s="67"/>
      <c r="N1306" s="67"/>
    </row>
    <row r="1307" spans="2:14" ht="24.95" customHeight="1">
      <c r="B1307" s="2"/>
      <c r="C1307" s="2"/>
      <c r="D1307" s="2"/>
      <c r="E1307" s="2"/>
      <c r="G1307" s="2"/>
      <c r="H1307" s="2"/>
      <c r="I1307" s="2"/>
      <c r="J1307" s="2"/>
    </row>
    <row r="1308" spans="2:14" ht="24.95" customHeight="1">
      <c r="B1308" s="2"/>
      <c r="C1308" s="2"/>
      <c r="D1308" s="2"/>
      <c r="E1308" s="2"/>
      <c r="G1308" s="2"/>
      <c r="H1308" s="2"/>
      <c r="I1308" s="2"/>
      <c r="J1308" s="2"/>
    </row>
    <row r="1309" spans="2:14" ht="24.95" customHeight="1">
      <c r="B1309" s="2"/>
      <c r="C1309" s="2"/>
      <c r="D1309" s="2"/>
      <c r="E1309" s="2"/>
      <c r="G1309" s="2"/>
      <c r="H1309" s="2"/>
      <c r="I1309" s="2"/>
      <c r="J1309" s="2"/>
    </row>
    <row r="1310" spans="2:14" ht="24.95" customHeight="1">
      <c r="B1310" s="2"/>
      <c r="C1310" s="2"/>
      <c r="D1310" s="2"/>
      <c r="E1310" s="2"/>
      <c r="G1310" s="2"/>
      <c r="H1310" s="2"/>
      <c r="I1310" s="2"/>
      <c r="J1310" s="2"/>
    </row>
    <row r="1311" spans="2:14" ht="24.95" customHeight="1">
      <c r="B1311" s="2"/>
      <c r="C1311" s="2"/>
      <c r="D1311" s="2"/>
      <c r="E1311" s="2"/>
      <c r="G1311" s="2"/>
      <c r="H1311" s="2"/>
      <c r="I1311" s="2"/>
      <c r="J1311" s="2"/>
    </row>
    <row r="1312" spans="2:14" ht="24.95" customHeight="1">
      <c r="B1312" s="2"/>
      <c r="C1312" s="2"/>
      <c r="D1312" s="2"/>
      <c r="E1312" s="2"/>
      <c r="G1312" s="2"/>
      <c r="H1312" s="2"/>
      <c r="I1312" s="2"/>
      <c r="J1312" s="2"/>
    </row>
    <row r="1313" spans="2:11" ht="24.95" customHeight="1">
      <c r="B1313" s="2"/>
      <c r="C1313" s="2"/>
      <c r="D1313" s="2"/>
      <c r="E1313" s="2"/>
      <c r="G1313" s="2"/>
      <c r="H1313" s="2"/>
      <c r="I1313" s="2"/>
      <c r="J1313" s="2"/>
    </row>
    <row r="1314" spans="2:11" ht="24.95" customHeight="1">
      <c r="B1314" s="2"/>
      <c r="C1314" s="2"/>
      <c r="D1314" s="2"/>
      <c r="E1314" s="2"/>
      <c r="G1314" s="2"/>
      <c r="H1314" s="2"/>
      <c r="I1314" s="2"/>
      <c r="J1314" s="2"/>
    </row>
    <row r="1315" spans="2:11" ht="24.95" customHeight="1">
      <c r="B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2:11" ht="24.95" customHeight="1"/>
    <row r="1317" spans="2:11" ht="24.95" customHeight="1"/>
    <row r="1318" spans="2:11" ht="24.95" customHeight="1"/>
    <row r="1319" spans="2:11" ht="24.95" customHeight="1"/>
    <row r="1320" spans="2:11" ht="24.95" customHeight="1"/>
    <row r="1321" spans="2:11" ht="24.95" customHeight="1"/>
    <row r="1322" spans="2:11" ht="24.95" customHeight="1"/>
    <row r="1323" spans="2:11" ht="24.95" customHeight="1"/>
    <row r="1324" spans="2:11" ht="24.95" customHeight="1"/>
    <row r="1325" spans="2:11" ht="24.95" customHeight="1"/>
    <row r="1326" spans="2:11" ht="24.95" customHeight="1"/>
    <row r="1327" spans="2:11" ht="24.95" customHeight="1"/>
    <row r="1328" spans="2:11" ht="24.95" customHeight="1"/>
    <row r="1329" ht="24.95" customHeight="1"/>
    <row r="1330" ht="24.95" customHeight="1"/>
    <row r="1331" ht="24.95" customHeight="1"/>
    <row r="1332" ht="24.95" customHeight="1"/>
    <row r="1333" ht="24.95" customHeight="1"/>
    <row r="1334" ht="24.95" customHeight="1"/>
    <row r="1335" ht="24.95" customHeight="1"/>
    <row r="1336" ht="24.95" customHeight="1"/>
    <row r="1337" ht="24.95" customHeight="1"/>
    <row r="1338" ht="24.95" customHeight="1"/>
    <row r="1339" ht="24.95" customHeight="1"/>
    <row r="1340" ht="24.95" customHeight="1"/>
    <row r="1341" ht="24.95" customHeight="1"/>
    <row r="1342" ht="24.95" customHeight="1"/>
    <row r="1343" ht="24.95" customHeight="1"/>
    <row r="1344" ht="24.95" customHeight="1"/>
    <row r="1345" spans="2:15" ht="24.95" customHeight="1"/>
    <row r="1346" spans="2:15" ht="24.95" customHeight="1"/>
    <row r="1347" spans="2:15" ht="24.95" customHeight="1"/>
    <row r="1348" spans="2:15" ht="24.95" customHeight="1"/>
    <row r="1349" spans="2:15" ht="24.95" customHeight="1"/>
    <row r="1350" spans="2:15" ht="24.95" customHeight="1"/>
    <row r="1351" spans="2:15" ht="24.95" customHeight="1"/>
    <row r="1352" spans="2:15" ht="24.95" customHeight="1">
      <c r="O1352" s="45">
        <v>17</v>
      </c>
    </row>
    <row r="1353" spans="2:15" ht="50.1" customHeight="1">
      <c r="B1353" s="343" t="s">
        <v>45</v>
      </c>
      <c r="C1353" s="343"/>
      <c r="D1353" s="343"/>
      <c r="E1353" s="343"/>
      <c r="F1353" s="343"/>
      <c r="G1353" s="343"/>
      <c r="H1353" s="343"/>
      <c r="I1353" s="343"/>
      <c r="J1353" s="343"/>
      <c r="K1353" s="343"/>
      <c r="L1353" s="343"/>
      <c r="M1353" s="343"/>
      <c r="N1353" s="343"/>
      <c r="O1353" s="343"/>
    </row>
    <row r="1354" spans="2:15" ht="15" customHeight="1"/>
    <row r="1355" spans="2:15" ht="39.950000000000003" customHeight="1">
      <c r="B1355" s="307" t="s">
        <v>104</v>
      </c>
      <c r="C1355" s="307"/>
      <c r="D1355" s="307"/>
      <c r="E1355" s="307"/>
      <c r="F1355" s="307"/>
      <c r="G1355" s="307"/>
      <c r="H1355" s="307"/>
      <c r="I1355" s="307"/>
      <c r="J1355" s="307"/>
      <c r="K1355" s="307"/>
      <c r="L1355" s="307"/>
      <c r="M1355" s="307"/>
      <c r="N1355" s="307"/>
      <c r="O1355" s="307"/>
    </row>
    <row r="1356" spans="2:15" ht="15" customHeight="1">
      <c r="B1356" s="16"/>
      <c r="C1356" s="16"/>
      <c r="D1356" s="16"/>
      <c r="E1356" s="16"/>
      <c r="F1356" s="16"/>
      <c r="G1356" s="16"/>
    </row>
    <row r="1357" spans="2:15" ht="24.95" customHeight="1">
      <c r="B1357" s="304" t="s">
        <v>40</v>
      </c>
      <c r="C1357" s="269" t="s">
        <v>72</v>
      </c>
      <c r="D1357" s="269"/>
      <c r="E1357" s="269" t="s">
        <v>146</v>
      </c>
      <c r="F1357" s="269"/>
      <c r="G1357" s="269" t="s">
        <v>20</v>
      </c>
      <c r="H1357" s="269"/>
      <c r="M1357" s="69"/>
      <c r="N1357" s="69"/>
    </row>
    <row r="1358" spans="2:15" ht="24.95" customHeight="1">
      <c r="B1358" s="304"/>
      <c r="C1358" s="134" t="s">
        <v>73</v>
      </c>
      <c r="D1358" s="133" t="s">
        <v>32</v>
      </c>
      <c r="E1358" s="134" t="s">
        <v>73</v>
      </c>
      <c r="F1358" s="133" t="s">
        <v>32</v>
      </c>
      <c r="G1358" s="134" t="s">
        <v>73</v>
      </c>
      <c r="H1358" s="133" t="s">
        <v>32</v>
      </c>
      <c r="M1358" s="70"/>
      <c r="N1358" s="28"/>
    </row>
    <row r="1359" spans="2:15" ht="24.95" customHeight="1">
      <c r="B1359" s="39" t="s">
        <v>153</v>
      </c>
      <c r="C1359" s="89">
        <v>1888</v>
      </c>
      <c r="D1359" s="89">
        <v>71418</v>
      </c>
      <c r="E1359" s="89">
        <v>118</v>
      </c>
      <c r="F1359" s="89">
        <v>42630</v>
      </c>
      <c r="G1359" s="89">
        <v>3957</v>
      </c>
      <c r="H1359" s="89">
        <v>34990</v>
      </c>
      <c r="M1359" s="71"/>
      <c r="N1359" s="37"/>
    </row>
    <row r="1360" spans="2:15" ht="24.95" customHeight="1">
      <c r="B1360" s="39" t="s">
        <v>149</v>
      </c>
      <c r="C1360" s="89">
        <v>1893</v>
      </c>
      <c r="D1360" s="89">
        <v>71523</v>
      </c>
      <c r="E1360" s="89">
        <v>119</v>
      </c>
      <c r="F1360" s="89">
        <v>42463</v>
      </c>
      <c r="G1360" s="89">
        <v>4045</v>
      </c>
      <c r="H1360" s="89">
        <v>35877</v>
      </c>
      <c r="M1360" s="71"/>
      <c r="N1360" s="37"/>
    </row>
    <row r="1361" spans="2:14" ht="24.95" customHeight="1">
      <c r="B1361" s="90" t="s">
        <v>49</v>
      </c>
      <c r="C1361" s="78">
        <f t="shared" ref="C1361:H1361" si="37">(C1360-C1359)/C1359</f>
        <v>2.6483050847457626E-3</v>
      </c>
      <c r="D1361" s="78">
        <f t="shared" si="37"/>
        <v>1.4702175922036462E-3</v>
      </c>
      <c r="E1361" s="154">
        <f t="shared" si="37"/>
        <v>8.4745762711864406E-3</v>
      </c>
      <c r="F1361" s="78">
        <f t="shared" si="37"/>
        <v>-3.9174290405817498E-3</v>
      </c>
      <c r="G1361" s="78">
        <f t="shared" si="37"/>
        <v>2.2239070002527166E-2</v>
      </c>
      <c r="H1361" s="78">
        <f t="shared" si="37"/>
        <v>2.5350100028579594E-2</v>
      </c>
      <c r="I1361" s="78"/>
      <c r="J1361" s="78"/>
      <c r="M1361" s="25"/>
      <c r="N1361" s="23"/>
    </row>
    <row r="1362" spans="2:14" ht="24.95" customHeight="1">
      <c r="B1362" s="304" t="s">
        <v>40</v>
      </c>
      <c r="C1362" s="269" t="s">
        <v>71</v>
      </c>
      <c r="D1362" s="269"/>
      <c r="E1362" s="269" t="s">
        <v>129</v>
      </c>
      <c r="F1362" s="269"/>
      <c r="G1362" s="269" t="s">
        <v>130</v>
      </c>
      <c r="H1362" s="269"/>
      <c r="I1362" s="269" t="s">
        <v>14</v>
      </c>
      <c r="J1362" s="269"/>
      <c r="K1362" s="85"/>
      <c r="L1362" s="85"/>
      <c r="M1362" s="25"/>
      <c r="N1362" s="23"/>
    </row>
    <row r="1363" spans="2:14" ht="24.95" customHeight="1">
      <c r="B1363" s="304"/>
      <c r="C1363" s="134" t="s">
        <v>73</v>
      </c>
      <c r="D1363" s="195" t="s">
        <v>32</v>
      </c>
      <c r="E1363" s="134" t="s">
        <v>73</v>
      </c>
      <c r="F1363" s="195" t="s">
        <v>32</v>
      </c>
      <c r="G1363" s="134" t="s">
        <v>73</v>
      </c>
      <c r="H1363" s="195" t="s">
        <v>32</v>
      </c>
      <c r="I1363" s="116" t="s">
        <v>73</v>
      </c>
      <c r="J1363" s="196" t="s">
        <v>32</v>
      </c>
      <c r="K1363" s="5"/>
    </row>
    <row r="1364" spans="2:14" ht="24.95" customHeight="1">
      <c r="B1364" s="39" t="s">
        <v>153</v>
      </c>
      <c r="C1364" s="193">
        <v>285</v>
      </c>
      <c r="D1364" s="87">
        <v>11988</v>
      </c>
      <c r="E1364" s="87">
        <v>837</v>
      </c>
      <c r="F1364" s="87">
        <v>5969</v>
      </c>
      <c r="G1364" s="87">
        <v>337</v>
      </c>
      <c r="H1364" s="87">
        <v>5925</v>
      </c>
      <c r="I1364" s="228">
        <f>G1364+E1364+C1364+G1359+E1359+C1359</f>
        <v>7422</v>
      </c>
      <c r="J1364" s="221">
        <f>H1364+F1364+D1364+H1359+F1359+D1359</f>
        <v>172920</v>
      </c>
      <c r="K1364" s="5"/>
    </row>
    <row r="1365" spans="2:14" ht="24.95" customHeight="1">
      <c r="B1365" s="39" t="s">
        <v>149</v>
      </c>
      <c r="C1365" s="193">
        <v>310</v>
      </c>
      <c r="D1365" s="87">
        <v>12962</v>
      </c>
      <c r="E1365" s="87">
        <v>1542</v>
      </c>
      <c r="F1365" s="87">
        <v>10482</v>
      </c>
      <c r="G1365" s="87">
        <v>359</v>
      </c>
      <c r="H1365" s="87">
        <v>6136</v>
      </c>
      <c r="I1365" s="228">
        <f>G1365+E1365+C1365+G1360+E1360+C1360</f>
        <v>8268</v>
      </c>
      <c r="J1365" s="194">
        <f>H1365+F1365+D1365+H1360+F1360+D1360</f>
        <v>179443</v>
      </c>
      <c r="M1365" s="96"/>
    </row>
    <row r="1366" spans="2:14" ht="24.95" customHeight="1">
      <c r="B1366" s="95" t="s">
        <v>49</v>
      </c>
      <c r="C1366" s="78">
        <f t="shared" ref="C1366:H1366" si="38">(C1365-C1364)/C1364</f>
        <v>8.771929824561403E-2</v>
      </c>
      <c r="D1366" s="78">
        <f t="shared" si="38"/>
        <v>8.1247914581247915E-2</v>
      </c>
      <c r="E1366" s="78">
        <f t="shared" si="38"/>
        <v>0.8422939068100358</v>
      </c>
      <c r="F1366" s="78">
        <f t="shared" si="38"/>
        <v>0.75607304406098175</v>
      </c>
      <c r="G1366" s="78">
        <f t="shared" si="38"/>
        <v>6.5281899109792291E-2</v>
      </c>
      <c r="H1366" s="78">
        <f t="shared" si="38"/>
        <v>3.561181434599156E-2</v>
      </c>
      <c r="I1366" s="78">
        <f t="shared" ref="I1366:J1366" si="39">(I1365-I1364)/I1364</f>
        <v>0.11398544866612773</v>
      </c>
      <c r="J1366" s="78">
        <f t="shared" si="39"/>
        <v>3.7722646310432567E-2</v>
      </c>
    </row>
    <row r="1367" spans="2:14" ht="24.95" customHeight="1"/>
    <row r="1368" spans="2:14" ht="24.95" customHeight="1"/>
    <row r="1369" spans="2:14" ht="24.95" customHeight="1"/>
    <row r="1370" spans="2:14" ht="24.95" customHeight="1"/>
    <row r="1371" spans="2:14" ht="24.95" customHeight="1"/>
    <row r="1372" spans="2:14" ht="24.95" customHeight="1"/>
    <row r="1373" spans="2:14" ht="24.95" customHeight="1"/>
    <row r="1374" spans="2:14" ht="24.95" customHeight="1"/>
    <row r="1375" spans="2:14" ht="24.95" customHeight="1"/>
    <row r="1376" spans="2:14" ht="24.95" customHeight="1"/>
    <row r="1377" ht="24.95" customHeight="1"/>
    <row r="1378" ht="24.95" customHeight="1"/>
    <row r="1379" ht="24.95" customHeight="1"/>
    <row r="1380" ht="24.95" customHeight="1"/>
    <row r="1381" ht="24.95" customHeight="1"/>
    <row r="1382" ht="24.95" customHeight="1"/>
    <row r="1383" ht="24.95" customHeight="1"/>
    <row r="1384" ht="24.95" customHeight="1"/>
    <row r="1385" ht="24.95" customHeight="1"/>
    <row r="1386" ht="24.95" customHeight="1"/>
    <row r="1387" ht="24.95" customHeight="1"/>
    <row r="1388" ht="24.95" customHeight="1"/>
    <row r="1389" ht="24.95" customHeight="1"/>
    <row r="1390" ht="24.95" customHeight="1"/>
    <row r="1391" ht="24.95" customHeight="1"/>
    <row r="1392" ht="24.95" customHeight="1"/>
    <row r="1393" ht="24.95" customHeight="1"/>
    <row r="1394" ht="24.95" customHeight="1"/>
    <row r="1395" ht="24.75" customHeight="1"/>
    <row r="1396" ht="24.95" customHeight="1"/>
    <row r="1397" ht="24.95" customHeight="1"/>
    <row r="1398" ht="24.95" customHeight="1"/>
    <row r="1399" ht="24.95" customHeight="1"/>
    <row r="1400" ht="24.95" customHeight="1"/>
    <row r="1401" ht="24.95" customHeight="1"/>
    <row r="1402" ht="24.95" customHeight="1"/>
    <row r="1403" ht="24.95" customHeight="1"/>
    <row r="1404" ht="24.95" customHeight="1"/>
    <row r="1405" ht="24.95" customHeight="1"/>
    <row r="1406" ht="24.95" customHeight="1"/>
    <row r="1407" ht="24.95" customHeight="1"/>
    <row r="1408" ht="24.95" customHeight="1"/>
    <row r="1409" spans="2:15" ht="24.95" customHeight="1"/>
    <row r="1410" spans="2:15" ht="24.95" customHeight="1"/>
    <row r="1411" spans="2:15" ht="24.95" customHeight="1"/>
    <row r="1412" spans="2:15" ht="24.95" customHeight="1"/>
    <row r="1413" spans="2:15" ht="24.95" customHeight="1"/>
    <row r="1414" spans="2:15" ht="24.95" customHeight="1"/>
    <row r="1415" spans="2:15" ht="24.95" customHeight="1"/>
    <row r="1416" spans="2:15" ht="24.95" customHeight="1"/>
    <row r="1417" spans="2:15" ht="24.95" customHeight="1">
      <c r="O1417" s="45">
        <v>18</v>
      </c>
    </row>
    <row r="1418" spans="2:15" ht="39.950000000000003" customHeight="1">
      <c r="B1418" s="307" t="s">
        <v>100</v>
      </c>
      <c r="C1418" s="307"/>
      <c r="D1418" s="307"/>
      <c r="E1418" s="307"/>
      <c r="F1418" s="307"/>
      <c r="G1418" s="307"/>
      <c r="H1418" s="307"/>
      <c r="I1418" s="307"/>
      <c r="J1418" s="307"/>
      <c r="K1418" s="307"/>
      <c r="L1418" s="307"/>
      <c r="M1418" s="307"/>
      <c r="N1418" s="307"/>
      <c r="O1418" s="307"/>
    </row>
    <row r="1419" spans="2:15" ht="15" customHeight="1">
      <c r="C1419" s="5"/>
      <c r="D1419" s="5"/>
      <c r="E1419" s="5"/>
    </row>
    <row r="1420" spans="2:15" ht="24.95" customHeight="1">
      <c r="B1420" s="304" t="s">
        <v>41</v>
      </c>
      <c r="C1420" s="269" t="s">
        <v>19</v>
      </c>
      <c r="D1420" s="269"/>
      <c r="E1420" s="269"/>
      <c r="F1420" s="269" t="s">
        <v>21</v>
      </c>
      <c r="G1420" s="269"/>
      <c r="H1420" s="269"/>
      <c r="I1420" s="269" t="s">
        <v>17</v>
      </c>
      <c r="J1420" s="269"/>
      <c r="K1420" s="269"/>
      <c r="L1420" s="269" t="s">
        <v>14</v>
      </c>
      <c r="M1420" s="269"/>
      <c r="N1420" s="269"/>
    </row>
    <row r="1421" spans="2:15" ht="24.95" customHeight="1">
      <c r="B1421" s="304"/>
      <c r="C1421" s="280" t="s">
        <v>25</v>
      </c>
      <c r="D1421" s="280"/>
      <c r="E1421" s="133" t="s">
        <v>32</v>
      </c>
      <c r="F1421" s="280" t="s">
        <v>25</v>
      </c>
      <c r="G1421" s="280"/>
      <c r="H1421" s="133" t="s">
        <v>32</v>
      </c>
      <c r="I1421" s="280" t="s">
        <v>25</v>
      </c>
      <c r="J1421" s="280"/>
      <c r="K1421" s="133" t="s">
        <v>32</v>
      </c>
      <c r="L1421" s="281" t="s">
        <v>25</v>
      </c>
      <c r="M1421" s="281"/>
      <c r="N1421" s="107" t="s">
        <v>32</v>
      </c>
    </row>
    <row r="1422" spans="2:15" ht="24.95" customHeight="1">
      <c r="B1422" s="30" t="s">
        <v>135</v>
      </c>
      <c r="C1422" s="270">
        <v>53</v>
      </c>
      <c r="D1422" s="270"/>
      <c r="E1422" s="173">
        <v>3784</v>
      </c>
      <c r="F1422" s="270">
        <v>83</v>
      </c>
      <c r="G1422" s="270"/>
      <c r="H1422" s="173">
        <v>1889</v>
      </c>
      <c r="I1422" s="270">
        <v>13</v>
      </c>
      <c r="J1422" s="270"/>
      <c r="K1422" s="132">
        <v>176</v>
      </c>
      <c r="L1422" s="272">
        <f t="shared" ref="L1422:L1431" si="40">C1422+F1422+I1422</f>
        <v>149</v>
      </c>
      <c r="M1422" s="272"/>
      <c r="N1422" s="106">
        <f>E1422+H1422+K1422</f>
        <v>5849</v>
      </c>
    </row>
    <row r="1423" spans="2:15" ht="24.95" customHeight="1">
      <c r="B1423" s="30" t="s">
        <v>5</v>
      </c>
      <c r="C1423" s="270">
        <v>133</v>
      </c>
      <c r="D1423" s="270"/>
      <c r="E1423" s="173">
        <v>7879</v>
      </c>
      <c r="F1423" s="270">
        <v>119</v>
      </c>
      <c r="G1423" s="270"/>
      <c r="H1423" s="173">
        <v>2714</v>
      </c>
      <c r="I1423" s="270">
        <v>78</v>
      </c>
      <c r="J1423" s="270"/>
      <c r="K1423" s="132">
        <v>1105</v>
      </c>
      <c r="L1423" s="272">
        <f t="shared" si="40"/>
        <v>330</v>
      </c>
      <c r="M1423" s="272"/>
      <c r="N1423" s="106">
        <f t="shared" ref="N1423:N1431" si="41">E1423+H1423+K1423</f>
        <v>11698</v>
      </c>
    </row>
    <row r="1424" spans="2:15" ht="24.95" customHeight="1">
      <c r="B1424" s="30" t="s">
        <v>24</v>
      </c>
      <c r="C1424" s="270">
        <v>91</v>
      </c>
      <c r="D1424" s="270"/>
      <c r="E1424" s="173">
        <v>7275</v>
      </c>
      <c r="F1424" s="270">
        <v>202</v>
      </c>
      <c r="G1424" s="270"/>
      <c r="H1424" s="173">
        <v>4916</v>
      </c>
      <c r="I1424" s="270">
        <v>126</v>
      </c>
      <c r="J1424" s="270"/>
      <c r="K1424" s="109">
        <v>1409</v>
      </c>
      <c r="L1424" s="272">
        <f t="shared" si="40"/>
        <v>419</v>
      </c>
      <c r="M1424" s="272"/>
      <c r="N1424" s="106">
        <f t="shared" si="41"/>
        <v>13600</v>
      </c>
    </row>
    <row r="1425" spans="2:14" ht="24.95" customHeight="1">
      <c r="B1425" s="30" t="s">
        <v>7</v>
      </c>
      <c r="C1425" s="270">
        <v>34</v>
      </c>
      <c r="D1425" s="270"/>
      <c r="E1425" s="173">
        <v>2180</v>
      </c>
      <c r="F1425" s="270">
        <v>62</v>
      </c>
      <c r="G1425" s="270"/>
      <c r="H1425" s="173">
        <v>1354</v>
      </c>
      <c r="I1425" s="270">
        <v>23</v>
      </c>
      <c r="J1425" s="270"/>
      <c r="K1425" s="109">
        <v>264</v>
      </c>
      <c r="L1425" s="272">
        <f t="shared" si="40"/>
        <v>119</v>
      </c>
      <c r="M1425" s="272"/>
      <c r="N1425" s="106">
        <f t="shared" si="41"/>
        <v>3798</v>
      </c>
    </row>
    <row r="1426" spans="2:14" ht="24.95" customHeight="1">
      <c r="B1426" s="30" t="s">
        <v>8</v>
      </c>
      <c r="C1426" s="270">
        <v>109</v>
      </c>
      <c r="D1426" s="270"/>
      <c r="E1426" s="173">
        <v>8998</v>
      </c>
      <c r="F1426" s="270">
        <v>110</v>
      </c>
      <c r="G1426" s="270"/>
      <c r="H1426" s="173">
        <v>2606</v>
      </c>
      <c r="I1426" s="270">
        <v>49</v>
      </c>
      <c r="J1426" s="270"/>
      <c r="K1426" s="109">
        <v>615</v>
      </c>
      <c r="L1426" s="272">
        <f t="shared" si="40"/>
        <v>268</v>
      </c>
      <c r="M1426" s="272"/>
      <c r="N1426" s="106">
        <f t="shared" si="41"/>
        <v>12219</v>
      </c>
    </row>
    <row r="1427" spans="2:14" ht="24.95" customHeight="1">
      <c r="B1427" s="30" t="s">
        <v>9</v>
      </c>
      <c r="C1427" s="270">
        <v>62</v>
      </c>
      <c r="D1427" s="270"/>
      <c r="E1427" s="173">
        <v>4411</v>
      </c>
      <c r="F1427" s="270">
        <v>73</v>
      </c>
      <c r="G1427" s="270"/>
      <c r="H1427" s="173">
        <v>1824</v>
      </c>
      <c r="I1427" s="270">
        <v>26</v>
      </c>
      <c r="J1427" s="270"/>
      <c r="K1427" s="109">
        <v>323</v>
      </c>
      <c r="L1427" s="272">
        <f t="shared" si="40"/>
        <v>161</v>
      </c>
      <c r="M1427" s="272"/>
      <c r="N1427" s="106">
        <f t="shared" si="41"/>
        <v>6558</v>
      </c>
    </row>
    <row r="1428" spans="2:14" ht="24.95" customHeight="1">
      <c r="B1428" s="30" t="s">
        <v>10</v>
      </c>
      <c r="C1428" s="270">
        <v>38</v>
      </c>
      <c r="D1428" s="270"/>
      <c r="E1428" s="173">
        <v>2035</v>
      </c>
      <c r="F1428" s="270">
        <v>84</v>
      </c>
      <c r="G1428" s="270"/>
      <c r="H1428" s="173">
        <v>1979</v>
      </c>
      <c r="I1428" s="270">
        <v>19</v>
      </c>
      <c r="J1428" s="270"/>
      <c r="K1428" s="109">
        <v>231</v>
      </c>
      <c r="L1428" s="272">
        <f t="shared" si="40"/>
        <v>141</v>
      </c>
      <c r="M1428" s="272"/>
      <c r="N1428" s="106">
        <f t="shared" si="41"/>
        <v>4245</v>
      </c>
    </row>
    <row r="1429" spans="2:14" ht="24.95" customHeight="1">
      <c r="B1429" s="30" t="s">
        <v>11</v>
      </c>
      <c r="C1429" s="270">
        <v>81</v>
      </c>
      <c r="D1429" s="270"/>
      <c r="E1429" s="173">
        <v>7406</v>
      </c>
      <c r="F1429" s="270">
        <v>62</v>
      </c>
      <c r="G1429" s="270"/>
      <c r="H1429" s="173">
        <v>1565</v>
      </c>
      <c r="I1429" s="270">
        <v>46</v>
      </c>
      <c r="J1429" s="270"/>
      <c r="K1429" s="109">
        <v>639</v>
      </c>
      <c r="L1429" s="272">
        <f t="shared" si="40"/>
        <v>189</v>
      </c>
      <c r="M1429" s="272"/>
      <c r="N1429" s="106">
        <f t="shared" si="41"/>
        <v>9610</v>
      </c>
    </row>
    <row r="1430" spans="2:14" ht="24.95" customHeight="1">
      <c r="B1430" s="168" t="s">
        <v>12</v>
      </c>
      <c r="C1430" s="270">
        <v>46</v>
      </c>
      <c r="D1430" s="270"/>
      <c r="E1430" s="173">
        <v>2544</v>
      </c>
      <c r="F1430" s="270">
        <v>54</v>
      </c>
      <c r="G1430" s="270"/>
      <c r="H1430" s="173">
        <v>1215</v>
      </c>
      <c r="I1430" s="270">
        <v>17</v>
      </c>
      <c r="J1430" s="270"/>
      <c r="K1430" s="109">
        <v>187</v>
      </c>
      <c r="L1430" s="272">
        <f t="shared" si="40"/>
        <v>117</v>
      </c>
      <c r="M1430" s="272"/>
      <c r="N1430" s="106">
        <f t="shared" si="41"/>
        <v>3946</v>
      </c>
    </row>
    <row r="1431" spans="2:14" ht="24.95" customHeight="1">
      <c r="B1431" s="110" t="s">
        <v>14</v>
      </c>
      <c r="C1431" s="341">
        <f>SUM(C1422:C1430)</f>
        <v>647</v>
      </c>
      <c r="D1431" s="341"/>
      <c r="E1431" s="115">
        <f>SUM(E1422:E1430)</f>
        <v>46512</v>
      </c>
      <c r="F1431" s="341">
        <f>SUM(F1422:F1430)</f>
        <v>849</v>
      </c>
      <c r="G1431" s="341"/>
      <c r="H1431" s="115">
        <f>SUM(H1422:H1430)</f>
        <v>20062</v>
      </c>
      <c r="I1431" s="341">
        <f>SUM(I1422:I1430)</f>
        <v>397</v>
      </c>
      <c r="J1431" s="341"/>
      <c r="K1431" s="115">
        <f>SUM(K1422:K1430)</f>
        <v>4949</v>
      </c>
      <c r="L1431" s="342">
        <f t="shared" si="40"/>
        <v>1893</v>
      </c>
      <c r="M1431" s="342"/>
      <c r="N1431" s="111">
        <f t="shared" si="41"/>
        <v>71523</v>
      </c>
    </row>
    <row r="1432" spans="2:14" ht="24.95" customHeight="1"/>
    <row r="1433" spans="2:14" ht="24.95" customHeight="1"/>
    <row r="1434" spans="2:14" ht="24.95" customHeight="1"/>
    <row r="1435" spans="2:14" ht="24.95" customHeight="1"/>
    <row r="1436" spans="2:14" ht="24.95" customHeight="1"/>
    <row r="1437" spans="2:14" ht="24.95" customHeight="1"/>
    <row r="1438" spans="2:14" ht="24.95" customHeight="1"/>
    <row r="1439" spans="2:14" ht="24.95" customHeight="1"/>
    <row r="1440" spans="2:14" ht="24.95" customHeight="1"/>
    <row r="1441" spans="2:15" ht="24.95" customHeight="1"/>
    <row r="1442" spans="2:15" ht="24.95" customHeight="1"/>
    <row r="1443" spans="2:15" ht="24.95" customHeight="1"/>
    <row r="1444" spans="2:15" ht="24.95" customHeight="1"/>
    <row r="1445" spans="2:15" ht="24.95" customHeight="1">
      <c r="O1445" s="45"/>
    </row>
    <row r="1446" spans="2:15" ht="39.950000000000003" customHeight="1">
      <c r="B1446" s="307" t="s">
        <v>147</v>
      </c>
      <c r="C1446" s="307"/>
      <c r="D1446" s="307"/>
      <c r="E1446" s="307"/>
      <c r="F1446" s="307"/>
      <c r="G1446" s="307"/>
      <c r="H1446" s="307"/>
      <c r="I1446" s="307"/>
      <c r="J1446" s="307"/>
      <c r="K1446" s="307"/>
      <c r="L1446" s="307"/>
      <c r="M1446" s="307"/>
      <c r="N1446" s="307"/>
      <c r="O1446" s="307"/>
    </row>
    <row r="1447" spans="2:15" ht="15" customHeight="1"/>
    <row r="1448" spans="2:15" ht="24.95" customHeight="1">
      <c r="B1448" s="279" t="s">
        <v>22</v>
      </c>
      <c r="C1448" s="279"/>
      <c r="D1448" s="279"/>
      <c r="E1448" s="279"/>
      <c r="F1448" s="279"/>
      <c r="G1448" s="279"/>
      <c r="H1448" s="279"/>
      <c r="I1448" s="279"/>
      <c r="J1448" s="279"/>
      <c r="K1448" s="279"/>
      <c r="L1448" s="279"/>
    </row>
    <row r="1449" spans="2:15" ht="24.95" customHeight="1">
      <c r="B1449" s="163" t="s">
        <v>25</v>
      </c>
      <c r="C1449" s="108" t="s">
        <v>135</v>
      </c>
      <c r="D1449" s="108" t="s">
        <v>23</v>
      </c>
      <c r="E1449" s="108" t="s">
        <v>24</v>
      </c>
      <c r="F1449" s="108" t="s">
        <v>7</v>
      </c>
      <c r="G1449" s="108" t="s">
        <v>8</v>
      </c>
      <c r="H1449" s="108" t="s">
        <v>9</v>
      </c>
      <c r="I1449" s="108" t="s">
        <v>10</v>
      </c>
      <c r="J1449" s="108" t="s">
        <v>11</v>
      </c>
      <c r="K1449" s="108" t="s">
        <v>12</v>
      </c>
      <c r="L1449" s="108" t="s">
        <v>14</v>
      </c>
      <c r="M1449" s="7"/>
      <c r="N1449" s="7"/>
    </row>
    <row r="1450" spans="2:15" ht="24.95" customHeight="1">
      <c r="B1450" s="30" t="s">
        <v>26</v>
      </c>
      <c r="C1450" s="83">
        <v>1</v>
      </c>
      <c r="D1450" s="83">
        <v>5</v>
      </c>
      <c r="E1450" s="83">
        <v>3</v>
      </c>
      <c r="F1450" s="83">
        <v>0</v>
      </c>
      <c r="G1450" s="83">
        <v>2</v>
      </c>
      <c r="H1450" s="83">
        <v>3</v>
      </c>
      <c r="I1450" s="83">
        <v>6</v>
      </c>
      <c r="J1450" s="83">
        <v>3</v>
      </c>
      <c r="K1450" s="83">
        <v>1</v>
      </c>
      <c r="L1450" s="120">
        <f>SUM(C1450:K1450)</f>
        <v>24</v>
      </c>
      <c r="M1450" s="6"/>
      <c r="N1450" s="6"/>
    </row>
    <row r="1451" spans="2:15" ht="24.95" customHeight="1">
      <c r="B1451" s="30" t="s">
        <v>27</v>
      </c>
      <c r="C1451" s="83">
        <v>14</v>
      </c>
      <c r="D1451" s="83">
        <v>13</v>
      </c>
      <c r="E1451" s="83">
        <v>34</v>
      </c>
      <c r="F1451" s="83">
        <v>4</v>
      </c>
      <c r="G1451" s="83">
        <v>19</v>
      </c>
      <c r="H1451" s="83">
        <v>3</v>
      </c>
      <c r="I1451" s="83">
        <v>2</v>
      </c>
      <c r="J1451" s="83">
        <v>1</v>
      </c>
      <c r="K1451" s="83">
        <v>5</v>
      </c>
      <c r="L1451" s="120">
        <f>SUM(C1451:K1451)</f>
        <v>95</v>
      </c>
      <c r="N1451" s="83"/>
    </row>
    <row r="1452" spans="2:15" ht="24.95" customHeight="1">
      <c r="B1452" s="30" t="s">
        <v>28</v>
      </c>
      <c r="C1452" s="83">
        <v>0</v>
      </c>
      <c r="D1452" s="83">
        <v>0</v>
      </c>
      <c r="E1452" s="83">
        <v>0</v>
      </c>
      <c r="F1452" s="83">
        <v>0</v>
      </c>
      <c r="G1452" s="83">
        <v>0</v>
      </c>
      <c r="H1452" s="83">
        <v>0</v>
      </c>
      <c r="I1452" s="83">
        <v>0</v>
      </c>
      <c r="J1452" s="83">
        <v>0</v>
      </c>
      <c r="K1452" s="83">
        <v>0</v>
      </c>
      <c r="L1452" s="120">
        <f>SUM(C1452:K1452)</f>
        <v>0</v>
      </c>
      <c r="N1452" s="83"/>
    </row>
    <row r="1453" spans="2:15" ht="24.95" customHeight="1">
      <c r="B1453" s="110" t="s">
        <v>14</v>
      </c>
      <c r="C1453" s="135">
        <f t="shared" ref="C1453:K1453" si="42">SUM(C1450:C1452)</f>
        <v>15</v>
      </c>
      <c r="D1453" s="135">
        <f t="shared" si="42"/>
        <v>18</v>
      </c>
      <c r="E1453" s="135">
        <f t="shared" si="42"/>
        <v>37</v>
      </c>
      <c r="F1453" s="135">
        <f t="shared" si="42"/>
        <v>4</v>
      </c>
      <c r="G1453" s="135">
        <f t="shared" si="42"/>
        <v>21</v>
      </c>
      <c r="H1453" s="135">
        <f t="shared" si="42"/>
        <v>6</v>
      </c>
      <c r="I1453" s="135">
        <f t="shared" si="42"/>
        <v>8</v>
      </c>
      <c r="J1453" s="135">
        <f t="shared" si="42"/>
        <v>4</v>
      </c>
      <c r="K1453" s="135">
        <f t="shared" si="42"/>
        <v>6</v>
      </c>
      <c r="L1453" s="108">
        <f>SUM(C1453:K1453)</f>
        <v>119</v>
      </c>
    </row>
    <row r="1454" spans="2:15" ht="24.95" customHeight="1">
      <c r="B1454" s="20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</row>
    <row r="1455" spans="2:15" ht="24.95" customHeight="1">
      <c r="B1455" s="20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N1455" s="64"/>
    </row>
    <row r="1456" spans="2:15" ht="24.95" customHeight="1">
      <c r="N1456" s="64"/>
    </row>
    <row r="1457" spans="2:14" ht="24.95" customHeight="1">
      <c r="N1457" s="64"/>
    </row>
    <row r="1458" spans="2:14" ht="24.95" customHeight="1">
      <c r="N1458" s="64"/>
    </row>
    <row r="1459" spans="2:14" ht="24.95" customHeight="1">
      <c r="N1459" s="64"/>
    </row>
    <row r="1460" spans="2:14" ht="24.95" customHeight="1">
      <c r="N1460" s="64"/>
    </row>
    <row r="1461" spans="2:14" ht="24.95" customHeight="1">
      <c r="N1461" s="64"/>
    </row>
    <row r="1462" spans="2:14" ht="24.95" customHeight="1">
      <c r="N1462" s="64"/>
    </row>
    <row r="1463" spans="2:14" ht="24.95" customHeight="1">
      <c r="N1463" s="64"/>
    </row>
    <row r="1464" spans="2:14" ht="24.95" customHeight="1">
      <c r="N1464" s="64"/>
    </row>
    <row r="1465" spans="2:14" ht="24.95" customHeight="1">
      <c r="N1465" s="64"/>
    </row>
    <row r="1466" spans="2:14" ht="24.95" customHeight="1">
      <c r="B1466" s="279" t="s">
        <v>29</v>
      </c>
      <c r="C1466" s="279"/>
      <c r="D1466" s="279"/>
      <c r="E1466" s="279"/>
      <c r="F1466" s="279"/>
      <c r="G1466" s="279"/>
      <c r="H1466" s="279"/>
      <c r="I1466" s="279"/>
      <c r="J1466" s="279"/>
      <c r="K1466" s="279"/>
      <c r="L1466" s="279"/>
    </row>
    <row r="1467" spans="2:14" ht="24.95" customHeight="1">
      <c r="B1467" s="163" t="s">
        <v>32</v>
      </c>
      <c r="C1467" s="108" t="s">
        <v>135</v>
      </c>
      <c r="D1467" s="108" t="s">
        <v>23</v>
      </c>
      <c r="E1467" s="108" t="s">
        <v>24</v>
      </c>
      <c r="F1467" s="108" t="s">
        <v>7</v>
      </c>
      <c r="G1467" s="108" t="s">
        <v>8</v>
      </c>
      <c r="H1467" s="108" t="s">
        <v>9</v>
      </c>
      <c r="I1467" s="108" t="s">
        <v>10</v>
      </c>
      <c r="J1467" s="108" t="s">
        <v>11</v>
      </c>
      <c r="K1467" s="108" t="s">
        <v>12</v>
      </c>
      <c r="L1467" s="108" t="s">
        <v>14</v>
      </c>
    </row>
    <row r="1468" spans="2:14" ht="24.95" customHeight="1">
      <c r="B1468" s="30" t="s">
        <v>26</v>
      </c>
      <c r="C1468" s="89">
        <v>528</v>
      </c>
      <c r="D1468" s="89">
        <v>2769</v>
      </c>
      <c r="E1468" s="89">
        <v>1135</v>
      </c>
      <c r="F1468" s="89">
        <v>0</v>
      </c>
      <c r="G1468" s="89">
        <v>894</v>
      </c>
      <c r="H1468" s="89">
        <v>1687</v>
      </c>
      <c r="I1468" s="89">
        <v>3810</v>
      </c>
      <c r="J1468" s="89">
        <v>1248</v>
      </c>
      <c r="K1468" s="89">
        <v>248</v>
      </c>
      <c r="L1468" s="106">
        <f>SUM(C1468:K1468)</f>
        <v>12319</v>
      </c>
    </row>
    <row r="1469" spans="2:14" ht="24.95" customHeight="1">
      <c r="B1469" s="30" t="s">
        <v>27</v>
      </c>
      <c r="C1469" s="89">
        <v>6665</v>
      </c>
      <c r="D1469" s="89">
        <v>4610</v>
      </c>
      <c r="E1469" s="89">
        <v>7909</v>
      </c>
      <c r="F1469" s="89">
        <v>1283</v>
      </c>
      <c r="G1469" s="89">
        <v>4794</v>
      </c>
      <c r="H1469" s="89">
        <v>649</v>
      </c>
      <c r="I1469" s="89">
        <v>840</v>
      </c>
      <c r="J1469" s="89">
        <v>38</v>
      </c>
      <c r="K1469" s="89">
        <v>3356</v>
      </c>
      <c r="L1469" s="106">
        <f>SUM(C1469:K1469)</f>
        <v>30144</v>
      </c>
    </row>
    <row r="1470" spans="2:14" ht="24.95" customHeight="1">
      <c r="B1470" s="30" t="s">
        <v>28</v>
      </c>
      <c r="C1470" s="83">
        <v>0</v>
      </c>
      <c r="D1470" s="83">
        <v>0</v>
      </c>
      <c r="E1470" s="83">
        <v>0</v>
      </c>
      <c r="F1470" s="83">
        <v>0</v>
      </c>
      <c r="G1470" s="83">
        <v>0</v>
      </c>
      <c r="H1470" s="83">
        <v>0</v>
      </c>
      <c r="I1470" s="83">
        <v>0</v>
      </c>
      <c r="J1470" s="83">
        <v>0</v>
      </c>
      <c r="K1470" s="83">
        <v>0</v>
      </c>
      <c r="L1470" s="106">
        <f>SUM(C1470:K1470)</f>
        <v>0</v>
      </c>
    </row>
    <row r="1471" spans="2:14" ht="24.95" customHeight="1">
      <c r="B1471" s="110" t="s">
        <v>14</v>
      </c>
      <c r="C1471" s="115">
        <f t="shared" ref="C1471:K1471" si="43">SUM(C1468:C1470)</f>
        <v>7193</v>
      </c>
      <c r="D1471" s="115">
        <f t="shared" si="43"/>
        <v>7379</v>
      </c>
      <c r="E1471" s="115">
        <f t="shared" si="43"/>
        <v>9044</v>
      </c>
      <c r="F1471" s="115">
        <f t="shared" si="43"/>
        <v>1283</v>
      </c>
      <c r="G1471" s="115">
        <f t="shared" si="43"/>
        <v>5688</v>
      </c>
      <c r="H1471" s="115">
        <f t="shared" si="43"/>
        <v>2336</v>
      </c>
      <c r="I1471" s="115">
        <f t="shared" si="43"/>
        <v>4650</v>
      </c>
      <c r="J1471" s="115">
        <f t="shared" si="43"/>
        <v>1286</v>
      </c>
      <c r="K1471" s="115">
        <f t="shared" si="43"/>
        <v>3604</v>
      </c>
      <c r="L1471" s="111">
        <f>SUM(C1471:K1471)</f>
        <v>42463</v>
      </c>
    </row>
    <row r="1472" spans="2:14" ht="24.95" customHeight="1"/>
    <row r="1473" spans="2:15" ht="24.95" customHeight="1"/>
    <row r="1474" spans="2:15" ht="24.95" customHeight="1"/>
    <row r="1475" spans="2:15" ht="24.95" customHeight="1"/>
    <row r="1476" spans="2:15" ht="24.95" customHeight="1"/>
    <row r="1477" spans="2:15" ht="24.95" customHeight="1"/>
    <row r="1478" spans="2:15" ht="24.95" customHeight="1"/>
    <row r="1479" spans="2:15" ht="24.95" customHeight="1"/>
    <row r="1480" spans="2:15" ht="24.95" customHeight="1"/>
    <row r="1481" spans="2:15" ht="24.95" customHeight="1"/>
    <row r="1482" spans="2:15" ht="24.95" customHeight="1">
      <c r="O1482" s="45">
        <v>19</v>
      </c>
    </row>
    <row r="1483" spans="2:15" ht="39.950000000000003" customHeight="1">
      <c r="B1483" s="307" t="s">
        <v>101</v>
      </c>
      <c r="C1483" s="307"/>
      <c r="D1483" s="307"/>
      <c r="E1483" s="307"/>
      <c r="F1483" s="307"/>
      <c r="G1483" s="307"/>
      <c r="H1483" s="307"/>
      <c r="I1483" s="307"/>
      <c r="J1483" s="307"/>
      <c r="K1483" s="307"/>
      <c r="L1483" s="307"/>
      <c r="M1483" s="307"/>
      <c r="N1483" s="307"/>
      <c r="O1483" s="307"/>
    </row>
    <row r="1484" spans="2:15" ht="15" customHeight="1"/>
    <row r="1485" spans="2:15" ht="24.95" customHeight="1">
      <c r="B1485" s="304" t="s">
        <v>41</v>
      </c>
      <c r="C1485" s="269" t="s">
        <v>30</v>
      </c>
      <c r="D1485" s="269"/>
      <c r="E1485" s="269" t="s">
        <v>31</v>
      </c>
      <c r="F1485" s="269"/>
      <c r="G1485" s="269" t="s">
        <v>50</v>
      </c>
      <c r="H1485" s="269"/>
      <c r="I1485" s="269" t="s">
        <v>67</v>
      </c>
      <c r="J1485" s="269"/>
      <c r="K1485" s="269" t="s">
        <v>14</v>
      </c>
      <c r="L1485" s="269"/>
    </row>
    <row r="1486" spans="2:15" ht="24.95" customHeight="1">
      <c r="B1486" s="304"/>
      <c r="C1486" s="133" t="s">
        <v>73</v>
      </c>
      <c r="D1486" s="133" t="s">
        <v>32</v>
      </c>
      <c r="E1486" s="133" t="s">
        <v>73</v>
      </c>
      <c r="F1486" s="133" t="s">
        <v>32</v>
      </c>
      <c r="G1486" s="133" t="s">
        <v>73</v>
      </c>
      <c r="H1486" s="133" t="s">
        <v>32</v>
      </c>
      <c r="I1486" s="133" t="s">
        <v>73</v>
      </c>
      <c r="J1486" s="133" t="s">
        <v>32</v>
      </c>
      <c r="K1486" s="107" t="s">
        <v>73</v>
      </c>
      <c r="L1486" s="107" t="s">
        <v>32</v>
      </c>
      <c r="N1486" s="64"/>
    </row>
    <row r="1487" spans="2:15" ht="24.95" customHeight="1">
      <c r="B1487" s="30" t="s">
        <v>135</v>
      </c>
      <c r="C1487" s="109">
        <v>12</v>
      </c>
      <c r="D1487" s="109">
        <v>105</v>
      </c>
      <c r="E1487" s="109">
        <v>868</v>
      </c>
      <c r="F1487" s="109">
        <v>5405</v>
      </c>
      <c r="G1487" s="109">
        <v>24</v>
      </c>
      <c r="H1487" s="109">
        <v>759</v>
      </c>
      <c r="I1487" s="109">
        <v>52</v>
      </c>
      <c r="J1487" s="109">
        <v>1109</v>
      </c>
      <c r="K1487" s="106">
        <f t="shared" ref="K1487:K1495" si="44">C1487+E1487+G1487+I1487</f>
        <v>956</v>
      </c>
      <c r="L1487" s="106">
        <f t="shared" ref="L1487:L1495" si="45">D1487+F1487+H1487+J1487</f>
        <v>7378</v>
      </c>
      <c r="N1487" s="64"/>
    </row>
    <row r="1488" spans="2:15" ht="24.95" customHeight="1">
      <c r="B1488" s="30" t="s">
        <v>5</v>
      </c>
      <c r="C1488" s="109">
        <v>33</v>
      </c>
      <c r="D1488" s="109">
        <v>274</v>
      </c>
      <c r="E1488" s="109">
        <v>327</v>
      </c>
      <c r="F1488" s="109">
        <v>2941</v>
      </c>
      <c r="G1488" s="109">
        <v>18</v>
      </c>
      <c r="H1488" s="109">
        <v>367</v>
      </c>
      <c r="I1488" s="109">
        <v>65</v>
      </c>
      <c r="J1488" s="109">
        <v>1076</v>
      </c>
      <c r="K1488" s="106">
        <f t="shared" si="44"/>
        <v>443</v>
      </c>
      <c r="L1488" s="106">
        <f t="shared" si="45"/>
        <v>4658</v>
      </c>
      <c r="N1488" s="64"/>
    </row>
    <row r="1489" spans="2:15" ht="24.95" customHeight="1">
      <c r="B1489" s="30" t="s">
        <v>24</v>
      </c>
      <c r="C1489" s="109">
        <v>39</v>
      </c>
      <c r="D1489" s="109">
        <v>302</v>
      </c>
      <c r="E1489" s="109">
        <v>413</v>
      </c>
      <c r="F1489" s="109">
        <v>2266</v>
      </c>
      <c r="G1489" s="109">
        <v>9</v>
      </c>
      <c r="H1489" s="109">
        <v>182</v>
      </c>
      <c r="I1489" s="109">
        <v>108</v>
      </c>
      <c r="J1489" s="109">
        <v>2048</v>
      </c>
      <c r="K1489" s="106">
        <f t="shared" si="44"/>
        <v>569</v>
      </c>
      <c r="L1489" s="106">
        <f t="shared" si="45"/>
        <v>4798</v>
      </c>
      <c r="N1489" s="64"/>
    </row>
    <row r="1490" spans="2:15" ht="24.95" customHeight="1">
      <c r="B1490" s="30" t="s">
        <v>7</v>
      </c>
      <c r="C1490" s="109">
        <v>5</v>
      </c>
      <c r="D1490" s="109">
        <v>48</v>
      </c>
      <c r="E1490" s="109">
        <v>195</v>
      </c>
      <c r="F1490" s="109">
        <v>1340</v>
      </c>
      <c r="G1490" s="83">
        <v>7</v>
      </c>
      <c r="H1490" s="109">
        <v>179</v>
      </c>
      <c r="I1490" s="109">
        <v>35</v>
      </c>
      <c r="J1490" s="109">
        <v>619</v>
      </c>
      <c r="K1490" s="106">
        <f t="shared" si="44"/>
        <v>242</v>
      </c>
      <c r="L1490" s="106">
        <f t="shared" si="45"/>
        <v>2186</v>
      </c>
      <c r="N1490" s="64"/>
    </row>
    <row r="1491" spans="2:15" ht="24.95" customHeight="1">
      <c r="B1491" s="30" t="s">
        <v>8</v>
      </c>
      <c r="C1491" s="109">
        <v>15</v>
      </c>
      <c r="D1491" s="109">
        <v>93</v>
      </c>
      <c r="E1491" s="109">
        <v>475</v>
      </c>
      <c r="F1491" s="109">
        <v>3036</v>
      </c>
      <c r="G1491" s="109">
        <v>12</v>
      </c>
      <c r="H1491" s="109">
        <v>331</v>
      </c>
      <c r="I1491" s="109">
        <v>51</v>
      </c>
      <c r="J1491" s="109">
        <v>995</v>
      </c>
      <c r="K1491" s="106">
        <f t="shared" si="44"/>
        <v>553</v>
      </c>
      <c r="L1491" s="106">
        <f t="shared" si="45"/>
        <v>4455</v>
      </c>
      <c r="N1491" s="64"/>
    </row>
    <row r="1492" spans="2:15" ht="24.95" customHeight="1">
      <c r="B1492" s="30" t="s">
        <v>9</v>
      </c>
      <c r="C1492" s="109">
        <v>13</v>
      </c>
      <c r="D1492" s="109">
        <v>100</v>
      </c>
      <c r="E1492" s="109">
        <v>391</v>
      </c>
      <c r="F1492" s="109">
        <v>2861</v>
      </c>
      <c r="G1492" s="109">
        <v>16</v>
      </c>
      <c r="H1492" s="109">
        <v>323</v>
      </c>
      <c r="I1492" s="109">
        <v>47</v>
      </c>
      <c r="J1492" s="109">
        <v>958</v>
      </c>
      <c r="K1492" s="106">
        <f t="shared" si="44"/>
        <v>467</v>
      </c>
      <c r="L1492" s="106">
        <f t="shared" si="45"/>
        <v>4242</v>
      </c>
      <c r="N1492" s="64"/>
    </row>
    <row r="1493" spans="2:15" ht="24.95" customHeight="1">
      <c r="B1493" s="30" t="s">
        <v>10</v>
      </c>
      <c r="C1493" s="109">
        <v>19</v>
      </c>
      <c r="D1493" s="109">
        <v>166</v>
      </c>
      <c r="E1493" s="109">
        <v>285</v>
      </c>
      <c r="F1493" s="109">
        <v>2204</v>
      </c>
      <c r="G1493" s="109">
        <v>16</v>
      </c>
      <c r="H1493" s="109">
        <v>354</v>
      </c>
      <c r="I1493" s="109">
        <v>49</v>
      </c>
      <c r="J1493" s="109">
        <v>881</v>
      </c>
      <c r="K1493" s="106">
        <f t="shared" si="44"/>
        <v>369</v>
      </c>
      <c r="L1493" s="106">
        <f t="shared" si="45"/>
        <v>3605</v>
      </c>
      <c r="N1493" s="64"/>
    </row>
    <row r="1494" spans="2:15" ht="24.95" customHeight="1">
      <c r="B1494" s="30" t="s">
        <v>11</v>
      </c>
      <c r="C1494" s="109">
        <v>2</v>
      </c>
      <c r="D1494" s="109">
        <v>17</v>
      </c>
      <c r="E1494" s="109">
        <v>153</v>
      </c>
      <c r="F1494" s="109">
        <v>1149</v>
      </c>
      <c r="G1494" s="109">
        <v>12</v>
      </c>
      <c r="H1494" s="109">
        <v>253</v>
      </c>
      <c r="I1494" s="109">
        <v>27</v>
      </c>
      <c r="J1494" s="109">
        <v>597</v>
      </c>
      <c r="K1494" s="106">
        <f t="shared" si="44"/>
        <v>194</v>
      </c>
      <c r="L1494" s="106">
        <f t="shared" si="45"/>
        <v>2016</v>
      </c>
      <c r="N1494" s="64"/>
    </row>
    <row r="1495" spans="2:15" ht="24.95" customHeight="1">
      <c r="B1495" s="30" t="s">
        <v>12</v>
      </c>
      <c r="C1495" s="109">
        <v>4</v>
      </c>
      <c r="D1495" s="109">
        <v>32</v>
      </c>
      <c r="E1495" s="109">
        <v>179</v>
      </c>
      <c r="F1495" s="109">
        <v>1191</v>
      </c>
      <c r="G1495" s="109">
        <v>17</v>
      </c>
      <c r="H1495" s="109">
        <v>361</v>
      </c>
      <c r="I1495" s="109">
        <v>52</v>
      </c>
      <c r="J1495" s="109">
        <v>955</v>
      </c>
      <c r="K1495" s="106">
        <f t="shared" si="44"/>
        <v>252</v>
      </c>
      <c r="L1495" s="106">
        <f t="shared" si="45"/>
        <v>2539</v>
      </c>
      <c r="N1495" s="64"/>
    </row>
    <row r="1496" spans="2:15" ht="24.95" customHeight="1">
      <c r="B1496" s="110" t="s">
        <v>14</v>
      </c>
      <c r="C1496" s="115">
        <f t="shared" ref="C1496:L1496" si="46">SUM(C1487:C1495)</f>
        <v>142</v>
      </c>
      <c r="D1496" s="115">
        <f t="shared" si="46"/>
        <v>1137</v>
      </c>
      <c r="E1496" s="115">
        <f t="shared" si="46"/>
        <v>3286</v>
      </c>
      <c r="F1496" s="115">
        <f t="shared" si="46"/>
        <v>22393</v>
      </c>
      <c r="G1496" s="115">
        <f t="shared" si="46"/>
        <v>131</v>
      </c>
      <c r="H1496" s="115">
        <f t="shared" si="46"/>
        <v>3109</v>
      </c>
      <c r="I1496" s="115">
        <f t="shared" si="46"/>
        <v>486</v>
      </c>
      <c r="J1496" s="115">
        <f t="shared" si="46"/>
        <v>9238</v>
      </c>
      <c r="K1496" s="111">
        <f t="shared" si="46"/>
        <v>4045</v>
      </c>
      <c r="L1496" s="111">
        <f t="shared" si="46"/>
        <v>35877</v>
      </c>
      <c r="N1496" s="64"/>
    </row>
    <row r="1497" spans="2:15" ht="24.95" customHeight="1">
      <c r="B1497" s="340" t="s">
        <v>81</v>
      </c>
      <c r="C1497" s="340"/>
      <c r="D1497" s="340"/>
      <c r="E1497" s="340"/>
      <c r="F1497" s="340"/>
      <c r="G1497" s="340"/>
      <c r="H1497" s="340"/>
      <c r="I1497" s="340"/>
      <c r="J1497" s="340"/>
      <c r="K1497" s="340"/>
      <c r="L1497" s="340"/>
      <c r="M1497" s="167"/>
      <c r="N1497" s="167"/>
      <c r="O1497" s="167"/>
    </row>
    <row r="1498" spans="2:15" ht="24.95" customHeight="1">
      <c r="B1498" s="52"/>
      <c r="C1498" s="13"/>
      <c r="D1498" s="13"/>
      <c r="E1498" s="13"/>
      <c r="F1498" s="13"/>
      <c r="G1498" s="13"/>
      <c r="H1498" s="13"/>
      <c r="I1498" s="8"/>
      <c r="J1498" s="8"/>
      <c r="K1498" s="8"/>
    </row>
    <row r="1499" spans="2:15" s="17" customFormat="1" ht="24.95" customHeight="1">
      <c r="B1499" s="53"/>
      <c r="C1499" s="14"/>
      <c r="D1499" s="14"/>
      <c r="E1499" s="14"/>
      <c r="F1499" s="14"/>
      <c r="G1499" s="14"/>
      <c r="H1499" s="14"/>
      <c r="I1499" s="14"/>
      <c r="J1499" s="14"/>
      <c r="K1499" s="14"/>
    </row>
    <row r="1500" spans="2:15" s="17" customFormat="1" ht="24.95" customHeight="1"/>
    <row r="1501" spans="2:15" s="17" customFormat="1" ht="24.95" customHeight="1"/>
    <row r="1502" spans="2:15" s="17" customFormat="1" ht="24.95" customHeight="1"/>
    <row r="1503" spans="2:15" s="17" customFormat="1" ht="24.95" customHeight="1"/>
    <row r="1504" spans="2:15" s="17" customFormat="1" ht="24.95" customHeight="1"/>
    <row r="1505" s="17" customFormat="1" ht="24.95" customHeight="1"/>
    <row r="1506" s="17" customFormat="1" ht="24.95" customHeight="1"/>
    <row r="1507" s="17" customFormat="1" ht="24.95" customHeight="1"/>
    <row r="1508" s="17" customFormat="1" ht="24.95" customHeight="1"/>
    <row r="1509" s="17" customFormat="1" ht="24.95" customHeight="1"/>
    <row r="1510" s="17" customFormat="1" ht="24.95" customHeight="1"/>
    <row r="1511" s="17" customFormat="1" ht="24.95" customHeight="1"/>
    <row r="1512" s="17" customFormat="1" ht="24.95" customHeight="1"/>
    <row r="1513" s="17" customFormat="1" ht="24.95" customHeight="1"/>
    <row r="1514" s="17" customFormat="1" ht="24.95" customHeight="1"/>
    <row r="1515" s="17" customFormat="1" ht="24.95" customHeight="1"/>
    <row r="1516" s="17" customFormat="1" ht="24.95" customHeight="1"/>
    <row r="1517" s="17" customFormat="1" ht="24.95" customHeight="1"/>
    <row r="1518" s="17" customFormat="1" ht="24.95" customHeight="1"/>
    <row r="1519" s="17" customFormat="1" ht="24.95" customHeight="1"/>
    <row r="1520" s="17" customFormat="1" ht="24.95" customHeight="1"/>
    <row r="1521" s="17" customFormat="1" ht="24.95" customHeight="1"/>
    <row r="1522" s="17" customFormat="1" ht="24.95" customHeight="1"/>
    <row r="1523" s="17" customFormat="1" ht="24.95" customHeight="1"/>
    <row r="1524" s="17" customFormat="1" ht="24.95" customHeight="1"/>
    <row r="1525" s="17" customFormat="1" ht="24.95" customHeight="1"/>
    <row r="1526" s="17" customFormat="1" ht="24.95" customHeight="1"/>
    <row r="1527" s="17" customFormat="1" ht="24.95" customHeight="1"/>
    <row r="1528" s="17" customFormat="1" ht="24.95" customHeight="1"/>
    <row r="1529" s="17" customFormat="1" ht="24.95" customHeight="1"/>
    <row r="1530" s="17" customFormat="1" ht="24.95" customHeight="1"/>
    <row r="1531" s="17" customFormat="1" ht="24.95" customHeight="1"/>
    <row r="1532" s="17" customFormat="1" ht="24.95" customHeight="1"/>
    <row r="1533" s="17" customFormat="1" ht="24.95" customHeight="1"/>
    <row r="1534" s="17" customFormat="1" ht="24.95" customHeight="1"/>
    <row r="1535" s="17" customFormat="1" ht="24.95" customHeight="1"/>
    <row r="1536" s="17" customFormat="1" ht="24.95" customHeight="1"/>
    <row r="1537" spans="2:15" s="17" customFormat="1" ht="24.95" customHeight="1"/>
    <row r="1538" spans="2:15" s="17" customFormat="1" ht="24.95" customHeight="1"/>
    <row r="1539" spans="2:15" s="17" customFormat="1" ht="24.95" customHeight="1"/>
    <row r="1540" spans="2:15" s="17" customFormat="1" ht="24.95" customHeight="1"/>
    <row r="1541" spans="2:15" s="17" customFormat="1" ht="24.95" customHeight="1"/>
    <row r="1542" spans="2:15" s="17" customFormat="1" ht="24.95" customHeight="1"/>
    <row r="1543" spans="2:15" s="17" customFormat="1" ht="24.95" customHeight="1"/>
    <row r="1544" spans="2:15" s="17" customFormat="1" ht="24.95" customHeight="1"/>
    <row r="1545" spans="2:15" s="17" customFormat="1" ht="24.95" customHeight="1"/>
    <row r="1546" spans="2:15" s="17" customFormat="1" ht="24.95" customHeight="1"/>
    <row r="1547" spans="2:15" s="17" customFormat="1" ht="24.95" customHeight="1">
      <c r="O1547" s="45">
        <v>20</v>
      </c>
    </row>
    <row r="1548" spans="2:15" s="17" customFormat="1" ht="39.950000000000003" customHeight="1">
      <c r="B1548" s="307" t="s">
        <v>98</v>
      </c>
      <c r="C1548" s="307"/>
      <c r="D1548" s="307"/>
      <c r="E1548" s="307"/>
      <c r="F1548" s="307"/>
      <c r="G1548" s="307"/>
      <c r="H1548" s="307"/>
      <c r="I1548" s="307"/>
      <c r="J1548" s="307"/>
      <c r="K1548" s="307"/>
      <c r="L1548" s="307"/>
      <c r="M1548" s="307"/>
      <c r="N1548" s="307"/>
      <c r="O1548" s="307"/>
    </row>
    <row r="1549" spans="2:15" s="17" customFormat="1" ht="15" customHeight="1">
      <c r="B1549" s="72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4"/>
    </row>
    <row r="1550" spans="2:15" s="17" customFormat="1" ht="24.95" customHeight="1">
      <c r="B1550" s="200"/>
      <c r="C1550" s="334" t="s">
        <v>74</v>
      </c>
      <c r="D1550" s="334"/>
      <c r="E1550" s="334"/>
      <c r="F1550" s="334"/>
      <c r="G1550" s="334"/>
      <c r="H1550" s="334"/>
      <c r="I1550" s="334"/>
      <c r="J1550" s="334"/>
      <c r="K1550" s="334"/>
      <c r="L1550" s="334"/>
    </row>
    <row r="1551" spans="2:15" s="17" customFormat="1" ht="24.95" customHeight="1">
      <c r="B1551" s="201" t="s">
        <v>25</v>
      </c>
      <c r="C1551" s="108" t="s">
        <v>135</v>
      </c>
      <c r="D1551" s="108" t="s">
        <v>23</v>
      </c>
      <c r="E1551" s="108" t="s">
        <v>24</v>
      </c>
      <c r="F1551" s="108" t="s">
        <v>7</v>
      </c>
      <c r="G1551" s="108" t="s">
        <v>8</v>
      </c>
      <c r="H1551" s="108" t="s">
        <v>9</v>
      </c>
      <c r="I1551" s="108" t="s">
        <v>10</v>
      </c>
      <c r="J1551" s="108" t="s">
        <v>11</v>
      </c>
      <c r="K1551" s="108" t="s">
        <v>12</v>
      </c>
      <c r="L1551" s="108" t="s">
        <v>14</v>
      </c>
    </row>
    <row r="1552" spans="2:15" s="17" customFormat="1" ht="24.95" customHeight="1">
      <c r="B1552" s="30" t="s">
        <v>91</v>
      </c>
      <c r="C1552" s="89">
        <v>5</v>
      </c>
      <c r="D1552" s="89">
        <v>15</v>
      </c>
      <c r="E1552" s="89">
        <v>17</v>
      </c>
      <c r="F1552" s="89">
        <v>4</v>
      </c>
      <c r="G1552" s="89">
        <v>3</v>
      </c>
      <c r="H1552" s="89">
        <v>4</v>
      </c>
      <c r="I1552" s="89">
        <v>1</v>
      </c>
      <c r="J1552" s="89">
        <v>2</v>
      </c>
      <c r="K1552" s="89">
        <v>0</v>
      </c>
      <c r="L1552" s="106">
        <f>SUM(C1552:K1552)</f>
        <v>51</v>
      </c>
    </row>
    <row r="1553" spans="2:12" s="17" customFormat="1" ht="24.95" customHeight="1">
      <c r="B1553" s="30" t="s">
        <v>75</v>
      </c>
      <c r="C1553" s="89">
        <v>11</v>
      </c>
      <c r="D1553" s="89">
        <v>32</v>
      </c>
      <c r="E1553" s="89">
        <v>48</v>
      </c>
      <c r="F1553" s="89">
        <v>11</v>
      </c>
      <c r="G1553" s="89">
        <v>12</v>
      </c>
      <c r="H1553" s="89">
        <v>16</v>
      </c>
      <c r="I1553" s="89">
        <v>11</v>
      </c>
      <c r="J1553" s="89">
        <v>11</v>
      </c>
      <c r="K1553" s="89">
        <v>2</v>
      </c>
      <c r="L1553" s="106">
        <f>SUM(C1553:K1553)</f>
        <v>154</v>
      </c>
    </row>
    <row r="1554" spans="2:12" s="17" customFormat="1" ht="24.95" customHeight="1">
      <c r="B1554" s="75" t="s">
        <v>93</v>
      </c>
      <c r="C1554" s="84">
        <v>0</v>
      </c>
      <c r="D1554" s="84">
        <v>8</v>
      </c>
      <c r="E1554" s="84">
        <v>13</v>
      </c>
      <c r="F1554" s="84">
        <v>11</v>
      </c>
      <c r="G1554" s="84">
        <v>0</v>
      </c>
      <c r="H1554" s="84">
        <v>0</v>
      </c>
      <c r="I1554" s="84">
        <v>0</v>
      </c>
      <c r="J1554" s="84">
        <v>0</v>
      </c>
      <c r="K1554" s="84">
        <v>0</v>
      </c>
      <c r="L1554" s="106">
        <f>SUM(C1554:K1554)</f>
        <v>32</v>
      </c>
    </row>
    <row r="1555" spans="2:12" s="17" customFormat="1" ht="24.95" customHeight="1">
      <c r="B1555" s="75" t="s">
        <v>92</v>
      </c>
      <c r="C1555" s="84">
        <v>0</v>
      </c>
      <c r="D1555" s="84">
        <v>16</v>
      </c>
      <c r="E1555" s="84">
        <v>34</v>
      </c>
      <c r="F1555" s="84">
        <v>8</v>
      </c>
      <c r="G1555" s="84">
        <v>3</v>
      </c>
      <c r="H1555" s="84">
        <v>0</v>
      </c>
      <c r="I1555" s="84">
        <v>0</v>
      </c>
      <c r="J1555" s="84">
        <v>4</v>
      </c>
      <c r="K1555" s="84">
        <v>8</v>
      </c>
      <c r="L1555" s="106">
        <f>SUM(C1555:K1555)</f>
        <v>73</v>
      </c>
    </row>
    <row r="1556" spans="2:12" s="17" customFormat="1" ht="24.95" customHeight="1">
      <c r="B1556" s="207" t="s">
        <v>14</v>
      </c>
      <c r="C1556" s="136">
        <f>SUM(C1552:C1555)</f>
        <v>16</v>
      </c>
      <c r="D1556" s="136">
        <f t="shared" ref="D1556:L1556" si="47">SUM(D1552:D1555)</f>
        <v>71</v>
      </c>
      <c r="E1556" s="136">
        <f t="shared" si="47"/>
        <v>112</v>
      </c>
      <c r="F1556" s="136">
        <f t="shared" si="47"/>
        <v>34</v>
      </c>
      <c r="G1556" s="136">
        <f t="shared" si="47"/>
        <v>18</v>
      </c>
      <c r="H1556" s="136">
        <f t="shared" si="47"/>
        <v>20</v>
      </c>
      <c r="I1556" s="136">
        <f t="shared" si="47"/>
        <v>12</v>
      </c>
      <c r="J1556" s="136">
        <f t="shared" si="47"/>
        <v>17</v>
      </c>
      <c r="K1556" s="136">
        <f t="shared" si="47"/>
        <v>10</v>
      </c>
      <c r="L1556" s="121">
        <f t="shared" si="47"/>
        <v>310</v>
      </c>
    </row>
    <row r="1557" spans="2:12" s="17" customFormat="1" ht="24.95" customHeight="1"/>
    <row r="1558" spans="2:12" s="17" customFormat="1" ht="24.95" customHeight="1"/>
    <row r="1559" spans="2:12" s="17" customFormat="1" ht="24.95" customHeight="1"/>
    <row r="1560" spans="2:12" s="17" customFormat="1" ht="24.95" customHeight="1"/>
    <row r="1561" spans="2:12" s="17" customFormat="1" ht="24.95" customHeight="1"/>
    <row r="1562" spans="2:12" s="17" customFormat="1" ht="24.95" customHeight="1"/>
    <row r="1563" spans="2:12" s="17" customFormat="1" ht="24.95" customHeight="1"/>
    <row r="1564" spans="2:12" s="17" customFormat="1" ht="24.95" customHeight="1"/>
    <row r="1565" spans="2:12" s="17" customFormat="1" ht="24.95" customHeight="1"/>
    <row r="1566" spans="2:12" s="17" customFormat="1" ht="24.95" customHeight="1"/>
    <row r="1567" spans="2:12" s="17" customFormat="1" ht="24.95" customHeight="1"/>
    <row r="1568" spans="2:12" s="17" customFormat="1" ht="24.95" customHeight="1"/>
    <row r="1569" spans="2:12" s="17" customFormat="1" ht="24.95" customHeight="1">
      <c r="B1569" s="200"/>
      <c r="C1569" s="334" t="s">
        <v>76</v>
      </c>
      <c r="D1569" s="334"/>
      <c r="E1569" s="334"/>
      <c r="F1569" s="334"/>
      <c r="G1569" s="334"/>
      <c r="H1569" s="334"/>
      <c r="I1569" s="334"/>
      <c r="J1569" s="334"/>
      <c r="K1569" s="334"/>
      <c r="L1569" s="334"/>
    </row>
    <row r="1570" spans="2:12" s="17" customFormat="1" ht="24.95" customHeight="1">
      <c r="B1570" s="201" t="s">
        <v>32</v>
      </c>
      <c r="C1570" s="108" t="s">
        <v>135</v>
      </c>
      <c r="D1570" s="108" t="s">
        <v>23</v>
      </c>
      <c r="E1570" s="108" t="s">
        <v>24</v>
      </c>
      <c r="F1570" s="108" t="s">
        <v>7</v>
      </c>
      <c r="G1570" s="108" t="s">
        <v>8</v>
      </c>
      <c r="H1570" s="108" t="s">
        <v>9</v>
      </c>
      <c r="I1570" s="108" t="s">
        <v>10</v>
      </c>
      <c r="J1570" s="108" t="s">
        <v>11</v>
      </c>
      <c r="K1570" s="108" t="s">
        <v>12</v>
      </c>
      <c r="L1570" s="108" t="s">
        <v>14</v>
      </c>
    </row>
    <row r="1571" spans="2:12" s="17" customFormat="1" ht="24.95" customHeight="1">
      <c r="B1571" s="30" t="s">
        <v>91</v>
      </c>
      <c r="C1571" s="89">
        <v>453</v>
      </c>
      <c r="D1571" s="89">
        <v>879</v>
      </c>
      <c r="E1571" s="89">
        <v>870</v>
      </c>
      <c r="F1571" s="89">
        <v>234</v>
      </c>
      <c r="G1571" s="89">
        <v>131</v>
      </c>
      <c r="H1571" s="89">
        <v>356</v>
      </c>
      <c r="I1571" s="89">
        <v>60</v>
      </c>
      <c r="J1571" s="89">
        <v>147</v>
      </c>
      <c r="K1571" s="89">
        <v>0</v>
      </c>
      <c r="L1571" s="106">
        <f>SUM(C1571:K1571)</f>
        <v>3130</v>
      </c>
    </row>
    <row r="1572" spans="2:12" s="17" customFormat="1" ht="24.95" customHeight="1">
      <c r="B1572" s="30" t="s">
        <v>75</v>
      </c>
      <c r="C1572" s="89">
        <v>389</v>
      </c>
      <c r="D1572" s="89">
        <v>1304</v>
      </c>
      <c r="E1572" s="89">
        <v>1657</v>
      </c>
      <c r="F1572" s="89">
        <v>491</v>
      </c>
      <c r="G1572" s="89">
        <v>420</v>
      </c>
      <c r="H1572" s="89">
        <v>1208</v>
      </c>
      <c r="I1572" s="89">
        <v>360</v>
      </c>
      <c r="J1572" s="89">
        <v>662</v>
      </c>
      <c r="K1572" s="89">
        <v>27</v>
      </c>
      <c r="L1572" s="106">
        <f>SUM(C1572:K1572)</f>
        <v>6518</v>
      </c>
    </row>
    <row r="1573" spans="2:12" s="17" customFormat="1" ht="24.95" customHeight="1">
      <c r="B1573" s="75" t="s">
        <v>93</v>
      </c>
      <c r="C1573" s="84">
        <v>0</v>
      </c>
      <c r="D1573" s="84">
        <v>251</v>
      </c>
      <c r="E1573" s="84">
        <v>441</v>
      </c>
      <c r="F1573" s="84">
        <v>346</v>
      </c>
      <c r="G1573" s="84">
        <v>0</v>
      </c>
      <c r="H1573" s="84">
        <v>0</v>
      </c>
      <c r="I1573" s="84">
        <v>0</v>
      </c>
      <c r="J1573" s="84">
        <v>0</v>
      </c>
      <c r="K1573" s="84">
        <v>0</v>
      </c>
      <c r="L1573" s="106">
        <f>SUM(C1573:K1573)</f>
        <v>1038</v>
      </c>
    </row>
    <row r="1574" spans="2:12" s="17" customFormat="1" ht="24.95" customHeight="1">
      <c r="B1574" s="75" t="s">
        <v>92</v>
      </c>
      <c r="C1574" s="84">
        <v>0</v>
      </c>
      <c r="D1574" s="84">
        <v>483</v>
      </c>
      <c r="E1574" s="84">
        <v>1218</v>
      </c>
      <c r="F1574" s="84">
        <v>270</v>
      </c>
      <c r="G1574" s="84">
        <v>44</v>
      </c>
      <c r="H1574" s="84">
        <v>0</v>
      </c>
      <c r="I1574" s="84">
        <v>0</v>
      </c>
      <c r="J1574" s="84">
        <v>112</v>
      </c>
      <c r="K1574" s="84">
        <v>149</v>
      </c>
      <c r="L1574" s="106">
        <f>SUM(C1574:K1574)</f>
        <v>2276</v>
      </c>
    </row>
    <row r="1575" spans="2:12" s="17" customFormat="1" ht="24.95" customHeight="1">
      <c r="B1575" s="208" t="s">
        <v>14</v>
      </c>
      <c r="C1575" s="175">
        <f t="shared" ref="C1575:L1575" si="48">SUM(C1571:C1574)</f>
        <v>842</v>
      </c>
      <c r="D1575" s="175">
        <f t="shared" si="48"/>
        <v>2917</v>
      </c>
      <c r="E1575" s="175">
        <f t="shared" si="48"/>
        <v>4186</v>
      </c>
      <c r="F1575" s="175">
        <f t="shared" si="48"/>
        <v>1341</v>
      </c>
      <c r="G1575" s="175">
        <f t="shared" si="48"/>
        <v>595</v>
      </c>
      <c r="H1575" s="175">
        <f t="shared" si="48"/>
        <v>1564</v>
      </c>
      <c r="I1575" s="175">
        <f t="shared" si="48"/>
        <v>420</v>
      </c>
      <c r="J1575" s="175">
        <f t="shared" si="48"/>
        <v>921</v>
      </c>
      <c r="K1575" s="175">
        <f t="shared" si="48"/>
        <v>176</v>
      </c>
      <c r="L1575" s="176">
        <f t="shared" si="48"/>
        <v>12962</v>
      </c>
    </row>
    <row r="1576" spans="2:12" s="17" customFormat="1" ht="24.95" customHeight="1"/>
    <row r="1577" spans="2:12" s="17" customFormat="1" ht="24.95" customHeight="1"/>
    <row r="1578" spans="2:12" s="17" customFormat="1" ht="24.95" customHeight="1"/>
    <row r="1579" spans="2:12" s="17" customFormat="1" ht="24.95" customHeight="1"/>
    <row r="1580" spans="2:12" s="17" customFormat="1" ht="24.95" customHeight="1"/>
    <row r="1581" spans="2:12" s="17" customFormat="1" ht="24.95" customHeight="1"/>
    <row r="1582" spans="2:12" s="17" customFormat="1" ht="24.95" customHeight="1"/>
    <row r="1583" spans="2:12" s="17" customFormat="1" ht="24.95" customHeight="1"/>
    <row r="1584" spans="2:12" s="17" customFormat="1" ht="24.95" customHeight="1"/>
    <row r="1585" s="17" customFormat="1" ht="24.95" customHeight="1"/>
    <row r="1586" s="17" customFormat="1" ht="24.95" customHeight="1"/>
    <row r="1587" s="17" customFormat="1" ht="24.95" customHeight="1"/>
    <row r="1588" s="17" customFormat="1" ht="24.95" customHeight="1"/>
    <row r="1589" s="17" customFormat="1" ht="24.95" customHeight="1"/>
    <row r="1590" s="17" customFormat="1" ht="24.95" customHeight="1"/>
    <row r="1591" s="17" customFormat="1" ht="24.95" customHeight="1"/>
    <row r="1592" s="17" customFormat="1" ht="24.95" customHeight="1"/>
    <row r="1593" s="17" customFormat="1" ht="24.95" customHeight="1"/>
    <row r="1594" s="17" customFormat="1" ht="24.95" customHeight="1"/>
    <row r="1595" s="17" customFormat="1" ht="24.95" customHeight="1"/>
    <row r="1596" s="17" customFormat="1" ht="24.95" customHeight="1"/>
    <row r="1597" s="17" customFormat="1" ht="24.95" customHeight="1"/>
    <row r="1598" s="17" customFormat="1" ht="24.95" customHeight="1"/>
    <row r="1599" s="17" customFormat="1" ht="24.95" customHeight="1"/>
    <row r="1600" s="17" customFormat="1" ht="24.95" customHeight="1"/>
    <row r="1601" spans="2:15" s="17" customFormat="1" ht="24.95" customHeight="1"/>
    <row r="1602" spans="2:15" s="17" customFormat="1" ht="24.95" customHeight="1"/>
    <row r="1603" spans="2:15" s="17" customFormat="1" ht="24.95" customHeight="1"/>
    <row r="1604" spans="2:15" s="17" customFormat="1" ht="24.95" customHeight="1"/>
    <row r="1605" spans="2:15" s="17" customFormat="1" ht="24.95" customHeight="1"/>
    <row r="1606" spans="2:15" s="17" customFormat="1" ht="24.95" customHeight="1"/>
    <row r="1607" spans="2:15" s="17" customFormat="1" ht="24.95" customHeight="1"/>
    <row r="1608" spans="2:15" s="17" customFormat="1" ht="24.95" customHeight="1"/>
    <row r="1609" spans="2:15" s="17" customFormat="1" ht="24.95" customHeight="1"/>
    <row r="1610" spans="2:15" s="17" customFormat="1" ht="24.95" customHeight="1"/>
    <row r="1611" spans="2:15" s="17" customFormat="1" ht="24.95" customHeight="1"/>
    <row r="1612" spans="2:15" s="17" customFormat="1" ht="24.95" customHeight="1">
      <c r="O1612" s="45">
        <v>21</v>
      </c>
    </row>
    <row r="1613" spans="2:15" s="17" customFormat="1" ht="39.950000000000003" customHeight="1">
      <c r="B1613" s="307" t="s">
        <v>114</v>
      </c>
      <c r="C1613" s="307"/>
      <c r="D1613" s="307"/>
      <c r="E1613" s="307"/>
      <c r="F1613" s="307"/>
      <c r="G1613" s="307"/>
      <c r="H1613" s="307"/>
      <c r="I1613" s="307"/>
      <c r="J1613" s="307"/>
      <c r="K1613" s="307"/>
      <c r="L1613" s="307"/>
      <c r="M1613" s="307"/>
      <c r="N1613" s="307"/>
      <c r="O1613" s="307"/>
    </row>
    <row r="1614" spans="2:15" s="17" customFormat="1" ht="15" customHeight="1">
      <c r="B1614" s="72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4"/>
    </row>
    <row r="1615" spans="2:15" s="17" customFormat="1" ht="24.95" customHeight="1">
      <c r="B1615" s="334" t="s">
        <v>25</v>
      </c>
      <c r="C1615" s="334"/>
      <c r="D1615" s="334"/>
      <c r="E1615" s="334"/>
      <c r="F1615" s="334"/>
      <c r="G1615" s="334"/>
      <c r="H1615" s="334"/>
      <c r="I1615" s="334"/>
      <c r="J1615" s="334"/>
      <c r="K1615" s="334"/>
      <c r="L1615" s="334"/>
    </row>
    <row r="1616" spans="2:15" s="17" customFormat="1" ht="24.95" customHeight="1">
      <c r="B1616" s="201" t="s">
        <v>25</v>
      </c>
      <c r="C1616" s="184" t="s">
        <v>135</v>
      </c>
      <c r="D1616" s="184" t="s">
        <v>23</v>
      </c>
      <c r="E1616" s="184" t="s">
        <v>24</v>
      </c>
      <c r="F1616" s="184" t="s">
        <v>7</v>
      </c>
      <c r="G1616" s="184" t="s">
        <v>8</v>
      </c>
      <c r="H1616" s="184" t="s">
        <v>9</v>
      </c>
      <c r="I1616" s="184" t="s">
        <v>10</v>
      </c>
      <c r="J1616" s="184" t="s">
        <v>11</v>
      </c>
      <c r="K1616" s="184" t="s">
        <v>12</v>
      </c>
      <c r="L1616" s="184" t="s">
        <v>14</v>
      </c>
    </row>
    <row r="1617" spans="2:12" s="17" customFormat="1" ht="24.95" customHeight="1">
      <c r="B1617" s="30" t="s">
        <v>119</v>
      </c>
      <c r="C1617" s="182">
        <v>108</v>
      </c>
      <c r="D1617" s="182">
        <v>31</v>
      </c>
      <c r="E1617" s="182">
        <v>36</v>
      </c>
      <c r="F1617" s="182">
        <v>7</v>
      </c>
      <c r="G1617" s="182">
        <v>16</v>
      </c>
      <c r="H1617" s="182">
        <v>123</v>
      </c>
      <c r="I1617" s="182">
        <v>12</v>
      </c>
      <c r="J1617" s="182">
        <v>31</v>
      </c>
      <c r="K1617" s="182">
        <v>40</v>
      </c>
      <c r="L1617" s="186">
        <f>SUM(C1617:K1617)</f>
        <v>404</v>
      </c>
    </row>
    <row r="1618" spans="2:12" s="17" customFormat="1" ht="24.95" customHeight="1">
      <c r="B1618" s="30" t="s">
        <v>120</v>
      </c>
      <c r="C1618" s="182">
        <v>1</v>
      </c>
      <c r="D1618" s="182">
        <v>2</v>
      </c>
      <c r="E1618" s="182">
        <v>0</v>
      </c>
      <c r="F1618" s="182">
        <v>0</v>
      </c>
      <c r="G1618" s="182">
        <v>0</v>
      </c>
      <c r="H1618" s="182">
        <v>0</v>
      </c>
      <c r="I1618" s="182">
        <v>1</v>
      </c>
      <c r="J1618" s="182">
        <v>0</v>
      </c>
      <c r="K1618" s="182">
        <v>40</v>
      </c>
      <c r="L1618" s="186">
        <f>SUM(C1618:K1618)</f>
        <v>44</v>
      </c>
    </row>
    <row r="1619" spans="2:12" s="17" customFormat="1" ht="24.95" customHeight="1">
      <c r="B1619" s="75" t="s">
        <v>121</v>
      </c>
      <c r="C1619" s="84">
        <v>53</v>
      </c>
      <c r="D1619" s="84">
        <v>8</v>
      </c>
      <c r="E1619" s="84">
        <v>6</v>
      </c>
      <c r="F1619" s="84">
        <v>1</v>
      </c>
      <c r="G1619" s="84">
        <v>8</v>
      </c>
      <c r="H1619" s="84">
        <v>60</v>
      </c>
      <c r="I1619" s="84">
        <v>4</v>
      </c>
      <c r="J1619" s="84">
        <v>9</v>
      </c>
      <c r="K1619" s="84">
        <v>4</v>
      </c>
      <c r="L1619" s="186">
        <f>SUM(C1619:K1619)</f>
        <v>153</v>
      </c>
    </row>
    <row r="1620" spans="2:12" s="17" customFormat="1" ht="24.95" customHeight="1">
      <c r="B1620" s="75" t="s">
        <v>122</v>
      </c>
      <c r="C1620" s="84">
        <v>127</v>
      </c>
      <c r="D1620" s="84">
        <v>61</v>
      </c>
      <c r="E1620" s="84">
        <v>181</v>
      </c>
      <c r="F1620" s="84">
        <v>6</v>
      </c>
      <c r="G1620" s="84">
        <v>276</v>
      </c>
      <c r="H1620" s="84">
        <v>41</v>
      </c>
      <c r="I1620" s="84">
        <v>36</v>
      </c>
      <c r="J1620" s="84">
        <v>94</v>
      </c>
      <c r="K1620" s="84">
        <v>107</v>
      </c>
      <c r="L1620" s="186">
        <f>SUM(C1620:K1620)</f>
        <v>929</v>
      </c>
    </row>
    <row r="1621" spans="2:12" s="17" customFormat="1" ht="24.95" customHeight="1">
      <c r="B1621" s="75" t="s">
        <v>123</v>
      </c>
      <c r="C1621" s="84">
        <v>4</v>
      </c>
      <c r="D1621" s="84">
        <v>0</v>
      </c>
      <c r="E1621" s="84">
        <v>0</v>
      </c>
      <c r="F1621" s="84">
        <v>1</v>
      </c>
      <c r="G1621" s="84">
        <v>2</v>
      </c>
      <c r="H1621" s="84">
        <v>3</v>
      </c>
      <c r="I1621" s="84">
        <v>0</v>
      </c>
      <c r="J1621" s="84">
        <v>0</v>
      </c>
      <c r="K1621" s="84">
        <v>2</v>
      </c>
      <c r="L1621" s="186">
        <f>SUM(C1621:K1621)</f>
        <v>12</v>
      </c>
    </row>
    <row r="1622" spans="2:12" s="17" customFormat="1" ht="24.95" customHeight="1">
      <c r="B1622" s="207" t="s">
        <v>14</v>
      </c>
      <c r="C1622" s="136">
        <f>SUM(C1617:C1621)</f>
        <v>293</v>
      </c>
      <c r="D1622" s="136">
        <f t="shared" ref="D1622:L1622" si="49">SUM(D1617:D1621)</f>
        <v>102</v>
      </c>
      <c r="E1622" s="136">
        <f t="shared" si="49"/>
        <v>223</v>
      </c>
      <c r="F1622" s="136">
        <f t="shared" si="49"/>
        <v>15</v>
      </c>
      <c r="G1622" s="136">
        <f t="shared" si="49"/>
        <v>302</v>
      </c>
      <c r="H1622" s="136">
        <f t="shared" si="49"/>
        <v>227</v>
      </c>
      <c r="I1622" s="136">
        <f t="shared" si="49"/>
        <v>53</v>
      </c>
      <c r="J1622" s="136">
        <f t="shared" si="49"/>
        <v>134</v>
      </c>
      <c r="K1622" s="136">
        <f t="shared" si="49"/>
        <v>193</v>
      </c>
      <c r="L1622" s="121">
        <f t="shared" si="49"/>
        <v>1542</v>
      </c>
    </row>
    <row r="1623" spans="2:12" s="17" customFormat="1" ht="24.95" customHeight="1"/>
    <row r="1624" spans="2:12" s="17" customFormat="1" ht="24.95" customHeight="1"/>
    <row r="1625" spans="2:12" s="17" customFormat="1" ht="24.95" customHeight="1"/>
    <row r="1626" spans="2:12" s="17" customFormat="1" ht="24.95" customHeight="1"/>
    <row r="1627" spans="2:12" s="17" customFormat="1" ht="24.95" customHeight="1"/>
    <row r="1628" spans="2:12" s="17" customFormat="1" ht="24.95" customHeight="1"/>
    <row r="1629" spans="2:12" s="17" customFormat="1" ht="24.95" customHeight="1"/>
    <row r="1630" spans="2:12" s="17" customFormat="1" ht="24.95" customHeight="1"/>
    <row r="1631" spans="2:12" s="17" customFormat="1" ht="24.95" customHeight="1"/>
    <row r="1632" spans="2:12" s="17" customFormat="1" ht="24.95" customHeight="1"/>
    <row r="1633" spans="2:12" s="17" customFormat="1" ht="24.95" customHeight="1"/>
    <row r="1634" spans="2:12" s="17" customFormat="1" ht="24.95" customHeight="1"/>
    <row r="1635" spans="2:12" s="17" customFormat="1" ht="24.95" customHeight="1">
      <c r="B1635" s="333" t="s">
        <v>32</v>
      </c>
      <c r="C1635" s="333"/>
      <c r="D1635" s="333"/>
      <c r="E1635" s="333"/>
      <c r="F1635" s="333"/>
      <c r="G1635" s="333"/>
      <c r="H1635" s="333"/>
      <c r="I1635" s="333"/>
      <c r="J1635" s="333"/>
      <c r="K1635" s="333"/>
      <c r="L1635" s="333"/>
    </row>
    <row r="1636" spans="2:12" s="17" customFormat="1" ht="24.95" customHeight="1">
      <c r="B1636" s="201" t="s">
        <v>32</v>
      </c>
      <c r="C1636" s="184" t="s">
        <v>135</v>
      </c>
      <c r="D1636" s="184" t="s">
        <v>23</v>
      </c>
      <c r="E1636" s="184" t="s">
        <v>24</v>
      </c>
      <c r="F1636" s="184" t="s">
        <v>7</v>
      </c>
      <c r="G1636" s="184" t="s">
        <v>8</v>
      </c>
      <c r="H1636" s="184" t="s">
        <v>9</v>
      </c>
      <c r="I1636" s="184" t="s">
        <v>10</v>
      </c>
      <c r="J1636" s="184" t="s">
        <v>11</v>
      </c>
      <c r="K1636" s="184" t="s">
        <v>12</v>
      </c>
      <c r="L1636" s="184" t="s">
        <v>14</v>
      </c>
    </row>
    <row r="1637" spans="2:12" s="17" customFormat="1" ht="24.95" customHeight="1">
      <c r="B1637" s="30" t="s">
        <v>119</v>
      </c>
      <c r="C1637" s="225">
        <v>1151</v>
      </c>
      <c r="D1637" s="225">
        <v>289</v>
      </c>
      <c r="E1637" s="225">
        <v>253</v>
      </c>
      <c r="F1637" s="225">
        <v>46</v>
      </c>
      <c r="G1637" s="225">
        <v>129</v>
      </c>
      <c r="H1637" s="225">
        <v>1517</v>
      </c>
      <c r="I1637" s="225">
        <v>85</v>
      </c>
      <c r="J1637" s="225">
        <v>255</v>
      </c>
      <c r="K1637" s="225">
        <v>247</v>
      </c>
      <c r="L1637" s="186">
        <f>SUM(C1637:K1637)</f>
        <v>3972</v>
      </c>
    </row>
    <row r="1638" spans="2:12" s="17" customFormat="1" ht="24.95" customHeight="1">
      <c r="B1638" s="30" t="s">
        <v>120</v>
      </c>
      <c r="C1638" s="225">
        <v>3</v>
      </c>
      <c r="D1638" s="225">
        <v>7</v>
      </c>
      <c r="E1638" s="225">
        <v>0</v>
      </c>
      <c r="F1638" s="225">
        <v>0</v>
      </c>
      <c r="G1638" s="225">
        <v>0</v>
      </c>
      <c r="H1638" s="225">
        <v>0</v>
      </c>
      <c r="I1638" s="225">
        <v>16</v>
      </c>
      <c r="J1638" s="225">
        <v>0</v>
      </c>
      <c r="K1638" s="225">
        <v>150</v>
      </c>
      <c r="L1638" s="186">
        <f>SUM(C1638:K1638)</f>
        <v>176</v>
      </c>
    </row>
    <row r="1639" spans="2:12" s="17" customFormat="1" ht="24.95" customHeight="1">
      <c r="B1639" s="75" t="s">
        <v>121</v>
      </c>
      <c r="C1639" s="227">
        <v>555</v>
      </c>
      <c r="D1639" s="227">
        <v>63</v>
      </c>
      <c r="E1639" s="227">
        <v>43</v>
      </c>
      <c r="F1639" s="227">
        <v>13</v>
      </c>
      <c r="G1639" s="227">
        <v>91</v>
      </c>
      <c r="H1639" s="227">
        <v>690</v>
      </c>
      <c r="I1639" s="227">
        <v>32</v>
      </c>
      <c r="J1639" s="227">
        <v>74</v>
      </c>
      <c r="K1639" s="227">
        <v>34</v>
      </c>
      <c r="L1639" s="186">
        <f>SUM(C1639:K1639)</f>
        <v>1595</v>
      </c>
    </row>
    <row r="1640" spans="2:12" s="17" customFormat="1" ht="24.95" customHeight="1">
      <c r="B1640" s="75" t="s">
        <v>122</v>
      </c>
      <c r="C1640" s="227">
        <v>623</v>
      </c>
      <c r="D1640" s="227">
        <v>337</v>
      </c>
      <c r="E1640" s="227">
        <v>907</v>
      </c>
      <c r="F1640" s="227">
        <v>25</v>
      </c>
      <c r="G1640" s="227">
        <v>1308</v>
      </c>
      <c r="H1640" s="227">
        <v>198</v>
      </c>
      <c r="I1640" s="227">
        <v>204</v>
      </c>
      <c r="J1640" s="227">
        <v>482</v>
      </c>
      <c r="K1640" s="227">
        <v>536</v>
      </c>
      <c r="L1640" s="186">
        <f>SUM(C1640:K1640)</f>
        <v>4620</v>
      </c>
    </row>
    <row r="1641" spans="2:12" s="17" customFormat="1" ht="24.95" customHeight="1">
      <c r="B1641" s="75" t="s">
        <v>123</v>
      </c>
      <c r="C1641" s="227">
        <v>84</v>
      </c>
      <c r="D1641" s="227">
        <v>0</v>
      </c>
      <c r="E1641" s="227">
        <v>0</v>
      </c>
      <c r="F1641" s="227">
        <v>5</v>
      </c>
      <c r="G1641" s="227">
        <v>6</v>
      </c>
      <c r="H1641" s="227">
        <v>17</v>
      </c>
      <c r="I1641" s="227">
        <v>0</v>
      </c>
      <c r="J1641" s="227">
        <v>0</v>
      </c>
      <c r="K1641" s="227">
        <v>7</v>
      </c>
      <c r="L1641" s="186">
        <f>SUM(C1641:K1641)</f>
        <v>119</v>
      </c>
    </row>
    <row r="1642" spans="2:12" s="17" customFormat="1" ht="24.95" customHeight="1">
      <c r="B1642" s="174" t="s">
        <v>14</v>
      </c>
      <c r="C1642" s="175">
        <f t="shared" ref="C1642:L1642" si="50">SUM(C1637:C1641)</f>
        <v>2416</v>
      </c>
      <c r="D1642" s="175">
        <f t="shared" si="50"/>
        <v>696</v>
      </c>
      <c r="E1642" s="175">
        <f t="shared" si="50"/>
        <v>1203</v>
      </c>
      <c r="F1642" s="175">
        <f t="shared" si="50"/>
        <v>89</v>
      </c>
      <c r="G1642" s="175">
        <f t="shared" si="50"/>
        <v>1534</v>
      </c>
      <c r="H1642" s="175">
        <f t="shared" si="50"/>
        <v>2422</v>
      </c>
      <c r="I1642" s="175">
        <f t="shared" si="50"/>
        <v>337</v>
      </c>
      <c r="J1642" s="175">
        <f t="shared" si="50"/>
        <v>811</v>
      </c>
      <c r="K1642" s="175">
        <f t="shared" si="50"/>
        <v>974</v>
      </c>
      <c r="L1642" s="176">
        <f t="shared" si="50"/>
        <v>10482</v>
      </c>
    </row>
    <row r="1643" spans="2:12" s="17" customFormat="1" ht="24.95" customHeight="1"/>
    <row r="1644" spans="2:12" s="17" customFormat="1" ht="24.95" customHeight="1"/>
    <row r="1645" spans="2:12" s="17" customFormat="1" ht="24.95" customHeight="1"/>
    <row r="1646" spans="2:12" s="17" customFormat="1" ht="24.95" customHeight="1"/>
    <row r="1647" spans="2:12" s="17" customFormat="1" ht="24.95" customHeight="1"/>
    <row r="1648" spans="2:12" s="17" customFormat="1" ht="24.95" customHeight="1"/>
    <row r="1649" s="17" customFormat="1" ht="24.95" customHeight="1"/>
    <row r="1650" s="17" customFormat="1" ht="24.95" customHeight="1"/>
    <row r="1651" s="17" customFormat="1" ht="24.95" customHeight="1"/>
    <row r="1652" s="17" customFormat="1" ht="24.95" customHeight="1"/>
    <row r="1653" s="17" customFormat="1" ht="24.95" customHeight="1"/>
    <row r="1654" s="17" customFormat="1" ht="24.95" customHeight="1"/>
    <row r="1655" s="17" customFormat="1" ht="24.95" customHeight="1"/>
    <row r="1656" s="17" customFormat="1" ht="24.95" customHeight="1"/>
    <row r="1657" s="17" customFormat="1" ht="24.95" customHeight="1"/>
    <row r="1658" s="17" customFormat="1" ht="24.95" customHeight="1"/>
    <row r="1659" s="17" customFormat="1" ht="24.95" customHeight="1"/>
    <row r="1660" s="17" customFormat="1" ht="24.95" customHeight="1"/>
    <row r="1661" s="17" customFormat="1" ht="24.95" customHeight="1"/>
    <row r="1662" s="17" customFormat="1" ht="24.95" customHeight="1"/>
    <row r="1663" s="17" customFormat="1" ht="24.95" customHeight="1"/>
    <row r="1664" s="17" customFormat="1" ht="24.95" customHeight="1"/>
    <row r="1665" spans="2:15" s="17" customFormat="1" ht="24.95" customHeight="1"/>
    <row r="1666" spans="2:15" s="17" customFormat="1" ht="24.95" customHeight="1"/>
    <row r="1667" spans="2:15" s="17" customFormat="1" ht="24.95" customHeight="1"/>
    <row r="1668" spans="2:15" s="17" customFormat="1" ht="24.95" customHeight="1"/>
    <row r="1669" spans="2:15" s="17" customFormat="1" ht="24.95" customHeight="1"/>
    <row r="1670" spans="2:15" s="17" customFormat="1" ht="24.95" customHeight="1"/>
    <row r="1671" spans="2:15" s="17" customFormat="1" ht="24.95" customHeight="1"/>
    <row r="1672" spans="2:15" s="17" customFormat="1" ht="24.95" customHeight="1"/>
    <row r="1673" spans="2:15" s="17" customFormat="1" ht="24.95" customHeight="1"/>
    <row r="1674" spans="2:15" s="17" customFormat="1" ht="24.95" customHeight="1"/>
    <row r="1675" spans="2:15" s="17" customFormat="1" ht="24.95" customHeight="1"/>
    <row r="1676" spans="2:15" s="17" customFormat="1" ht="24.95" customHeight="1"/>
    <row r="1677" spans="2:15" s="17" customFormat="1" ht="24.95" customHeight="1">
      <c r="O1677" s="45">
        <v>22</v>
      </c>
    </row>
    <row r="1678" spans="2:15" s="17" customFormat="1" ht="39.950000000000003" customHeight="1">
      <c r="B1678" s="307" t="s">
        <v>116</v>
      </c>
      <c r="C1678" s="307"/>
      <c r="D1678" s="307"/>
      <c r="E1678" s="307"/>
      <c r="F1678" s="307"/>
      <c r="G1678" s="307"/>
      <c r="H1678" s="307"/>
      <c r="I1678" s="307"/>
      <c r="J1678" s="307"/>
      <c r="K1678" s="307"/>
      <c r="L1678" s="307"/>
      <c r="M1678" s="307"/>
      <c r="N1678" s="307"/>
      <c r="O1678" s="307"/>
    </row>
    <row r="1679" spans="2:15" s="17" customFormat="1" ht="15" customHeight="1">
      <c r="B1679" s="72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4"/>
    </row>
    <row r="1680" spans="2:15" s="17" customFormat="1" ht="24.95" customHeight="1">
      <c r="B1680" s="334" t="s">
        <v>74</v>
      </c>
      <c r="C1680" s="334"/>
      <c r="D1680" s="334"/>
      <c r="E1680" s="334"/>
      <c r="F1680" s="334"/>
      <c r="G1680" s="334"/>
      <c r="H1680" s="334"/>
      <c r="I1680" s="334"/>
      <c r="J1680" s="334"/>
      <c r="K1680" s="334"/>
      <c r="L1680" s="334"/>
    </row>
    <row r="1681" spans="2:12" s="17" customFormat="1" ht="24.95" customHeight="1">
      <c r="B1681" s="201" t="s">
        <v>25</v>
      </c>
      <c r="C1681" s="184" t="s">
        <v>135</v>
      </c>
      <c r="D1681" s="184" t="s">
        <v>23</v>
      </c>
      <c r="E1681" s="184" t="s">
        <v>24</v>
      </c>
      <c r="F1681" s="184" t="s">
        <v>7</v>
      </c>
      <c r="G1681" s="184" t="s">
        <v>8</v>
      </c>
      <c r="H1681" s="184" t="s">
        <v>9</v>
      </c>
      <c r="I1681" s="184" t="s">
        <v>10</v>
      </c>
      <c r="J1681" s="184" t="s">
        <v>11</v>
      </c>
      <c r="K1681" s="184" t="s">
        <v>12</v>
      </c>
      <c r="L1681" s="184" t="s">
        <v>14</v>
      </c>
    </row>
    <row r="1682" spans="2:12" s="17" customFormat="1" ht="24.95" customHeight="1">
      <c r="B1682" s="30" t="s">
        <v>124</v>
      </c>
      <c r="C1682" s="182">
        <v>35</v>
      </c>
      <c r="D1682" s="182">
        <v>20</v>
      </c>
      <c r="E1682" s="182">
        <v>34</v>
      </c>
      <c r="F1682" s="182">
        <v>1</v>
      </c>
      <c r="G1682" s="182">
        <v>65</v>
      </c>
      <c r="H1682" s="182">
        <v>35</v>
      </c>
      <c r="I1682" s="182">
        <v>9</v>
      </c>
      <c r="J1682" s="182">
        <v>13</v>
      </c>
      <c r="K1682" s="182">
        <v>15</v>
      </c>
      <c r="L1682" s="186">
        <f>SUM(C1682:K1682)</f>
        <v>227</v>
      </c>
    </row>
    <row r="1683" spans="2:12" s="17" customFormat="1" ht="24.95" customHeight="1">
      <c r="B1683" s="30" t="s">
        <v>125</v>
      </c>
      <c r="C1683" s="182">
        <v>25</v>
      </c>
      <c r="D1683" s="182">
        <v>9</v>
      </c>
      <c r="E1683" s="182">
        <v>9</v>
      </c>
      <c r="F1683" s="182">
        <v>8</v>
      </c>
      <c r="G1683" s="182">
        <v>15</v>
      </c>
      <c r="H1683" s="182">
        <v>15</v>
      </c>
      <c r="I1683" s="182">
        <v>14</v>
      </c>
      <c r="J1683" s="182">
        <v>5</v>
      </c>
      <c r="K1683" s="182">
        <v>5</v>
      </c>
      <c r="L1683" s="186">
        <f>SUM(C1683:K1683)</f>
        <v>105</v>
      </c>
    </row>
    <row r="1684" spans="2:12" s="17" customFormat="1" ht="24.95" customHeight="1">
      <c r="B1684" s="75" t="s">
        <v>126</v>
      </c>
      <c r="C1684" s="84">
        <v>5</v>
      </c>
      <c r="D1684" s="84">
        <v>2</v>
      </c>
      <c r="E1684" s="84">
        <v>6</v>
      </c>
      <c r="F1684" s="84">
        <v>2</v>
      </c>
      <c r="G1684" s="84">
        <v>1</v>
      </c>
      <c r="H1684" s="84">
        <v>1</v>
      </c>
      <c r="I1684" s="84">
        <v>1</v>
      </c>
      <c r="J1684" s="84">
        <v>3</v>
      </c>
      <c r="K1684" s="84">
        <v>0</v>
      </c>
      <c r="L1684" s="186">
        <f>SUM(C1684:K1684)</f>
        <v>21</v>
      </c>
    </row>
    <row r="1685" spans="2:12" s="17" customFormat="1" ht="24.95" customHeight="1">
      <c r="B1685" s="75" t="s">
        <v>127</v>
      </c>
      <c r="C1685" s="84">
        <v>1</v>
      </c>
      <c r="D1685" s="84">
        <v>0</v>
      </c>
      <c r="E1685" s="84">
        <v>0</v>
      </c>
      <c r="F1685" s="84">
        <v>0</v>
      </c>
      <c r="G1685" s="84">
        <v>0</v>
      </c>
      <c r="H1685" s="84">
        <v>0</v>
      </c>
      <c r="I1685" s="84">
        <v>0</v>
      </c>
      <c r="J1685" s="84">
        <v>0</v>
      </c>
      <c r="K1685" s="84">
        <v>0</v>
      </c>
      <c r="L1685" s="186">
        <f>SUM(C1685:K1685)</f>
        <v>1</v>
      </c>
    </row>
    <row r="1686" spans="2:12" s="17" customFormat="1" ht="24.95" customHeight="1">
      <c r="B1686" s="75" t="s">
        <v>128</v>
      </c>
      <c r="C1686" s="84">
        <v>0</v>
      </c>
      <c r="D1686" s="84">
        <v>0</v>
      </c>
      <c r="E1686" s="84">
        <v>3</v>
      </c>
      <c r="F1686" s="84">
        <v>0</v>
      </c>
      <c r="G1686" s="84">
        <v>1</v>
      </c>
      <c r="H1686" s="84">
        <v>1</v>
      </c>
      <c r="I1686" s="84">
        <v>0</v>
      </c>
      <c r="J1686" s="84">
        <v>0</v>
      </c>
      <c r="K1686" s="84">
        <v>0</v>
      </c>
      <c r="L1686" s="186">
        <f>SUM(C1686:K1686)</f>
        <v>5</v>
      </c>
    </row>
    <row r="1687" spans="2:12" s="17" customFormat="1" ht="24.95" customHeight="1">
      <c r="B1687" s="170" t="s">
        <v>14</v>
      </c>
      <c r="C1687" s="136">
        <f>SUM(C1682:C1686)</f>
        <v>66</v>
      </c>
      <c r="D1687" s="136">
        <f t="shared" ref="D1687:K1687" si="51">SUM(D1682:D1686)</f>
        <v>31</v>
      </c>
      <c r="E1687" s="136">
        <f t="shared" si="51"/>
        <v>52</v>
      </c>
      <c r="F1687" s="136">
        <f t="shared" si="51"/>
        <v>11</v>
      </c>
      <c r="G1687" s="136">
        <f t="shared" si="51"/>
        <v>82</v>
      </c>
      <c r="H1687" s="136">
        <f t="shared" si="51"/>
        <v>52</v>
      </c>
      <c r="I1687" s="136">
        <f t="shared" si="51"/>
        <v>24</v>
      </c>
      <c r="J1687" s="136">
        <f t="shared" si="51"/>
        <v>21</v>
      </c>
      <c r="K1687" s="136">
        <f t="shared" si="51"/>
        <v>20</v>
      </c>
      <c r="L1687" s="121">
        <f>SUM(L1682:L1686)</f>
        <v>359</v>
      </c>
    </row>
    <row r="1688" spans="2:12" s="17" customFormat="1" ht="24.95" customHeight="1"/>
    <row r="1689" spans="2:12" s="17" customFormat="1" ht="24.95" customHeight="1"/>
    <row r="1690" spans="2:12" s="17" customFormat="1" ht="24.95" customHeight="1"/>
    <row r="1691" spans="2:12" s="17" customFormat="1" ht="24.95" customHeight="1"/>
    <row r="1692" spans="2:12" s="17" customFormat="1" ht="24.95" customHeight="1"/>
    <row r="1693" spans="2:12" s="17" customFormat="1" ht="24.95" customHeight="1"/>
    <row r="1694" spans="2:12" s="17" customFormat="1" ht="24.95" customHeight="1"/>
    <row r="1695" spans="2:12" s="17" customFormat="1" ht="24.95" customHeight="1"/>
    <row r="1696" spans="2:12" s="17" customFormat="1" ht="24.95" customHeight="1"/>
    <row r="1697" spans="2:12" s="17" customFormat="1" ht="24.95" customHeight="1"/>
    <row r="1698" spans="2:12" s="17" customFormat="1" ht="24.95" customHeight="1"/>
    <row r="1699" spans="2:12" s="17" customFormat="1" ht="24.95" customHeight="1"/>
    <row r="1700" spans="2:12" s="17" customFormat="1" ht="24.95" customHeight="1">
      <c r="B1700" s="333" t="s">
        <v>76</v>
      </c>
      <c r="C1700" s="333"/>
      <c r="D1700" s="333"/>
      <c r="E1700" s="333"/>
      <c r="F1700" s="333"/>
      <c r="G1700" s="333"/>
      <c r="H1700" s="333"/>
      <c r="I1700" s="333"/>
      <c r="J1700" s="333"/>
      <c r="K1700" s="333"/>
      <c r="L1700" s="333"/>
    </row>
    <row r="1701" spans="2:12" s="17" customFormat="1" ht="24.95" customHeight="1">
      <c r="B1701" s="201" t="s">
        <v>32</v>
      </c>
      <c r="C1701" s="184" t="s">
        <v>135</v>
      </c>
      <c r="D1701" s="184" t="s">
        <v>23</v>
      </c>
      <c r="E1701" s="184" t="s">
        <v>24</v>
      </c>
      <c r="F1701" s="184" t="s">
        <v>7</v>
      </c>
      <c r="G1701" s="184" t="s">
        <v>8</v>
      </c>
      <c r="H1701" s="184" t="s">
        <v>9</v>
      </c>
      <c r="I1701" s="184" t="s">
        <v>10</v>
      </c>
      <c r="J1701" s="184" t="s">
        <v>11</v>
      </c>
      <c r="K1701" s="184" t="s">
        <v>12</v>
      </c>
      <c r="L1701" s="184" t="s">
        <v>14</v>
      </c>
    </row>
    <row r="1702" spans="2:12" s="17" customFormat="1" ht="24.95" customHeight="1">
      <c r="B1702" s="30" t="s">
        <v>124</v>
      </c>
      <c r="C1702" s="182">
        <v>336</v>
      </c>
      <c r="D1702" s="182">
        <v>403</v>
      </c>
      <c r="E1702" s="182">
        <v>631</v>
      </c>
      <c r="F1702" s="182">
        <v>7</v>
      </c>
      <c r="G1702" s="182">
        <v>928</v>
      </c>
      <c r="H1702" s="182">
        <v>622</v>
      </c>
      <c r="I1702" s="182">
        <v>128</v>
      </c>
      <c r="J1702" s="182">
        <v>205</v>
      </c>
      <c r="K1702" s="182">
        <v>261</v>
      </c>
      <c r="L1702" s="186">
        <f>SUM(C1702:K1702)</f>
        <v>3521</v>
      </c>
    </row>
    <row r="1703" spans="2:12" s="17" customFormat="1" ht="24.95" customHeight="1">
      <c r="B1703" s="30" t="s">
        <v>125</v>
      </c>
      <c r="C1703" s="182">
        <v>324</v>
      </c>
      <c r="D1703" s="182">
        <v>139</v>
      </c>
      <c r="E1703" s="182">
        <v>179</v>
      </c>
      <c r="F1703" s="182">
        <v>126</v>
      </c>
      <c r="G1703" s="182">
        <v>337</v>
      </c>
      <c r="H1703" s="182">
        <v>257</v>
      </c>
      <c r="I1703" s="182">
        <v>274</v>
      </c>
      <c r="J1703" s="182">
        <v>80</v>
      </c>
      <c r="K1703" s="182">
        <v>53</v>
      </c>
      <c r="L1703" s="186">
        <f>SUM(C1703:K1703)</f>
        <v>1769</v>
      </c>
    </row>
    <row r="1704" spans="2:12" s="17" customFormat="1" ht="24.95" customHeight="1">
      <c r="B1704" s="75" t="s">
        <v>126</v>
      </c>
      <c r="C1704" s="84">
        <v>258</v>
      </c>
      <c r="D1704" s="84">
        <v>22</v>
      </c>
      <c r="E1704" s="84">
        <v>150</v>
      </c>
      <c r="F1704" s="84">
        <v>76</v>
      </c>
      <c r="G1704" s="84">
        <v>21</v>
      </c>
      <c r="H1704" s="84">
        <v>16</v>
      </c>
      <c r="I1704" s="84">
        <v>3</v>
      </c>
      <c r="J1704" s="84">
        <v>50</v>
      </c>
      <c r="K1704" s="84">
        <v>0</v>
      </c>
      <c r="L1704" s="186">
        <f>SUM(C1704:K1704)</f>
        <v>596</v>
      </c>
    </row>
    <row r="1705" spans="2:12" s="17" customFormat="1" ht="24.95" customHeight="1">
      <c r="B1705" s="75" t="s">
        <v>127</v>
      </c>
      <c r="C1705" s="84">
        <v>5</v>
      </c>
      <c r="D1705" s="84">
        <v>0</v>
      </c>
      <c r="E1705" s="84">
        <v>0</v>
      </c>
      <c r="F1705" s="84">
        <v>0</v>
      </c>
      <c r="G1705" s="84">
        <v>0</v>
      </c>
      <c r="H1705" s="84">
        <v>0</v>
      </c>
      <c r="I1705" s="84">
        <v>0</v>
      </c>
      <c r="J1705" s="84">
        <v>0</v>
      </c>
      <c r="K1705" s="84">
        <v>0</v>
      </c>
      <c r="L1705" s="186">
        <f>SUM(C1705:K1705)</f>
        <v>5</v>
      </c>
    </row>
    <row r="1706" spans="2:12" s="17" customFormat="1" ht="24.95" customHeight="1">
      <c r="B1706" s="75"/>
      <c r="C1706" s="84">
        <v>0</v>
      </c>
      <c r="D1706" s="84">
        <v>0</v>
      </c>
      <c r="E1706" s="84">
        <v>23</v>
      </c>
      <c r="F1706" s="84">
        <v>0</v>
      </c>
      <c r="G1706" s="84">
        <v>216</v>
      </c>
      <c r="H1706" s="84">
        <v>6</v>
      </c>
      <c r="I1706" s="84">
        <v>0</v>
      </c>
      <c r="J1706" s="84">
        <v>0</v>
      </c>
      <c r="K1706" s="84">
        <v>0</v>
      </c>
      <c r="L1706" s="186">
        <f>SUM(C1706:K1706)</f>
        <v>245</v>
      </c>
    </row>
    <row r="1707" spans="2:12" s="17" customFormat="1" ht="24.95" customHeight="1">
      <c r="B1707" s="174" t="s">
        <v>14</v>
      </c>
      <c r="C1707" s="175">
        <f>SUM(C1702:C1706)</f>
        <v>923</v>
      </c>
      <c r="D1707" s="175">
        <f t="shared" ref="D1707:L1707" si="52">SUM(D1702:D1706)</f>
        <v>564</v>
      </c>
      <c r="E1707" s="175">
        <f t="shared" si="52"/>
        <v>983</v>
      </c>
      <c r="F1707" s="175">
        <f t="shared" si="52"/>
        <v>209</v>
      </c>
      <c r="G1707" s="175">
        <f t="shared" si="52"/>
        <v>1502</v>
      </c>
      <c r="H1707" s="175">
        <f t="shared" si="52"/>
        <v>901</v>
      </c>
      <c r="I1707" s="175">
        <f t="shared" si="52"/>
        <v>405</v>
      </c>
      <c r="J1707" s="175">
        <f t="shared" si="52"/>
        <v>335</v>
      </c>
      <c r="K1707" s="175">
        <f t="shared" si="52"/>
        <v>314</v>
      </c>
      <c r="L1707" s="121">
        <f t="shared" si="52"/>
        <v>6136</v>
      </c>
    </row>
    <row r="1708" spans="2:12" s="17" customFormat="1" ht="24.95" customHeight="1"/>
    <row r="1709" spans="2:12" s="17" customFormat="1" ht="24.95" customHeight="1"/>
    <row r="1710" spans="2:12" s="17" customFormat="1" ht="24.95" customHeight="1"/>
    <row r="1711" spans="2:12" s="17" customFormat="1" ht="24.95" customHeight="1"/>
    <row r="1712" spans="2:12" s="17" customFormat="1" ht="24.95" customHeight="1"/>
    <row r="1713" spans="2:15" s="17" customFormat="1" ht="24.95" customHeight="1"/>
    <row r="1714" spans="2:15" s="17" customFormat="1" ht="24.95" customHeight="1"/>
    <row r="1715" spans="2:15" s="17" customFormat="1" ht="24.95" customHeight="1"/>
    <row r="1716" spans="2:15" s="17" customFormat="1" ht="24.95" customHeight="1"/>
    <row r="1717" spans="2:15" s="17" customFormat="1" ht="24.95" customHeight="1"/>
    <row r="1718" spans="2:15" s="17" customFormat="1" ht="24.95" customHeight="1"/>
    <row r="1719" spans="2:15" s="17" customFormat="1" ht="24.95" customHeight="1"/>
    <row r="1720" spans="2:15" s="17" customFormat="1" ht="24.95" customHeight="1"/>
    <row r="1721" spans="2:15" ht="24.95" customHeight="1">
      <c r="O1721" s="44"/>
    </row>
    <row r="1722" spans="2:15" ht="39.950000000000003" customHeight="1">
      <c r="B1722" s="307" t="s">
        <v>134</v>
      </c>
      <c r="C1722" s="307"/>
      <c r="D1722" s="307"/>
      <c r="E1722" s="307"/>
      <c r="F1722" s="307"/>
      <c r="G1722" s="307"/>
      <c r="H1722" s="307"/>
      <c r="I1722" s="307"/>
      <c r="J1722" s="307"/>
      <c r="K1722" s="307"/>
      <c r="L1722" s="307"/>
      <c r="M1722" s="307"/>
      <c r="N1722" s="307"/>
      <c r="O1722" s="307"/>
    </row>
    <row r="1723" spans="2:15" ht="15" customHeight="1"/>
    <row r="1724" spans="2:15" ht="24.95" customHeight="1">
      <c r="B1724" s="162" t="s">
        <v>62</v>
      </c>
      <c r="C1724" s="112" t="s">
        <v>135</v>
      </c>
      <c r="D1724" s="112" t="s">
        <v>23</v>
      </c>
      <c r="E1724" s="112" t="s">
        <v>24</v>
      </c>
      <c r="F1724" s="112" t="s">
        <v>7</v>
      </c>
      <c r="G1724" s="112" t="s">
        <v>8</v>
      </c>
      <c r="H1724" s="112" t="s">
        <v>9</v>
      </c>
      <c r="I1724" s="112" t="s">
        <v>10</v>
      </c>
      <c r="J1724" s="112" t="s">
        <v>11</v>
      </c>
      <c r="K1724" s="112" t="s">
        <v>12</v>
      </c>
      <c r="L1724" s="112" t="s">
        <v>14</v>
      </c>
    </row>
    <row r="1725" spans="2:15" ht="24.95" customHeight="1">
      <c r="B1725" s="30" t="s">
        <v>25</v>
      </c>
      <c r="C1725" s="89">
        <v>606</v>
      </c>
      <c r="D1725" s="89">
        <v>846</v>
      </c>
      <c r="E1725" s="89">
        <v>1243</v>
      </c>
      <c r="F1725" s="89">
        <v>344</v>
      </c>
      <c r="G1725" s="89">
        <v>694</v>
      </c>
      <c r="H1725" s="89">
        <v>523</v>
      </c>
      <c r="I1725" s="89">
        <v>325</v>
      </c>
      <c r="J1725" s="89">
        <v>864</v>
      </c>
      <c r="K1725" s="89">
        <v>440</v>
      </c>
      <c r="L1725" s="106">
        <f>SUM(C1725:K1725)</f>
        <v>5885</v>
      </c>
    </row>
    <row r="1726" spans="2:15" ht="24.95" customHeight="1">
      <c r="B1726" s="30" t="s">
        <v>32</v>
      </c>
      <c r="C1726" s="89">
        <v>58765</v>
      </c>
      <c r="D1726" s="89">
        <v>71529</v>
      </c>
      <c r="E1726" s="89">
        <v>76100</v>
      </c>
      <c r="F1726" s="89">
        <v>30409</v>
      </c>
      <c r="G1726" s="89">
        <v>52685</v>
      </c>
      <c r="H1726" s="89">
        <v>58843</v>
      </c>
      <c r="I1726" s="89">
        <v>27130</v>
      </c>
      <c r="J1726" s="89">
        <v>91001</v>
      </c>
      <c r="K1726" s="89">
        <v>37103</v>
      </c>
      <c r="L1726" s="106">
        <f>SUM(C1726:K1726)</f>
        <v>503565</v>
      </c>
    </row>
    <row r="1727" spans="2:15" ht="24.95" customHeight="1">
      <c r="B1727" s="30"/>
      <c r="C1727" s="89"/>
      <c r="D1727" s="89"/>
      <c r="E1727" s="89"/>
      <c r="F1727" s="89"/>
      <c r="G1727" s="89"/>
      <c r="H1727" s="89"/>
      <c r="I1727" s="89"/>
      <c r="J1727" s="89"/>
      <c r="K1727" s="89"/>
      <c r="L1727" s="79"/>
      <c r="N1727" s="88"/>
    </row>
    <row r="1728" spans="2:15" ht="24.95" customHeight="1">
      <c r="B1728" s="30"/>
      <c r="C1728" s="31"/>
      <c r="D1728" s="31"/>
      <c r="E1728" s="31"/>
      <c r="F1728" s="31"/>
      <c r="G1728" s="31"/>
      <c r="H1728" s="31"/>
      <c r="I1728" s="31"/>
      <c r="J1728" s="31"/>
      <c r="K1728" s="31"/>
      <c r="L1728" s="32"/>
    </row>
    <row r="1729" spans="2:15" ht="24.95" customHeight="1"/>
    <row r="1730" spans="2:15" ht="24.95" customHeight="1"/>
    <row r="1731" spans="2:15" ht="24.95" customHeight="1"/>
    <row r="1732" spans="2:15" ht="24.95" customHeight="1"/>
    <row r="1733" spans="2:15" ht="24.95" customHeight="1"/>
    <row r="1734" spans="2:15" ht="24.95" customHeight="1"/>
    <row r="1735" spans="2:15" ht="24.95" customHeight="1"/>
    <row r="1736" spans="2:15" ht="24.95" customHeight="1"/>
    <row r="1737" spans="2:15" ht="24.95" customHeight="1"/>
    <row r="1738" spans="2:15" ht="24.95" customHeight="1"/>
    <row r="1739" spans="2:15" ht="24.95" customHeight="1"/>
    <row r="1740" spans="2:15" ht="24.95" customHeight="1"/>
    <row r="1741" spans="2:15" ht="24.95" customHeight="1"/>
    <row r="1742" spans="2:15" ht="24.95" customHeight="1">
      <c r="O1742" s="45">
        <v>23</v>
      </c>
    </row>
    <row r="1743" spans="2:15" ht="24.95" customHeight="1">
      <c r="B1743" s="331" t="s">
        <v>33</v>
      </c>
      <c r="C1743" s="331"/>
      <c r="D1743" s="331"/>
      <c r="E1743" s="331"/>
      <c r="F1743" s="331"/>
      <c r="G1743" s="331"/>
      <c r="H1743" s="331"/>
      <c r="I1743" s="331"/>
      <c r="J1743" s="331"/>
      <c r="K1743" s="331"/>
      <c r="L1743" s="331"/>
      <c r="M1743" s="331"/>
      <c r="N1743" s="331"/>
      <c r="O1743" s="331"/>
    </row>
    <row r="1744" spans="2:15" ht="24.95" customHeight="1">
      <c r="B1744" s="330" t="s">
        <v>34</v>
      </c>
      <c r="C1744" s="330"/>
      <c r="D1744" s="330"/>
      <c r="E1744" s="330"/>
      <c r="F1744" s="330"/>
      <c r="G1744" s="330"/>
      <c r="H1744" s="330"/>
      <c r="I1744" s="330"/>
      <c r="J1744" s="330"/>
      <c r="K1744" s="330"/>
      <c r="L1744" s="330"/>
      <c r="M1744" s="330"/>
      <c r="N1744" s="330"/>
      <c r="O1744" s="330"/>
    </row>
    <row r="1745" spans="2:15" ht="24.95" customHeight="1"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</row>
    <row r="1746" spans="2:15" ht="20.100000000000001" customHeight="1">
      <c r="B1746" s="331" t="s">
        <v>111</v>
      </c>
      <c r="C1746" s="331"/>
      <c r="D1746" s="331"/>
      <c r="E1746" s="331"/>
      <c r="F1746" s="331"/>
      <c r="G1746" s="331"/>
      <c r="H1746" s="331"/>
      <c r="I1746" s="331"/>
      <c r="J1746" s="331"/>
      <c r="K1746" s="331"/>
      <c r="L1746" s="331"/>
      <c r="M1746" s="331"/>
      <c r="N1746" s="331"/>
      <c r="O1746" s="331"/>
    </row>
    <row r="1747" spans="2:15" ht="20.100000000000001" customHeight="1">
      <c r="B1747" s="330" t="s">
        <v>110</v>
      </c>
      <c r="C1747" s="330"/>
      <c r="D1747" s="330"/>
      <c r="E1747" s="330"/>
      <c r="F1747" s="330"/>
      <c r="G1747" s="330"/>
      <c r="H1747" s="330"/>
      <c r="I1747" s="330"/>
      <c r="J1747" s="330"/>
      <c r="K1747" s="330"/>
      <c r="L1747" s="330"/>
      <c r="M1747" s="330"/>
      <c r="N1747" s="330"/>
      <c r="O1747" s="330"/>
    </row>
    <row r="1748" spans="2:15" ht="20.100000000000001" customHeight="1"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3"/>
      <c r="N1748" s="123"/>
      <c r="O1748" s="123"/>
    </row>
    <row r="1749" spans="2:15" ht="20.100000000000001" customHeight="1"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3"/>
      <c r="N1749" s="123"/>
      <c r="O1749" s="123"/>
    </row>
    <row r="1750" spans="2:15" ht="20.100000000000001" customHeight="1">
      <c r="B1750" s="332" t="s">
        <v>35</v>
      </c>
      <c r="C1750" s="332"/>
      <c r="D1750" s="332"/>
      <c r="E1750" s="332"/>
      <c r="F1750" s="332"/>
      <c r="G1750" s="332"/>
      <c r="H1750" s="332"/>
      <c r="I1750" s="332"/>
      <c r="J1750" s="332"/>
      <c r="K1750" s="332"/>
      <c r="L1750" s="332"/>
      <c r="M1750" s="332"/>
      <c r="N1750" s="332"/>
      <c r="O1750" s="332"/>
    </row>
    <row r="1751" spans="2:15" ht="20.100000000000001" customHeight="1">
      <c r="B1751" s="331" t="s">
        <v>51</v>
      </c>
      <c r="C1751" s="331"/>
      <c r="D1751" s="331"/>
      <c r="E1751" s="331"/>
      <c r="F1751" s="331"/>
      <c r="G1751" s="331"/>
      <c r="H1751" s="331"/>
      <c r="I1751" s="331"/>
      <c r="J1751" s="331"/>
      <c r="K1751" s="331"/>
      <c r="L1751" s="331"/>
      <c r="M1751" s="331"/>
      <c r="N1751" s="331"/>
      <c r="O1751" s="331"/>
    </row>
    <row r="1752" spans="2:15" ht="20.100000000000001" customHeight="1">
      <c r="B1752" s="331" t="s">
        <v>112</v>
      </c>
      <c r="C1752" s="331"/>
      <c r="D1752" s="331"/>
      <c r="E1752" s="331"/>
      <c r="F1752" s="331"/>
      <c r="G1752" s="331"/>
      <c r="H1752" s="331"/>
      <c r="I1752" s="331"/>
      <c r="J1752" s="331"/>
      <c r="K1752" s="331"/>
      <c r="L1752" s="331"/>
      <c r="M1752" s="331"/>
      <c r="N1752" s="331"/>
      <c r="O1752" s="331"/>
    </row>
    <row r="1753" spans="2:15" ht="20.100000000000001" customHeight="1">
      <c r="B1753" s="331" t="s">
        <v>52</v>
      </c>
      <c r="C1753" s="331"/>
      <c r="D1753" s="331"/>
      <c r="E1753" s="331"/>
      <c r="F1753" s="331"/>
      <c r="G1753" s="331"/>
      <c r="H1753" s="331"/>
      <c r="I1753" s="331"/>
      <c r="J1753" s="331"/>
      <c r="K1753" s="331"/>
      <c r="L1753" s="331"/>
      <c r="M1753" s="331"/>
      <c r="N1753" s="331"/>
      <c r="O1753" s="331"/>
    </row>
    <row r="1754" spans="2:15" ht="20.100000000000001" customHeight="1">
      <c r="B1754" s="331" t="s">
        <v>53</v>
      </c>
      <c r="C1754" s="331"/>
      <c r="D1754" s="331"/>
      <c r="E1754" s="331"/>
      <c r="F1754" s="331"/>
      <c r="G1754" s="331"/>
      <c r="H1754" s="331"/>
      <c r="I1754" s="331"/>
      <c r="J1754" s="331"/>
      <c r="K1754" s="331"/>
      <c r="L1754" s="331"/>
      <c r="M1754" s="331"/>
      <c r="N1754" s="331"/>
      <c r="O1754" s="331"/>
    </row>
    <row r="1755" spans="2:15" ht="20.100000000000001" customHeight="1">
      <c r="B1755" s="124"/>
      <c r="C1755" s="122"/>
      <c r="D1755" s="329"/>
      <c r="E1755" s="329"/>
      <c r="F1755" s="329"/>
      <c r="G1755" s="329"/>
      <c r="H1755" s="329"/>
      <c r="I1755" s="329"/>
      <c r="J1755" s="329"/>
      <c r="K1755" s="122"/>
      <c r="L1755" s="122"/>
      <c r="M1755" s="123"/>
      <c r="N1755" s="123"/>
      <c r="O1755" s="123"/>
    </row>
    <row r="1756" spans="2:15" ht="20.100000000000001" customHeight="1">
      <c r="B1756" s="332" t="s">
        <v>137</v>
      </c>
      <c r="C1756" s="332"/>
      <c r="D1756" s="332"/>
      <c r="E1756" s="332"/>
      <c r="F1756" s="332"/>
      <c r="G1756" s="332"/>
      <c r="H1756" s="332"/>
      <c r="I1756" s="332"/>
      <c r="J1756" s="332"/>
      <c r="K1756" s="332"/>
      <c r="L1756" s="332"/>
      <c r="M1756" s="332"/>
      <c r="N1756" s="332"/>
      <c r="O1756" s="332"/>
    </row>
    <row r="1757" spans="2:15" ht="19.5" customHeight="1">
      <c r="B1757" s="337" t="s">
        <v>138</v>
      </c>
      <c r="C1757" s="337"/>
      <c r="D1757" s="337"/>
      <c r="E1757" s="337"/>
      <c r="F1757" s="337"/>
      <c r="G1757" s="337"/>
      <c r="H1757" s="337"/>
      <c r="I1757" s="337"/>
      <c r="J1757" s="337"/>
      <c r="K1757" s="337"/>
      <c r="L1757" s="337"/>
      <c r="M1757" s="337"/>
      <c r="N1757" s="337"/>
      <c r="O1757" s="337"/>
    </row>
    <row r="1758" spans="2:15" ht="28.5" customHeight="1">
      <c r="B1758" s="337" t="s">
        <v>139</v>
      </c>
      <c r="C1758" s="337"/>
      <c r="D1758" s="337"/>
      <c r="E1758" s="337"/>
      <c r="F1758" s="337"/>
      <c r="G1758" s="337"/>
      <c r="H1758" s="337"/>
      <c r="I1758" s="337"/>
      <c r="J1758" s="337"/>
      <c r="K1758" s="337"/>
      <c r="L1758" s="337"/>
      <c r="M1758" s="337"/>
      <c r="N1758" s="337"/>
      <c r="O1758" s="337"/>
    </row>
    <row r="1759" spans="2:15" ht="20.100000000000001" customHeight="1">
      <c r="B1759" s="337" t="s">
        <v>54</v>
      </c>
      <c r="C1759" s="337"/>
      <c r="D1759" s="337"/>
      <c r="E1759" s="337"/>
      <c r="F1759" s="337"/>
      <c r="G1759" s="337"/>
      <c r="H1759" s="337"/>
      <c r="I1759" s="337"/>
      <c r="J1759" s="337"/>
      <c r="K1759" s="337"/>
      <c r="L1759" s="337"/>
      <c r="M1759" s="337"/>
      <c r="N1759" s="337"/>
      <c r="O1759" s="337"/>
    </row>
    <row r="1760" spans="2:15" ht="20.100000000000001" customHeight="1">
      <c r="B1760" s="337" t="s">
        <v>55</v>
      </c>
      <c r="C1760" s="337"/>
      <c r="D1760" s="337"/>
      <c r="E1760" s="337"/>
      <c r="F1760" s="337"/>
      <c r="G1760" s="337"/>
      <c r="H1760" s="337"/>
      <c r="I1760" s="337"/>
      <c r="J1760" s="337"/>
      <c r="K1760" s="337"/>
      <c r="L1760" s="337"/>
      <c r="M1760" s="337"/>
      <c r="N1760" s="337"/>
      <c r="O1760" s="337"/>
    </row>
    <row r="1761" spans="2:15" ht="20.100000000000001" customHeight="1">
      <c r="B1761" s="337" t="s">
        <v>56</v>
      </c>
      <c r="C1761" s="337"/>
      <c r="D1761" s="337"/>
      <c r="E1761" s="337"/>
      <c r="F1761" s="337"/>
      <c r="G1761" s="337"/>
      <c r="H1761" s="337"/>
      <c r="I1761" s="337"/>
      <c r="J1761" s="337"/>
      <c r="K1761" s="337"/>
      <c r="L1761" s="337"/>
      <c r="M1761" s="337"/>
      <c r="N1761" s="337"/>
      <c r="O1761" s="337"/>
    </row>
    <row r="1762" spans="2:15" ht="20.100000000000001" customHeight="1">
      <c r="B1762" s="337" t="s">
        <v>57</v>
      </c>
      <c r="C1762" s="337"/>
      <c r="D1762" s="337"/>
      <c r="E1762" s="337"/>
      <c r="F1762" s="337"/>
      <c r="G1762" s="337"/>
      <c r="H1762" s="337"/>
      <c r="I1762" s="337"/>
      <c r="J1762" s="337"/>
      <c r="K1762" s="337"/>
      <c r="L1762" s="337"/>
      <c r="M1762" s="337"/>
      <c r="N1762" s="337"/>
      <c r="O1762" s="337"/>
    </row>
    <row r="1763" spans="2:15" ht="9.9499999999999993" customHeight="1">
      <c r="B1763" s="203"/>
      <c r="C1763" s="203"/>
      <c r="D1763" s="203"/>
      <c r="E1763" s="203"/>
      <c r="F1763" s="203"/>
      <c r="G1763" s="203"/>
      <c r="H1763" s="203"/>
      <c r="I1763" s="203"/>
      <c r="J1763" s="203"/>
      <c r="K1763" s="203"/>
      <c r="L1763" s="203"/>
      <c r="M1763" s="203"/>
      <c r="N1763" s="203"/>
      <c r="O1763" s="203"/>
    </row>
    <row r="1764" spans="2:15" ht="34.5" customHeight="1">
      <c r="B1764" s="338" t="s">
        <v>140</v>
      </c>
      <c r="C1764" s="338"/>
      <c r="D1764" s="338"/>
      <c r="E1764" s="338"/>
      <c r="F1764" s="338"/>
      <c r="G1764" s="338"/>
      <c r="H1764" s="338"/>
      <c r="I1764" s="338"/>
      <c r="J1764" s="338"/>
      <c r="K1764" s="338"/>
      <c r="L1764" s="338"/>
      <c r="M1764" s="338"/>
      <c r="N1764" s="338"/>
      <c r="O1764" s="338"/>
    </row>
    <row r="1765" spans="2:15" ht="9.9499999999999993" customHeight="1">
      <c r="B1765" s="202"/>
      <c r="C1765" s="202"/>
      <c r="D1765" s="202"/>
      <c r="E1765" s="202"/>
      <c r="F1765" s="202"/>
      <c r="G1765" s="202"/>
      <c r="H1765" s="202"/>
      <c r="I1765" s="202"/>
      <c r="J1765" s="202"/>
      <c r="K1765" s="202"/>
      <c r="L1765" s="202"/>
      <c r="M1765" s="202"/>
      <c r="N1765" s="202"/>
      <c r="O1765" s="202"/>
    </row>
    <row r="1766" spans="2:15" ht="20.100000000000001" customHeight="1">
      <c r="B1766" s="339" t="s">
        <v>141</v>
      </c>
      <c r="C1766" s="339"/>
      <c r="D1766" s="339"/>
      <c r="E1766" s="339"/>
      <c r="F1766" s="339"/>
      <c r="G1766" s="339"/>
      <c r="H1766" s="339"/>
      <c r="I1766" s="339"/>
      <c r="J1766" s="339"/>
      <c r="K1766" s="339"/>
      <c r="L1766" s="339"/>
      <c r="M1766" s="339"/>
      <c r="N1766" s="339"/>
      <c r="O1766" s="339"/>
    </row>
    <row r="1767" spans="2:15" ht="20.100000000000001" customHeight="1">
      <c r="B1767" s="125"/>
      <c r="C1767" s="125"/>
      <c r="D1767" s="125"/>
      <c r="E1767" s="125"/>
      <c r="F1767" s="125"/>
      <c r="G1767" s="125"/>
      <c r="H1767" s="125"/>
      <c r="I1767" s="125"/>
      <c r="J1767" s="125"/>
      <c r="K1767" s="125"/>
      <c r="L1767" s="125"/>
      <c r="M1767" s="126"/>
      <c r="N1767" s="126"/>
      <c r="O1767" s="126"/>
    </row>
    <row r="1768" spans="2:15" ht="20.100000000000001" customHeight="1">
      <c r="B1768" s="332" t="s">
        <v>142</v>
      </c>
      <c r="C1768" s="332"/>
      <c r="D1768" s="332"/>
      <c r="E1768" s="332"/>
      <c r="F1768" s="332"/>
      <c r="G1768" s="332"/>
      <c r="H1768" s="332"/>
      <c r="I1768" s="332"/>
      <c r="J1768" s="332"/>
      <c r="K1768" s="332"/>
      <c r="L1768" s="332"/>
      <c r="M1768" s="332"/>
      <c r="N1768" s="332"/>
      <c r="O1768" s="332"/>
    </row>
    <row r="1769" spans="2:15" ht="20.100000000000001" customHeight="1">
      <c r="B1769" s="337" t="s">
        <v>138</v>
      </c>
      <c r="C1769" s="337"/>
      <c r="D1769" s="337"/>
      <c r="E1769" s="337"/>
      <c r="F1769" s="337"/>
      <c r="G1769" s="337"/>
      <c r="H1769" s="337"/>
      <c r="I1769" s="337"/>
      <c r="J1769" s="337"/>
      <c r="K1769" s="337"/>
      <c r="L1769" s="337"/>
      <c r="M1769" s="337"/>
      <c r="N1769" s="337"/>
      <c r="O1769" s="337"/>
    </row>
    <row r="1770" spans="2:15" ht="20.100000000000001" customHeight="1">
      <c r="B1770" s="337" t="s">
        <v>143</v>
      </c>
      <c r="C1770" s="337"/>
      <c r="D1770" s="337"/>
      <c r="E1770" s="337"/>
      <c r="F1770" s="337"/>
      <c r="G1770" s="337"/>
      <c r="H1770" s="337"/>
      <c r="I1770" s="337"/>
      <c r="J1770" s="337"/>
      <c r="K1770" s="337"/>
      <c r="L1770" s="337"/>
      <c r="M1770" s="337"/>
      <c r="N1770" s="337"/>
      <c r="O1770" s="337"/>
    </row>
    <row r="1771" spans="2:15" ht="20.100000000000001" customHeight="1">
      <c r="B1771" s="337" t="s">
        <v>54</v>
      </c>
      <c r="C1771" s="337"/>
      <c r="D1771" s="337"/>
      <c r="E1771" s="337"/>
      <c r="F1771" s="337"/>
      <c r="G1771" s="337"/>
      <c r="H1771" s="337"/>
      <c r="I1771" s="337"/>
      <c r="J1771" s="337"/>
      <c r="K1771" s="337"/>
      <c r="L1771" s="337"/>
      <c r="M1771" s="337"/>
      <c r="N1771" s="337"/>
      <c r="O1771" s="337"/>
    </row>
    <row r="1772" spans="2:15" ht="20.100000000000001" customHeight="1">
      <c r="B1772" s="337" t="s">
        <v>55</v>
      </c>
      <c r="C1772" s="337"/>
      <c r="D1772" s="337"/>
      <c r="E1772" s="337"/>
      <c r="F1772" s="337"/>
      <c r="G1772" s="337"/>
      <c r="H1772" s="337"/>
      <c r="I1772" s="337"/>
      <c r="J1772" s="337"/>
      <c r="K1772" s="337"/>
      <c r="L1772" s="337"/>
      <c r="M1772" s="337"/>
      <c r="N1772" s="337"/>
      <c r="O1772" s="337"/>
    </row>
    <row r="1773" spans="2:15" ht="20.100000000000001" customHeight="1">
      <c r="B1773" s="337" t="s">
        <v>56</v>
      </c>
      <c r="C1773" s="337"/>
      <c r="D1773" s="337"/>
      <c r="E1773" s="337"/>
      <c r="F1773" s="337"/>
      <c r="G1773" s="337"/>
      <c r="H1773" s="337"/>
      <c r="I1773" s="337"/>
      <c r="J1773" s="337"/>
      <c r="K1773" s="337"/>
      <c r="L1773" s="337"/>
      <c r="M1773" s="337"/>
      <c r="N1773" s="337"/>
      <c r="O1773" s="337"/>
    </row>
    <row r="1774" spans="2:15" ht="20.100000000000001" customHeight="1">
      <c r="B1774" s="337" t="s">
        <v>57</v>
      </c>
      <c r="C1774" s="337"/>
      <c r="D1774" s="337"/>
      <c r="E1774" s="337"/>
      <c r="F1774" s="337"/>
      <c r="G1774" s="337"/>
      <c r="H1774" s="337"/>
      <c r="I1774" s="337"/>
      <c r="J1774" s="337"/>
      <c r="K1774" s="337"/>
      <c r="L1774" s="337"/>
      <c r="M1774" s="337"/>
      <c r="N1774" s="337"/>
      <c r="O1774" s="337"/>
    </row>
    <row r="1775" spans="2:15" ht="9.9499999999999993" customHeight="1">
      <c r="B1775" s="203"/>
      <c r="C1775" s="203"/>
      <c r="D1775" s="203"/>
      <c r="E1775" s="203"/>
      <c r="F1775" s="203"/>
      <c r="G1775" s="203"/>
      <c r="H1775" s="203"/>
      <c r="I1775" s="203"/>
      <c r="J1775" s="203"/>
      <c r="K1775" s="203"/>
      <c r="L1775" s="203"/>
      <c r="M1775" s="203"/>
      <c r="N1775" s="203"/>
      <c r="O1775" s="203"/>
    </row>
    <row r="1776" spans="2:15" ht="35.1" customHeight="1">
      <c r="B1776" s="338" t="s">
        <v>144</v>
      </c>
      <c r="C1776" s="338"/>
      <c r="D1776" s="338"/>
      <c r="E1776" s="338"/>
      <c r="F1776" s="338"/>
      <c r="G1776" s="338"/>
      <c r="H1776" s="338"/>
      <c r="I1776" s="338"/>
      <c r="J1776" s="338"/>
      <c r="K1776" s="338"/>
      <c r="L1776" s="338"/>
      <c r="M1776" s="338"/>
      <c r="N1776" s="338"/>
      <c r="O1776" s="338"/>
    </row>
    <row r="1777" spans="2:15" ht="20.100000000000001" customHeight="1">
      <c r="B1777" s="125"/>
      <c r="C1777" s="125"/>
      <c r="D1777" s="125"/>
      <c r="E1777" s="125"/>
      <c r="F1777" s="125"/>
      <c r="G1777" s="125"/>
      <c r="H1777" s="125"/>
      <c r="I1777" s="125"/>
      <c r="J1777" s="125"/>
      <c r="K1777" s="125"/>
      <c r="L1777" s="125"/>
      <c r="M1777" s="126"/>
      <c r="N1777" s="97"/>
      <c r="O1777" s="97"/>
    </row>
    <row r="1778" spans="2:15" ht="20.100000000000001" customHeight="1">
      <c r="B1778" s="125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6"/>
      <c r="N1778" s="97"/>
      <c r="O1778" s="97"/>
    </row>
    <row r="1779" spans="2:15" ht="20.100000000000001" customHeight="1">
      <c r="B1779" s="125"/>
      <c r="C1779" s="125"/>
      <c r="D1779" s="125"/>
      <c r="E1779" s="125"/>
      <c r="F1779" s="125"/>
      <c r="G1779" s="125"/>
      <c r="H1779" s="125"/>
      <c r="I1779" s="125"/>
      <c r="J1779" s="125"/>
      <c r="K1779" s="125"/>
      <c r="L1779" s="125"/>
      <c r="M1779" s="126"/>
      <c r="N1779" s="97"/>
      <c r="O1779" s="97"/>
    </row>
    <row r="1780" spans="2:15" ht="20.100000000000001" customHeight="1">
      <c r="B1780" s="332" t="s">
        <v>82</v>
      </c>
      <c r="C1780" s="332"/>
      <c r="D1780" s="332"/>
      <c r="E1780" s="332"/>
      <c r="F1780" s="332"/>
      <c r="G1780" s="332"/>
      <c r="H1780" s="332"/>
      <c r="I1780" s="332"/>
      <c r="J1780" s="332"/>
      <c r="K1780" s="332"/>
      <c r="L1780" s="332"/>
      <c r="M1780" s="332"/>
      <c r="N1780" s="332"/>
      <c r="O1780" s="332"/>
    </row>
    <row r="1781" spans="2:15" ht="20.100000000000001" customHeight="1">
      <c r="B1781" s="125"/>
      <c r="C1781" s="125"/>
      <c r="D1781" s="125"/>
      <c r="E1781" s="125"/>
      <c r="F1781" s="125"/>
      <c r="G1781" s="125"/>
      <c r="H1781" s="125"/>
      <c r="I1781" s="125"/>
      <c r="J1781" s="125"/>
      <c r="K1781" s="125"/>
      <c r="L1781" s="125"/>
      <c r="M1781" s="126"/>
      <c r="N1781" s="97"/>
      <c r="O1781" s="97"/>
    </row>
    <row r="1782" spans="2:15" ht="20.100000000000001" customHeight="1">
      <c r="B1782" s="125"/>
      <c r="C1782" s="125"/>
      <c r="D1782" s="125"/>
      <c r="E1782" s="125"/>
      <c r="F1782" s="125"/>
      <c r="G1782" s="125"/>
      <c r="H1782" s="125"/>
      <c r="I1782" s="125"/>
      <c r="J1782" s="125"/>
      <c r="K1782" s="125"/>
      <c r="L1782" s="125"/>
      <c r="M1782" s="126"/>
      <c r="N1782" s="97"/>
      <c r="O1782" s="97"/>
    </row>
    <row r="1783" spans="2:15" ht="20.100000000000001" customHeight="1">
      <c r="B1783" s="125"/>
      <c r="C1783" s="125"/>
      <c r="D1783" s="125"/>
      <c r="E1783" s="125"/>
      <c r="F1783" s="125"/>
      <c r="G1783" s="125"/>
      <c r="H1783" s="125"/>
      <c r="I1783" s="125"/>
      <c r="J1783" s="125"/>
      <c r="K1783" s="125"/>
      <c r="L1783" s="125"/>
      <c r="M1783" s="126"/>
      <c r="N1783" s="97"/>
      <c r="O1783" s="97"/>
    </row>
    <row r="1784" spans="2:15" ht="20.100000000000001" customHeight="1">
      <c r="B1784" s="125"/>
      <c r="C1784" s="125"/>
      <c r="D1784" s="125"/>
      <c r="E1784" s="125"/>
      <c r="F1784" s="125"/>
      <c r="G1784" s="125"/>
      <c r="H1784" s="125"/>
      <c r="I1784" s="125"/>
      <c r="J1784" s="125"/>
      <c r="K1784" s="125"/>
      <c r="L1784" s="125"/>
      <c r="M1784" s="126"/>
      <c r="N1784" s="97"/>
      <c r="O1784" s="97"/>
    </row>
    <row r="1785" spans="2:15" ht="20.100000000000001" customHeight="1">
      <c r="B1785" s="125"/>
      <c r="C1785" s="125"/>
      <c r="D1785" s="125"/>
      <c r="E1785" s="125"/>
      <c r="F1785" s="125"/>
      <c r="G1785" s="125"/>
      <c r="H1785" s="125"/>
      <c r="I1785" s="125"/>
      <c r="J1785" s="125"/>
      <c r="K1785" s="125"/>
      <c r="L1785" s="125"/>
      <c r="M1785" s="126"/>
      <c r="N1785" s="97"/>
      <c r="O1785" s="97"/>
    </row>
    <row r="1786" spans="2:15" ht="20.100000000000001" customHeight="1">
      <c r="B1786" s="125"/>
      <c r="C1786" s="125"/>
      <c r="D1786" s="125"/>
      <c r="E1786" s="125"/>
      <c r="F1786" s="125"/>
      <c r="G1786" s="125"/>
      <c r="H1786" s="125"/>
      <c r="I1786" s="125"/>
      <c r="J1786" s="125"/>
      <c r="K1786" s="125"/>
      <c r="L1786" s="125"/>
      <c r="M1786" s="126"/>
      <c r="N1786" s="97"/>
      <c r="O1786" s="97"/>
    </row>
    <row r="1787" spans="2:15" ht="20.100000000000001" customHeight="1">
      <c r="B1787" s="125"/>
      <c r="C1787" s="125"/>
      <c r="D1787" s="125"/>
      <c r="E1787" s="125"/>
      <c r="F1787" s="125"/>
      <c r="G1787" s="125"/>
      <c r="H1787" s="125"/>
      <c r="I1787" s="125"/>
      <c r="J1787" s="125"/>
      <c r="K1787" s="125"/>
      <c r="L1787" s="125"/>
      <c r="M1787" s="126"/>
      <c r="N1787" s="97"/>
      <c r="O1787" s="97"/>
    </row>
    <row r="1788" spans="2:15" ht="20.100000000000001" customHeight="1">
      <c r="B1788" s="125"/>
      <c r="C1788" s="125"/>
      <c r="D1788" s="125"/>
      <c r="E1788" s="125"/>
      <c r="F1788" s="125"/>
      <c r="G1788" s="125"/>
      <c r="H1788" s="125"/>
      <c r="I1788" s="125"/>
      <c r="J1788" s="125"/>
      <c r="K1788" s="125"/>
      <c r="L1788" s="125"/>
      <c r="M1788" s="126"/>
      <c r="N1788" s="97"/>
      <c r="O1788" s="97"/>
    </row>
    <row r="1789" spans="2:15" ht="20.100000000000001" customHeight="1">
      <c r="B1789" s="125"/>
      <c r="C1789" s="125"/>
      <c r="D1789" s="125"/>
      <c r="E1789" s="125"/>
      <c r="F1789" s="125"/>
      <c r="G1789" s="125"/>
      <c r="H1789" s="125"/>
      <c r="I1789" s="125"/>
      <c r="J1789" s="125"/>
      <c r="K1789" s="125"/>
      <c r="L1789" s="125"/>
      <c r="M1789" s="126"/>
      <c r="N1789" s="97"/>
      <c r="O1789" s="97"/>
    </row>
    <row r="1790" spans="2:15" ht="20.100000000000001" customHeight="1">
      <c r="B1790" s="125"/>
      <c r="C1790" s="125"/>
      <c r="D1790" s="125"/>
      <c r="E1790" s="125"/>
      <c r="F1790" s="125"/>
      <c r="G1790" s="125"/>
      <c r="H1790" s="125"/>
      <c r="I1790" s="125"/>
      <c r="J1790" s="125"/>
      <c r="K1790" s="125"/>
      <c r="L1790" s="125"/>
      <c r="M1790" s="126"/>
      <c r="N1790" s="97"/>
      <c r="O1790" s="97"/>
    </row>
    <row r="1791" spans="2:15" ht="20.100000000000001" customHeight="1">
      <c r="B1791" s="125"/>
      <c r="C1791" s="125"/>
      <c r="D1791" s="125"/>
      <c r="E1791" s="125"/>
      <c r="F1791" s="125"/>
      <c r="G1791" s="125"/>
      <c r="H1791" s="125"/>
      <c r="I1791" s="125"/>
      <c r="J1791" s="125"/>
      <c r="K1791" s="125"/>
      <c r="L1791" s="125"/>
      <c r="M1791" s="126"/>
      <c r="N1791" s="97"/>
      <c r="O1791" s="97"/>
    </row>
    <row r="1792" spans="2:15" ht="20.100000000000001" customHeight="1">
      <c r="B1792" s="125"/>
      <c r="C1792" s="125"/>
      <c r="D1792" s="125"/>
      <c r="E1792" s="125"/>
      <c r="F1792" s="125"/>
      <c r="G1792" s="125"/>
      <c r="H1792" s="125"/>
      <c r="I1792" s="125"/>
      <c r="J1792" s="125"/>
      <c r="K1792" s="125"/>
      <c r="L1792" s="125"/>
      <c r="M1792" s="126"/>
      <c r="N1792" s="97"/>
      <c r="O1792" s="97"/>
    </row>
    <row r="1793" spans="2:15" ht="20.100000000000001" customHeight="1">
      <c r="B1793" s="125"/>
      <c r="C1793" s="125"/>
      <c r="D1793" s="125"/>
      <c r="E1793" s="125"/>
      <c r="F1793" s="125"/>
      <c r="G1793" s="125"/>
      <c r="H1793" s="125"/>
      <c r="I1793" s="125"/>
      <c r="J1793" s="125"/>
      <c r="K1793" s="125"/>
      <c r="L1793" s="125"/>
      <c r="M1793" s="126"/>
      <c r="N1793" s="97"/>
      <c r="O1793" s="97"/>
    </row>
    <row r="1794" spans="2:15" ht="20.100000000000001" customHeight="1">
      <c r="B1794" s="125"/>
      <c r="C1794" s="125"/>
      <c r="D1794" s="125"/>
      <c r="E1794" s="125"/>
      <c r="F1794" s="125"/>
      <c r="G1794" s="125"/>
      <c r="H1794" s="125"/>
      <c r="I1794" s="125"/>
      <c r="J1794" s="125"/>
      <c r="K1794" s="125"/>
      <c r="L1794" s="125"/>
      <c r="M1794" s="126"/>
      <c r="N1794" s="97"/>
      <c r="O1794" s="97"/>
    </row>
    <row r="1795" spans="2:15" ht="20.100000000000001" customHeight="1">
      <c r="B1795" s="125"/>
      <c r="C1795" s="125"/>
      <c r="D1795" s="125"/>
      <c r="E1795" s="125"/>
      <c r="F1795" s="125"/>
      <c r="G1795" s="125"/>
      <c r="H1795" s="125"/>
      <c r="I1795" s="125"/>
      <c r="J1795" s="125"/>
      <c r="K1795" s="125"/>
      <c r="L1795" s="125"/>
      <c r="M1795" s="126"/>
      <c r="N1795" s="97"/>
      <c r="O1795" s="97"/>
    </row>
    <row r="1796" spans="2:15" ht="20.100000000000001" customHeight="1">
      <c r="B1796" s="125"/>
      <c r="C1796" s="125"/>
      <c r="D1796" s="125"/>
      <c r="E1796" s="125"/>
      <c r="F1796" s="125"/>
      <c r="G1796" s="125"/>
      <c r="H1796" s="125"/>
      <c r="I1796" s="125"/>
      <c r="J1796" s="125"/>
      <c r="K1796" s="125"/>
      <c r="L1796" s="125"/>
      <c r="M1796" s="126"/>
      <c r="N1796" s="97"/>
      <c r="O1796" s="97"/>
    </row>
    <row r="1797" spans="2:15" ht="20.100000000000001" customHeight="1">
      <c r="B1797" s="125"/>
      <c r="C1797" s="125"/>
      <c r="D1797" s="125"/>
      <c r="E1797" s="125"/>
      <c r="F1797" s="125"/>
      <c r="G1797" s="125"/>
      <c r="H1797" s="125"/>
      <c r="I1797" s="125"/>
      <c r="J1797" s="125"/>
      <c r="K1797" s="125"/>
      <c r="L1797" s="125"/>
      <c r="M1797" s="126"/>
      <c r="N1797" s="97"/>
      <c r="O1797" s="97"/>
    </row>
    <row r="1798" spans="2:15" ht="20.100000000000001" customHeight="1">
      <c r="B1798" s="125"/>
      <c r="C1798" s="125"/>
      <c r="D1798" s="125"/>
      <c r="E1798" s="125"/>
      <c r="F1798" s="125"/>
      <c r="G1798" s="125"/>
      <c r="H1798" s="125"/>
      <c r="I1798" s="125"/>
      <c r="J1798" s="125"/>
      <c r="K1798" s="125"/>
      <c r="L1798" s="125"/>
      <c r="M1798" s="126"/>
      <c r="N1798" s="97"/>
      <c r="O1798" s="97"/>
    </row>
    <row r="1799" spans="2:15" ht="20.100000000000001" customHeight="1">
      <c r="B1799" s="125"/>
      <c r="C1799" s="125"/>
      <c r="D1799" s="125"/>
      <c r="E1799" s="125"/>
      <c r="F1799" s="125"/>
      <c r="G1799" s="125"/>
      <c r="H1799" s="125"/>
      <c r="I1799" s="125"/>
      <c r="J1799" s="125"/>
      <c r="K1799" s="125"/>
      <c r="L1799" s="125"/>
      <c r="M1799" s="126"/>
      <c r="N1799" s="97"/>
      <c r="O1799" s="97"/>
    </row>
    <row r="1800" spans="2:15" ht="20.100000000000001" customHeight="1">
      <c r="B1800" s="125"/>
      <c r="C1800" s="125"/>
      <c r="D1800" s="125"/>
      <c r="E1800" s="125"/>
      <c r="F1800" s="125"/>
      <c r="G1800" s="125"/>
      <c r="H1800" s="125"/>
      <c r="I1800" s="125"/>
      <c r="J1800" s="125"/>
      <c r="K1800" s="125"/>
      <c r="L1800" s="125"/>
      <c r="M1800" s="126"/>
      <c r="N1800" s="97"/>
      <c r="O1800" s="97"/>
    </row>
    <row r="1801" spans="2:15" ht="20.100000000000001" customHeight="1">
      <c r="B1801" s="125"/>
      <c r="C1801" s="125"/>
      <c r="D1801" s="125"/>
      <c r="E1801" s="125"/>
      <c r="F1801" s="125"/>
      <c r="G1801" s="125"/>
      <c r="H1801" s="125"/>
      <c r="I1801" s="125"/>
      <c r="J1801" s="125"/>
      <c r="K1801" s="125"/>
      <c r="L1801" s="125"/>
      <c r="M1801" s="126"/>
      <c r="N1801" s="97"/>
      <c r="O1801" s="97"/>
    </row>
    <row r="1802" spans="2:15" ht="20.100000000000001" customHeight="1">
      <c r="B1802" s="125"/>
      <c r="C1802" s="125"/>
      <c r="D1802" s="125"/>
      <c r="E1802" s="125"/>
      <c r="F1802" s="125"/>
      <c r="G1802" s="125"/>
      <c r="H1802" s="125"/>
      <c r="I1802" s="125"/>
      <c r="J1802" s="125"/>
      <c r="K1802" s="125"/>
      <c r="L1802" s="125"/>
      <c r="M1802" s="126"/>
      <c r="N1802" s="97"/>
      <c r="O1802" s="97"/>
    </row>
    <row r="1803" spans="2:15" ht="20.100000000000001" customHeight="1">
      <c r="B1803" s="125"/>
      <c r="C1803" s="125"/>
      <c r="D1803" s="125"/>
      <c r="E1803" s="125"/>
      <c r="F1803" s="125"/>
      <c r="G1803" s="125"/>
      <c r="H1803" s="125"/>
      <c r="I1803" s="125"/>
      <c r="J1803" s="125"/>
      <c r="K1803" s="125"/>
      <c r="L1803" s="125"/>
      <c r="M1803" s="126"/>
      <c r="N1803" s="97"/>
      <c r="O1803" s="97"/>
    </row>
    <row r="1804" spans="2:15" ht="20.100000000000001" customHeight="1">
      <c r="B1804" s="125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6"/>
      <c r="N1804" s="97"/>
      <c r="O1804" s="97"/>
    </row>
    <row r="1805" spans="2:15" ht="20.100000000000001" customHeight="1">
      <c r="B1805" s="125"/>
      <c r="C1805" s="125"/>
      <c r="D1805" s="125"/>
      <c r="E1805" s="125"/>
      <c r="F1805" s="125"/>
      <c r="G1805" s="125"/>
      <c r="H1805" s="125"/>
      <c r="I1805" s="125"/>
      <c r="J1805" s="125"/>
      <c r="K1805" s="125"/>
      <c r="L1805" s="125"/>
      <c r="M1805" s="126"/>
      <c r="N1805" s="97"/>
      <c r="O1805" s="97"/>
    </row>
    <row r="1806" spans="2:15" ht="20.100000000000001" customHeight="1">
      <c r="B1806" s="125"/>
      <c r="C1806" s="125"/>
      <c r="D1806" s="125"/>
      <c r="E1806" s="125"/>
      <c r="F1806" s="125"/>
      <c r="G1806" s="125"/>
      <c r="H1806" s="125"/>
      <c r="I1806" s="125"/>
      <c r="J1806" s="125"/>
      <c r="K1806" s="125"/>
      <c r="L1806" s="125"/>
      <c r="M1806" s="126"/>
      <c r="N1806" s="97"/>
      <c r="O1806" s="97"/>
    </row>
    <row r="1807" spans="2:15" ht="20.100000000000001" customHeight="1">
      <c r="B1807" s="125"/>
      <c r="C1807" s="125"/>
      <c r="D1807" s="125"/>
      <c r="E1807" s="125"/>
      <c r="F1807" s="125"/>
      <c r="G1807" s="125"/>
      <c r="H1807" s="125"/>
      <c r="I1807" s="125"/>
      <c r="J1807" s="125"/>
      <c r="K1807" s="125"/>
      <c r="L1807" s="125"/>
      <c r="M1807" s="126"/>
      <c r="N1807" s="97"/>
      <c r="O1807" s="97"/>
    </row>
    <row r="1808" spans="2:15" ht="20.100000000000001" customHeight="1">
      <c r="B1808" s="125"/>
      <c r="C1808" s="125"/>
      <c r="D1808" s="125"/>
      <c r="E1808" s="125"/>
      <c r="F1808" s="125"/>
      <c r="G1808" s="125"/>
      <c r="H1808" s="125"/>
      <c r="I1808" s="125"/>
      <c r="J1808" s="125"/>
      <c r="K1808" s="125"/>
      <c r="L1808" s="125"/>
      <c r="M1808" s="126"/>
      <c r="N1808" s="97"/>
      <c r="O1808" s="97"/>
    </row>
    <row r="1809" spans="2:15" ht="20.100000000000001" customHeight="1">
      <c r="B1809" s="125"/>
      <c r="C1809" s="125"/>
      <c r="D1809" s="125"/>
      <c r="E1809" s="125"/>
      <c r="F1809" s="125"/>
      <c r="G1809" s="125"/>
      <c r="H1809" s="125"/>
      <c r="I1809" s="125"/>
      <c r="J1809" s="125"/>
      <c r="K1809" s="125"/>
      <c r="L1809" s="125"/>
      <c r="M1809" s="126"/>
      <c r="N1809" s="97"/>
      <c r="O1809" s="97"/>
    </row>
    <row r="1810" spans="2:15" ht="20.100000000000001" customHeight="1">
      <c r="B1810" s="125"/>
      <c r="C1810" s="125"/>
      <c r="D1810" s="125"/>
      <c r="E1810" s="125"/>
      <c r="F1810" s="125"/>
      <c r="G1810" s="125"/>
      <c r="H1810" s="125"/>
      <c r="I1810" s="125"/>
      <c r="J1810" s="125"/>
      <c r="K1810" s="125"/>
      <c r="L1810" s="125"/>
      <c r="M1810" s="126"/>
      <c r="N1810" s="97"/>
      <c r="O1810" s="97"/>
    </row>
    <row r="1811" spans="2:15" ht="20.100000000000001" customHeight="1">
      <c r="B1811" s="125"/>
      <c r="C1811" s="125"/>
      <c r="D1811" s="125"/>
      <c r="E1811" s="125"/>
      <c r="F1811" s="125"/>
      <c r="G1811" s="125"/>
      <c r="H1811" s="125"/>
      <c r="I1811" s="125"/>
      <c r="J1811" s="125"/>
      <c r="K1811" s="125"/>
      <c r="L1811" s="125"/>
      <c r="M1811" s="126"/>
      <c r="N1811" s="97"/>
      <c r="O1811" s="97"/>
    </row>
    <row r="1812" spans="2:15" ht="20.100000000000001" customHeight="1">
      <c r="B1812" s="125"/>
      <c r="C1812" s="125"/>
      <c r="D1812" s="125"/>
      <c r="E1812" s="125"/>
      <c r="F1812" s="125"/>
      <c r="G1812" s="125"/>
      <c r="H1812" s="125"/>
      <c r="I1812" s="125"/>
      <c r="J1812" s="125"/>
      <c r="K1812" s="125"/>
      <c r="L1812" s="125"/>
      <c r="M1812" s="126"/>
      <c r="N1812" s="97"/>
      <c r="O1812" s="97"/>
    </row>
    <row r="1813" spans="2:15" ht="20.100000000000001" customHeight="1">
      <c r="B1813" s="306"/>
      <c r="C1813" s="306"/>
      <c r="D1813" s="306"/>
      <c r="E1813" s="306"/>
      <c r="F1813" s="306"/>
      <c r="G1813" s="306"/>
      <c r="H1813" s="306"/>
      <c r="I1813" s="306"/>
      <c r="J1813" s="306"/>
      <c r="K1813" s="306"/>
      <c r="L1813" s="306"/>
      <c r="M1813" s="306"/>
      <c r="N1813" s="306"/>
      <c r="O1813" s="97"/>
    </row>
    <row r="1814" spans="2:15" ht="20.100000000000001" customHeight="1">
      <c r="B1814" s="306"/>
      <c r="C1814" s="306"/>
      <c r="D1814" s="306"/>
      <c r="E1814" s="306"/>
      <c r="F1814" s="306"/>
      <c r="G1814" s="306"/>
      <c r="H1814" s="306"/>
      <c r="I1814" s="306"/>
      <c r="J1814" s="306"/>
      <c r="K1814" s="306"/>
      <c r="L1814" s="306"/>
      <c r="M1814" s="306"/>
      <c r="N1814" s="306"/>
      <c r="O1814" s="97"/>
    </row>
    <row r="1815" spans="2:15" ht="20.100000000000001" customHeight="1">
      <c r="B1815" s="181"/>
      <c r="C1815" s="181"/>
      <c r="D1815" s="181"/>
      <c r="E1815" s="181"/>
      <c r="F1815" s="181"/>
      <c r="G1815" s="181"/>
      <c r="H1815" s="181"/>
      <c r="I1815" s="181"/>
      <c r="J1815" s="181"/>
      <c r="K1815" s="181"/>
      <c r="L1815" s="181"/>
      <c r="M1815" s="181"/>
      <c r="N1815" s="181"/>
      <c r="O1815" s="97"/>
    </row>
    <row r="1816" spans="2:15" ht="20.100000000000001" customHeight="1">
      <c r="B1816" s="181"/>
      <c r="C1816" s="181"/>
      <c r="D1816" s="181"/>
      <c r="E1816" s="181"/>
      <c r="F1816" s="181"/>
      <c r="G1816" s="181"/>
      <c r="H1816" s="181"/>
      <c r="I1816" s="181"/>
      <c r="J1816" s="181"/>
      <c r="K1816" s="181"/>
      <c r="L1816" s="181"/>
      <c r="M1816" s="181"/>
      <c r="N1816" s="181"/>
      <c r="O1816" s="97"/>
    </row>
    <row r="1817" spans="2:15" ht="20.100000000000001" customHeight="1">
      <c r="B1817" s="125"/>
      <c r="C1817" s="125"/>
      <c r="D1817" s="125"/>
      <c r="E1817" s="125"/>
      <c r="F1817" s="125"/>
      <c r="G1817" s="125"/>
      <c r="H1817" s="125"/>
      <c r="I1817" s="125"/>
      <c r="J1817" s="125"/>
      <c r="K1817" s="125"/>
      <c r="L1817" s="125"/>
      <c r="M1817" s="126"/>
      <c r="N1817" s="97"/>
      <c r="O1817" s="97"/>
    </row>
    <row r="1818" spans="2:15" ht="20.100000000000001" customHeight="1">
      <c r="B1818" s="125"/>
      <c r="C1818" s="125"/>
      <c r="D1818" s="125"/>
      <c r="E1818" s="125"/>
      <c r="F1818" s="125"/>
      <c r="G1818" s="125"/>
      <c r="H1818" s="125"/>
      <c r="I1818" s="125"/>
      <c r="J1818" s="125"/>
      <c r="K1818" s="125"/>
      <c r="L1818" s="125"/>
      <c r="M1818" s="126"/>
      <c r="N1818" s="97"/>
      <c r="O1818" s="97"/>
    </row>
    <row r="1819" spans="2:15" ht="20.100000000000001" customHeight="1">
      <c r="B1819" s="125"/>
      <c r="C1819" s="125"/>
      <c r="D1819" s="125"/>
      <c r="E1819" s="125"/>
      <c r="F1819" s="125"/>
      <c r="G1819" s="125"/>
      <c r="H1819" s="125"/>
      <c r="I1819" s="125"/>
      <c r="J1819" s="125"/>
      <c r="K1819" s="125"/>
      <c r="L1819" s="125"/>
      <c r="M1819" s="126"/>
      <c r="N1819" s="97"/>
      <c r="O1819" s="97"/>
    </row>
    <row r="1820" spans="2:15" ht="20.100000000000001" customHeight="1">
      <c r="B1820" s="125"/>
      <c r="C1820" s="125"/>
      <c r="D1820" s="125"/>
      <c r="E1820" s="125"/>
      <c r="F1820" s="125"/>
      <c r="G1820" s="125"/>
      <c r="H1820" s="125"/>
      <c r="I1820" s="125"/>
      <c r="J1820" s="125"/>
      <c r="K1820" s="125"/>
      <c r="L1820" s="125"/>
      <c r="M1820" s="126"/>
      <c r="N1820" s="97"/>
      <c r="O1820" s="97"/>
    </row>
    <row r="1821" spans="2:15" ht="20.100000000000001" customHeight="1">
      <c r="B1821" s="267"/>
      <c r="C1821" s="125"/>
      <c r="D1821" s="125"/>
      <c r="E1821" s="125"/>
      <c r="F1821" s="125"/>
      <c r="G1821" s="125"/>
      <c r="H1821" s="125"/>
      <c r="I1821" s="125"/>
      <c r="J1821" s="125"/>
      <c r="K1821" s="125"/>
      <c r="L1821" s="125"/>
      <c r="M1821" s="126"/>
      <c r="N1821" s="97"/>
      <c r="O1821" s="97"/>
    </row>
    <row r="1822" spans="2:15" ht="20.100000000000001" customHeight="1">
      <c r="B1822" s="125"/>
      <c r="C1822" s="125"/>
      <c r="D1822" s="125"/>
      <c r="E1822" s="125"/>
      <c r="F1822" s="125"/>
      <c r="G1822" s="125"/>
      <c r="H1822" s="125"/>
      <c r="I1822" s="125"/>
      <c r="J1822" s="125"/>
      <c r="K1822" s="125"/>
      <c r="L1822" s="125"/>
      <c r="M1822" s="126"/>
      <c r="N1822" s="97"/>
      <c r="O1822" s="97"/>
    </row>
    <row r="1823" spans="2:15" ht="20.100000000000001" customHeight="1">
      <c r="B1823" s="125"/>
      <c r="C1823" s="125"/>
      <c r="D1823" s="125"/>
      <c r="E1823" s="125"/>
      <c r="F1823" s="125"/>
      <c r="G1823" s="125"/>
      <c r="H1823" s="125"/>
      <c r="I1823" s="125"/>
      <c r="J1823" s="125"/>
      <c r="K1823" s="125"/>
      <c r="L1823" s="125"/>
      <c r="M1823" s="126"/>
      <c r="N1823" s="97"/>
      <c r="O1823" s="97"/>
    </row>
    <row r="1824" spans="2:15" s="94" customFormat="1" ht="20.100000000000001" customHeight="1">
      <c r="B1824" s="267"/>
      <c r="C1824" s="267"/>
      <c r="D1824" s="267"/>
      <c r="E1824" s="267"/>
      <c r="F1824" s="267"/>
      <c r="G1824" s="267"/>
      <c r="H1824" s="267"/>
      <c r="I1824" s="267"/>
      <c r="J1824" s="267"/>
      <c r="K1824" s="267"/>
      <c r="L1824" s="267"/>
      <c r="M1824" s="268"/>
      <c r="N1824" s="105"/>
      <c r="O1824" s="105"/>
    </row>
    <row r="1825" spans="2:15" ht="20.100000000000001" customHeight="1">
      <c r="B1825" s="125"/>
      <c r="C1825" s="125"/>
      <c r="D1825" s="125"/>
      <c r="E1825" s="125"/>
      <c r="F1825" s="125"/>
      <c r="G1825" s="125"/>
      <c r="H1825" s="125"/>
      <c r="I1825" s="125"/>
      <c r="J1825" s="125"/>
      <c r="K1825" s="125"/>
      <c r="L1825" s="125"/>
      <c r="M1825" s="126"/>
      <c r="N1825" s="97"/>
      <c r="O1825" s="97"/>
    </row>
    <row r="1826" spans="2:15" ht="20.100000000000001" customHeight="1">
      <c r="B1826" s="125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6"/>
      <c r="N1826" s="97"/>
      <c r="O1826" s="97"/>
    </row>
    <row r="1827" spans="2:15" ht="20.100000000000001" customHeight="1">
      <c r="B1827" s="125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6"/>
      <c r="N1827" s="97"/>
      <c r="O1827" s="97"/>
    </row>
    <row r="1828" spans="2:15" ht="20.100000000000001" customHeight="1">
      <c r="B1828" s="125"/>
      <c r="C1828" s="125"/>
      <c r="D1828" s="125"/>
      <c r="E1828" s="125"/>
      <c r="F1828" s="125"/>
      <c r="G1828" s="125"/>
      <c r="H1828" s="125"/>
      <c r="I1828" s="125"/>
      <c r="J1828" s="125"/>
      <c r="K1828" s="125"/>
      <c r="L1828" s="125"/>
      <c r="M1828" s="126"/>
      <c r="N1828" s="97"/>
      <c r="O1828" s="97"/>
    </row>
    <row r="1829" spans="2:15" ht="20.100000000000001" customHeight="1">
      <c r="B1829" s="125"/>
      <c r="C1829" s="125"/>
      <c r="D1829" s="125"/>
      <c r="E1829" s="125"/>
      <c r="F1829" s="125"/>
      <c r="G1829" s="125"/>
      <c r="H1829" s="125"/>
      <c r="I1829" s="125"/>
      <c r="J1829" s="125"/>
      <c r="K1829" s="125"/>
      <c r="L1829" s="125"/>
      <c r="M1829" s="126"/>
      <c r="N1829" s="97"/>
      <c r="O1829" s="97"/>
    </row>
    <row r="1830" spans="2:15" ht="20.100000000000001" customHeight="1">
      <c r="B1830" s="125"/>
      <c r="C1830" s="125"/>
      <c r="D1830" s="125"/>
      <c r="E1830" s="125"/>
      <c r="F1830" s="125"/>
      <c r="G1830" s="125"/>
      <c r="H1830" s="125"/>
      <c r="I1830" s="125"/>
      <c r="J1830" s="125"/>
      <c r="K1830" s="125"/>
      <c r="L1830" s="125"/>
      <c r="M1830" s="126"/>
      <c r="N1830" s="97"/>
      <c r="O1830" s="97"/>
    </row>
    <row r="1831" spans="2:15" ht="20.100000000000001" customHeight="1">
      <c r="B1831" s="125"/>
      <c r="C1831" s="125"/>
      <c r="D1831" s="125"/>
      <c r="E1831" s="125"/>
      <c r="F1831" s="125"/>
      <c r="G1831" s="125"/>
      <c r="H1831" s="125"/>
      <c r="I1831" s="125"/>
      <c r="J1831" s="125"/>
      <c r="K1831" s="125"/>
      <c r="L1831" s="125"/>
      <c r="M1831" s="126"/>
      <c r="N1831" s="97"/>
      <c r="O1831" s="97"/>
    </row>
    <row r="1832" spans="2:15" ht="20.100000000000001" customHeight="1">
      <c r="B1832" s="125"/>
      <c r="C1832" s="125"/>
      <c r="D1832" s="125"/>
      <c r="E1832" s="125"/>
      <c r="F1832" s="125"/>
      <c r="G1832" s="125"/>
      <c r="H1832" s="125"/>
      <c r="I1832" s="125"/>
      <c r="J1832" s="125"/>
      <c r="K1832" s="125"/>
      <c r="L1832" s="125"/>
      <c r="M1832" s="126"/>
      <c r="N1832" s="97"/>
      <c r="O1832" s="97"/>
    </row>
    <row r="1833" spans="2:15" ht="20.100000000000001" customHeight="1">
      <c r="B1833" s="125"/>
      <c r="C1833" s="125"/>
      <c r="D1833" s="125"/>
      <c r="E1833" s="125"/>
      <c r="F1833" s="125"/>
      <c r="G1833" s="125"/>
      <c r="H1833" s="125"/>
      <c r="I1833" s="125"/>
      <c r="J1833" s="125"/>
      <c r="K1833" s="125"/>
      <c r="L1833" s="125"/>
      <c r="M1833" s="126"/>
      <c r="N1833" s="97"/>
      <c r="O1833" s="97"/>
    </row>
    <row r="1834" spans="2:15" ht="20.100000000000001" customHeight="1">
      <c r="B1834" s="125"/>
      <c r="C1834" s="125"/>
      <c r="D1834" s="125"/>
      <c r="E1834" s="125"/>
      <c r="F1834" s="125"/>
      <c r="G1834" s="125"/>
      <c r="H1834" s="125"/>
      <c r="I1834" s="125"/>
      <c r="J1834" s="125"/>
      <c r="K1834" s="125"/>
      <c r="L1834" s="125"/>
      <c r="M1834" s="126"/>
      <c r="N1834" s="97"/>
      <c r="O1834" s="97"/>
    </row>
    <row r="1835" spans="2:15" ht="20.100000000000001" customHeight="1">
      <c r="B1835" s="125"/>
      <c r="C1835" s="125"/>
      <c r="D1835" s="125"/>
      <c r="E1835" s="125"/>
      <c r="F1835" s="125"/>
      <c r="G1835" s="125"/>
      <c r="H1835" s="125"/>
      <c r="I1835" s="125"/>
      <c r="J1835" s="125"/>
      <c r="K1835" s="125"/>
      <c r="L1835" s="125"/>
      <c r="M1835" s="126"/>
      <c r="N1835" s="97"/>
      <c r="O1835" s="97"/>
    </row>
    <row r="1836" spans="2:15" ht="20.100000000000001" customHeight="1">
      <c r="B1836" s="125"/>
      <c r="C1836" s="125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6"/>
      <c r="N1836" s="97"/>
      <c r="O1836" s="97"/>
    </row>
    <row r="1837" spans="2:15" ht="20.100000000000001" customHeight="1">
      <c r="B1837" s="125"/>
      <c r="C1837" s="125"/>
      <c r="D1837" s="125"/>
      <c r="E1837" s="125"/>
      <c r="F1837" s="125"/>
      <c r="G1837" s="125"/>
      <c r="H1837" s="125"/>
      <c r="I1837" s="125"/>
      <c r="J1837" s="125"/>
      <c r="K1837" s="125"/>
      <c r="L1837" s="125"/>
      <c r="M1837" s="126"/>
      <c r="N1837" s="97"/>
      <c r="O1837" s="97"/>
    </row>
    <row r="1838" spans="2:15" ht="20.100000000000001" customHeight="1">
      <c r="B1838" s="125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6"/>
      <c r="N1838" s="97"/>
      <c r="O1838" s="97"/>
    </row>
    <row r="1839" spans="2:15" ht="20.100000000000001" customHeight="1">
      <c r="B1839" s="125"/>
      <c r="C1839" s="125"/>
      <c r="D1839" s="125"/>
      <c r="E1839" s="125"/>
      <c r="F1839" s="125"/>
      <c r="G1839" s="125"/>
      <c r="H1839" s="125"/>
      <c r="I1839" s="125"/>
      <c r="J1839" s="125"/>
      <c r="K1839" s="125"/>
      <c r="L1839" s="125"/>
      <c r="M1839" s="126"/>
      <c r="N1839" s="97"/>
      <c r="O1839" s="97"/>
    </row>
    <row r="1840" spans="2:15" ht="20.100000000000001" customHeight="1">
      <c r="B1840" s="125"/>
      <c r="C1840" s="125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6"/>
      <c r="N1840" s="97"/>
      <c r="O1840" s="97"/>
    </row>
    <row r="1841" spans="2:15" ht="20.100000000000001" customHeight="1">
      <c r="B1841" s="125"/>
      <c r="C1841" s="125"/>
      <c r="D1841" s="125"/>
      <c r="E1841" s="125"/>
      <c r="F1841" s="125"/>
      <c r="G1841" s="125"/>
      <c r="H1841" s="125"/>
      <c r="I1841" s="125"/>
      <c r="J1841" s="125"/>
      <c r="K1841" s="125"/>
      <c r="L1841" s="125"/>
      <c r="M1841" s="126"/>
      <c r="N1841" s="97"/>
      <c r="O1841" s="97"/>
    </row>
    <row r="1842" spans="2:15" ht="20.100000000000001" customHeight="1">
      <c r="B1842" s="125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6"/>
      <c r="N1842" s="97"/>
      <c r="O1842" s="97"/>
    </row>
    <row r="1843" spans="2:15" ht="20.100000000000001" customHeight="1">
      <c r="B1843" s="125"/>
      <c r="C1843" s="125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6"/>
      <c r="N1843" s="97"/>
      <c r="O1843" s="97"/>
    </row>
    <row r="1844" spans="2:15" ht="20.100000000000001" customHeight="1">
      <c r="B1844" s="125"/>
      <c r="C1844" s="125"/>
      <c r="D1844" s="125"/>
      <c r="E1844" s="125"/>
      <c r="F1844" s="125"/>
      <c r="G1844" s="125"/>
      <c r="H1844" s="125"/>
      <c r="I1844" s="125"/>
      <c r="J1844" s="125"/>
      <c r="K1844" s="125"/>
      <c r="L1844" s="125"/>
      <c r="M1844" s="126"/>
      <c r="N1844" s="97"/>
      <c r="O1844" s="97"/>
    </row>
    <row r="1845" spans="2:15" ht="20.100000000000001" customHeight="1">
      <c r="B1845" s="125"/>
      <c r="C1845" s="125"/>
      <c r="D1845" s="125"/>
      <c r="E1845" s="125"/>
      <c r="F1845" s="125"/>
      <c r="G1845" s="125"/>
      <c r="H1845" s="125"/>
      <c r="I1845" s="125"/>
      <c r="J1845" s="125"/>
      <c r="K1845" s="125"/>
      <c r="L1845" s="125"/>
      <c r="M1845" s="126"/>
      <c r="N1845" s="97"/>
      <c r="O1845" s="97"/>
    </row>
    <row r="1846" spans="2:15" ht="20.100000000000001" customHeight="1">
      <c r="B1846" s="125"/>
      <c r="C1846" s="125"/>
      <c r="D1846" s="125"/>
      <c r="E1846" s="125"/>
      <c r="F1846" s="125"/>
      <c r="G1846" s="125"/>
      <c r="H1846" s="125"/>
      <c r="I1846" s="125"/>
      <c r="J1846" s="125"/>
      <c r="K1846" s="125"/>
      <c r="L1846" s="125"/>
      <c r="M1846" s="126"/>
      <c r="N1846" s="97"/>
      <c r="O1846" s="97"/>
    </row>
    <row r="1847" spans="2:15" ht="20.100000000000001" customHeight="1">
      <c r="B1847" s="125"/>
      <c r="C1847" s="125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6"/>
      <c r="N1847" s="97"/>
      <c r="O1847" s="97"/>
    </row>
    <row r="1848" spans="2:15" ht="20.100000000000001" customHeight="1">
      <c r="B1848" s="125"/>
      <c r="C1848" s="125"/>
      <c r="D1848" s="125"/>
      <c r="E1848" s="125"/>
      <c r="F1848" s="125"/>
      <c r="G1848" s="125"/>
      <c r="H1848" s="125"/>
      <c r="I1848" s="125"/>
      <c r="J1848" s="125"/>
      <c r="K1848" s="125"/>
      <c r="L1848" s="125"/>
      <c r="M1848" s="126"/>
      <c r="N1848" s="97"/>
      <c r="O1848" s="97"/>
    </row>
    <row r="1849" spans="2:15" ht="20.100000000000001" customHeight="1">
      <c r="B1849" s="125"/>
      <c r="C1849" s="125"/>
      <c r="D1849" s="125"/>
      <c r="E1849" s="125"/>
      <c r="F1849" s="125"/>
      <c r="G1849" s="125"/>
      <c r="H1849" s="125"/>
      <c r="I1849" s="125"/>
      <c r="J1849" s="125"/>
      <c r="K1849" s="125"/>
      <c r="L1849" s="125"/>
      <c r="M1849" s="126"/>
      <c r="N1849" s="97"/>
      <c r="O1849" s="97"/>
    </row>
    <row r="1850" spans="2:15" ht="20.100000000000001" customHeight="1">
      <c r="B1850" s="125"/>
      <c r="C1850" s="125"/>
      <c r="D1850" s="125"/>
      <c r="E1850" s="125"/>
      <c r="F1850" s="125"/>
      <c r="G1850" s="125"/>
      <c r="H1850" s="125"/>
      <c r="I1850" s="125"/>
      <c r="J1850" s="125"/>
      <c r="K1850" s="125"/>
      <c r="L1850" s="125"/>
      <c r="M1850" s="126"/>
      <c r="N1850" s="97"/>
      <c r="O1850" s="97"/>
    </row>
    <row r="1851" spans="2:15" ht="20.100000000000001" customHeight="1">
      <c r="B1851" s="125"/>
      <c r="C1851" s="125"/>
      <c r="D1851" s="125"/>
      <c r="E1851" s="125"/>
      <c r="F1851" s="125"/>
      <c r="G1851" s="125"/>
      <c r="H1851" s="125"/>
      <c r="I1851" s="125"/>
      <c r="J1851" s="125"/>
      <c r="K1851" s="125"/>
      <c r="L1851" s="125"/>
      <c r="M1851" s="126"/>
      <c r="N1851" s="97"/>
      <c r="O1851" s="97"/>
    </row>
    <row r="1852" spans="2:15" ht="20.100000000000001" customHeight="1">
      <c r="B1852" s="125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6"/>
      <c r="N1852" s="97"/>
      <c r="O1852" s="97"/>
    </row>
    <row r="1853" spans="2:15" ht="20.100000000000001" customHeight="1"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</row>
    <row r="1854" spans="2:15" ht="20.100000000000001" customHeight="1"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</row>
    <row r="1855" spans="2:15" ht="20.100000000000001" customHeight="1"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</row>
    <row r="1856" spans="2:15" ht="20.100000000000001" customHeight="1"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</row>
    <row r="1857" spans="2:15" ht="20.100000000000001" customHeight="1"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</row>
    <row r="1858" spans="2:15" ht="20.100000000000001" customHeight="1"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</row>
    <row r="1859" spans="2:15" ht="20.100000000000001" customHeight="1"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</row>
    <row r="1860" spans="2:15" ht="20.100000000000001" customHeight="1"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</row>
    <row r="1861" spans="2:15" ht="20.100000000000001" customHeight="1"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</row>
    <row r="1862" spans="2:15" ht="20.100000000000001" customHeight="1"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</row>
    <row r="1863" spans="2:15" ht="20.100000000000001" customHeight="1"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</row>
    <row r="1864" spans="2:15" ht="20.100000000000001" customHeight="1"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</row>
    <row r="1865" spans="2:15" ht="20.100000000000001" customHeight="1"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</row>
    <row r="1866" spans="2:15" ht="20.100000000000001" customHeight="1"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</row>
    <row r="1867" spans="2:15" ht="20.100000000000001" customHeight="1"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</row>
    <row r="1868" spans="2:15" ht="20.100000000000001" customHeight="1"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</row>
    <row r="1869" spans="2:15" ht="20.100000000000001" customHeight="1"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</row>
    <row r="1870" spans="2:15" ht="20.100000000000001" customHeight="1"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</row>
    <row r="1871" spans="2:15" ht="20.100000000000001" customHeight="1"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</row>
    <row r="1872" spans="2:15" ht="20.100000000000001" customHeight="1"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</row>
    <row r="1873" spans="2:15" ht="20.100000000000001" customHeight="1"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</row>
    <row r="1874" spans="2:15" ht="20.100000000000001" customHeight="1"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</row>
    <row r="1875" spans="2:15" ht="20.100000000000001" customHeight="1"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</row>
    <row r="1876" spans="2:15" ht="20.100000000000001" customHeight="1"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</row>
    <row r="1877" spans="2:15" ht="20.100000000000001" customHeight="1"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</row>
    <row r="1878" spans="2:15" ht="20.100000000000001" customHeight="1"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</row>
    <row r="1879" spans="2:15" ht="20.100000000000001" customHeight="1"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</row>
    <row r="1880" spans="2:15" ht="20.100000000000001" customHeight="1"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</row>
    <row r="1881" spans="2:15" ht="20.100000000000001" customHeight="1"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</row>
    <row r="1882" spans="2:15" ht="20.100000000000001" customHeight="1"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</row>
    <row r="1883" spans="2:15" ht="20.100000000000001" customHeight="1"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</row>
    <row r="1884" spans="2:15" ht="20.100000000000001" customHeight="1"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</row>
    <row r="1885" spans="2:15" ht="20.100000000000001" customHeight="1"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</row>
    <row r="1886" spans="2:15" ht="20.100000000000001" customHeight="1"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</row>
    <row r="1887" spans="2:15" ht="20.100000000000001" customHeight="1"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</row>
    <row r="1888" spans="2:15" ht="20.100000000000001" customHeight="1">
      <c r="B1888" s="127"/>
      <c r="C1888" s="127"/>
      <c r="D1888" s="127"/>
      <c r="E1888" s="127"/>
      <c r="F1888" s="127"/>
      <c r="G1888" s="127"/>
      <c r="H1888" s="127"/>
      <c r="I1888" s="127"/>
      <c r="J1888" s="127"/>
      <c r="K1888" s="127"/>
      <c r="L1888" s="127"/>
      <c r="M1888" s="127"/>
      <c r="N1888" s="127"/>
      <c r="O1888" s="97"/>
    </row>
    <row r="1889" spans="2:15" ht="20.100000000000001" customHeight="1">
      <c r="B1889" s="127"/>
      <c r="C1889" s="127"/>
      <c r="D1889" s="127"/>
      <c r="E1889" s="127"/>
      <c r="F1889" s="127"/>
      <c r="G1889" s="127"/>
      <c r="H1889" s="127"/>
      <c r="I1889" s="127"/>
      <c r="J1889" s="127"/>
      <c r="K1889" s="127"/>
      <c r="L1889" s="127"/>
      <c r="M1889" s="127"/>
      <c r="N1889" s="127"/>
      <c r="O1889" s="97"/>
    </row>
    <row r="1890" spans="2:15" ht="20.100000000000001" customHeight="1">
      <c r="B1890" s="127"/>
      <c r="C1890" s="127"/>
      <c r="D1890" s="127"/>
      <c r="E1890" s="127"/>
      <c r="F1890" s="127"/>
      <c r="G1890" s="127"/>
      <c r="H1890" s="127"/>
      <c r="I1890" s="127"/>
      <c r="J1890" s="127"/>
      <c r="K1890" s="127"/>
      <c r="L1890" s="127"/>
      <c r="M1890" s="127"/>
      <c r="N1890" s="127"/>
      <c r="O1890" s="97"/>
    </row>
    <row r="1891" spans="2:15" ht="20.100000000000001" customHeight="1"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</row>
    <row r="1892" spans="2:15" ht="20.100000000000001" customHeight="1"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</row>
    <row r="1893" spans="2:15" ht="20.100000000000001" customHeight="1"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</row>
    <row r="1894" spans="2:15" ht="30" customHeight="1"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</row>
    <row r="1895" spans="2:15" ht="30" customHeight="1">
      <c r="B1895" s="336" t="s">
        <v>44</v>
      </c>
      <c r="C1895" s="336"/>
      <c r="D1895" s="336"/>
      <c r="E1895" s="336"/>
      <c r="F1895" s="336"/>
      <c r="G1895" s="336"/>
      <c r="H1895" s="336"/>
      <c r="I1895" s="336"/>
      <c r="J1895" s="336"/>
      <c r="K1895" s="336"/>
      <c r="L1895" s="336"/>
      <c r="M1895" s="336"/>
      <c r="N1895" s="336"/>
      <c r="O1895" s="97"/>
    </row>
    <row r="1896" spans="2:15" ht="30" customHeight="1">
      <c r="B1896" s="336"/>
      <c r="C1896" s="336"/>
      <c r="D1896" s="336"/>
      <c r="E1896" s="336"/>
      <c r="F1896" s="336"/>
      <c r="G1896" s="336"/>
      <c r="H1896" s="336"/>
      <c r="I1896" s="336"/>
      <c r="J1896" s="336"/>
      <c r="K1896" s="336"/>
      <c r="L1896" s="336"/>
      <c r="M1896" s="336"/>
      <c r="N1896" s="336"/>
      <c r="O1896" s="97"/>
    </row>
    <row r="1897" spans="2:15" ht="30" customHeight="1">
      <c r="B1897" s="335" t="s">
        <v>145</v>
      </c>
      <c r="C1897" s="335"/>
      <c r="D1897" s="335"/>
      <c r="E1897" s="335"/>
      <c r="F1897" s="335"/>
      <c r="G1897" s="335"/>
      <c r="H1897" s="335"/>
      <c r="I1897" s="335"/>
      <c r="J1897" s="335"/>
      <c r="K1897" s="335"/>
      <c r="L1897" s="335"/>
      <c r="M1897" s="335"/>
      <c r="N1897" s="335"/>
      <c r="O1897" s="97"/>
    </row>
    <row r="1898" spans="2:15" ht="30" customHeight="1">
      <c r="B1898" s="180"/>
      <c r="C1898" s="180"/>
      <c r="D1898" s="180"/>
      <c r="E1898" s="180"/>
      <c r="F1898" s="180"/>
      <c r="G1898" s="180"/>
      <c r="H1898" s="180"/>
      <c r="I1898" s="180"/>
      <c r="J1898" s="180"/>
      <c r="K1898" s="180"/>
      <c r="L1898" s="180"/>
      <c r="M1898" s="180"/>
      <c r="N1898" s="180"/>
      <c r="O1898" s="97"/>
    </row>
    <row r="1899" spans="2:15" ht="30" customHeight="1"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</row>
    <row r="1900" spans="2:15" ht="30" customHeight="1"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</row>
    <row r="1901" spans="2:15" ht="20.100000000000001" customHeight="1"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</row>
    <row r="1902" spans="2:15" ht="20.100000000000001" customHeight="1"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</row>
    <row r="1903" spans="2:15" ht="20.100000000000001" customHeight="1"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</row>
    <row r="1904" spans="2:15" ht="20.100000000000001" customHeight="1"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</row>
    <row r="1905" spans="2:14" ht="20.100000000000001" customHeight="1"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</row>
    <row r="1906" spans="2:14" ht="20.100000000000001" customHeight="1"/>
    <row r="1907" spans="2:14" ht="20.100000000000001" customHeight="1"/>
    <row r="1908" spans="2:14" ht="20.100000000000001" customHeight="1"/>
    <row r="1909" spans="2:14" ht="20.100000000000001" customHeight="1"/>
    <row r="1910" spans="2:14" ht="20.100000000000001" customHeight="1"/>
    <row r="1911" spans="2:14" ht="20.100000000000001" customHeight="1"/>
    <row r="1912" spans="2:14" ht="20.100000000000001" customHeight="1"/>
    <row r="1913" spans="2:14" ht="20.100000000000001" customHeight="1"/>
    <row r="1914" spans="2:14" ht="20.100000000000001" customHeight="1"/>
    <row r="1915" spans="2:14" ht="20.100000000000001" customHeight="1"/>
    <row r="1916" spans="2:14" ht="20.100000000000001" customHeight="1"/>
    <row r="1917" spans="2:14" ht="20.100000000000001" customHeight="1"/>
    <row r="1918" spans="2:14" ht="20.100000000000001" customHeight="1"/>
    <row r="1919" spans="2:14" ht="20.100000000000001" customHeight="1"/>
    <row r="1920" spans="2:14" ht="20.100000000000001" customHeight="1"/>
  </sheetData>
  <sortState ref="B296:C309">
    <sortCondition descending="1" ref="C296:C309"/>
  </sortState>
  <mergeCells count="581">
    <mergeCell ref="E745:F745"/>
    <mergeCell ref="C729:D729"/>
    <mergeCell ref="E729:F729"/>
    <mergeCell ref="G729:H729"/>
    <mergeCell ref="B737:L737"/>
    <mergeCell ref="B742:J742"/>
    <mergeCell ref="C743:D743"/>
    <mergeCell ref="E743:F743"/>
    <mergeCell ref="C633:D633"/>
    <mergeCell ref="E633:F633"/>
    <mergeCell ref="G633:H633"/>
    <mergeCell ref="C634:D634"/>
    <mergeCell ref="E634:F634"/>
    <mergeCell ref="G634:H634"/>
    <mergeCell ref="G764:H764"/>
    <mergeCell ref="B825:O825"/>
    <mergeCell ref="B697:J697"/>
    <mergeCell ref="B698:B699"/>
    <mergeCell ref="C698:E698"/>
    <mergeCell ref="F698:H698"/>
    <mergeCell ref="B723:O723"/>
    <mergeCell ref="B725:H725"/>
    <mergeCell ref="C726:D726"/>
    <mergeCell ref="E726:F726"/>
    <mergeCell ref="G726:H726"/>
    <mergeCell ref="C727:D727"/>
    <mergeCell ref="E727:F727"/>
    <mergeCell ref="G727:H727"/>
    <mergeCell ref="C728:D728"/>
    <mergeCell ref="E728:F728"/>
    <mergeCell ref="G728:H728"/>
    <mergeCell ref="G743:H743"/>
    <mergeCell ref="I743:J743"/>
    <mergeCell ref="C744:D744"/>
    <mergeCell ref="E744:F744"/>
    <mergeCell ref="G744:H744"/>
    <mergeCell ref="I744:J744"/>
    <mergeCell ref="C745:D745"/>
    <mergeCell ref="G923:H923"/>
    <mergeCell ref="B827:O827"/>
    <mergeCell ref="B829:J829"/>
    <mergeCell ref="B656:J656"/>
    <mergeCell ref="C657:D657"/>
    <mergeCell ref="E657:F657"/>
    <mergeCell ref="G657:H657"/>
    <mergeCell ref="I657:J657"/>
    <mergeCell ref="C658:D658"/>
    <mergeCell ref="E658:F658"/>
    <mergeCell ref="G658:H658"/>
    <mergeCell ref="I658:J658"/>
    <mergeCell ref="C659:D659"/>
    <mergeCell ref="E659:F659"/>
    <mergeCell ref="G659:H659"/>
    <mergeCell ref="I659:J659"/>
    <mergeCell ref="C660:D660"/>
    <mergeCell ref="E660:F660"/>
    <mergeCell ref="G660:H660"/>
    <mergeCell ref="I660:J660"/>
    <mergeCell ref="B693:O693"/>
    <mergeCell ref="B695:O695"/>
    <mergeCell ref="B696:G696"/>
    <mergeCell ref="E764:F764"/>
    <mergeCell ref="C860:D860"/>
    <mergeCell ref="E860:F860"/>
    <mergeCell ref="G860:H860"/>
    <mergeCell ref="C894:D894"/>
    <mergeCell ref="E894:F894"/>
    <mergeCell ref="G894:H894"/>
    <mergeCell ref="C896:D896"/>
    <mergeCell ref="E896:F896"/>
    <mergeCell ref="G896:H896"/>
    <mergeCell ref="C876:D876"/>
    <mergeCell ref="E876:F876"/>
    <mergeCell ref="G876:H876"/>
    <mergeCell ref="C877:D877"/>
    <mergeCell ref="E877:F877"/>
    <mergeCell ref="G877:H877"/>
    <mergeCell ref="B931:L931"/>
    <mergeCell ref="I921:J921"/>
    <mergeCell ref="I922:J922"/>
    <mergeCell ref="I923:J923"/>
    <mergeCell ref="C895:D895"/>
    <mergeCell ref="E895:F895"/>
    <mergeCell ref="G895:H895"/>
    <mergeCell ref="B919:J919"/>
    <mergeCell ref="I920:J920"/>
    <mergeCell ref="C897:D897"/>
    <mergeCell ref="E897:F897"/>
    <mergeCell ref="G897:H897"/>
    <mergeCell ref="B905:L905"/>
    <mergeCell ref="C920:D920"/>
    <mergeCell ref="E920:F920"/>
    <mergeCell ref="G920:H920"/>
    <mergeCell ref="C921:D921"/>
    <mergeCell ref="E921:F921"/>
    <mergeCell ref="G921:H921"/>
    <mergeCell ref="C922:D922"/>
    <mergeCell ref="E922:F922"/>
    <mergeCell ref="G922:H922"/>
    <mergeCell ref="C923:D923"/>
    <mergeCell ref="E923:F923"/>
    <mergeCell ref="I615:J615"/>
    <mergeCell ref="B628:O628"/>
    <mergeCell ref="B606:L606"/>
    <mergeCell ref="B611:J611"/>
    <mergeCell ref="C612:D612"/>
    <mergeCell ref="E612:F612"/>
    <mergeCell ref="G612:H612"/>
    <mergeCell ref="I612:J612"/>
    <mergeCell ref="C613:D613"/>
    <mergeCell ref="E613:F613"/>
    <mergeCell ref="G613:H613"/>
    <mergeCell ref="I613:J613"/>
    <mergeCell ref="B630:H630"/>
    <mergeCell ref="I630:N630"/>
    <mergeCell ref="C631:D631"/>
    <mergeCell ref="E631:F631"/>
    <mergeCell ref="G631:H631"/>
    <mergeCell ref="C632:D632"/>
    <mergeCell ref="E632:F632"/>
    <mergeCell ref="G632:H632"/>
    <mergeCell ref="C596:D596"/>
    <mergeCell ref="E596:F596"/>
    <mergeCell ref="G596:H596"/>
    <mergeCell ref="C597:D597"/>
    <mergeCell ref="E597:F597"/>
    <mergeCell ref="G597:H597"/>
    <mergeCell ref="C598:D598"/>
    <mergeCell ref="E598:F598"/>
    <mergeCell ref="G598:H598"/>
    <mergeCell ref="C614:D614"/>
    <mergeCell ref="E614:F614"/>
    <mergeCell ref="G614:H614"/>
    <mergeCell ref="I614:J614"/>
    <mergeCell ref="C615:D615"/>
    <mergeCell ref="E615:F615"/>
    <mergeCell ref="G615:H615"/>
    <mergeCell ref="C1422:D1422"/>
    <mergeCell ref="F1422:G1422"/>
    <mergeCell ref="F1426:G1426"/>
    <mergeCell ref="B1221:O1221"/>
    <mergeCell ref="B1353:O1353"/>
    <mergeCell ref="C1122:D1122"/>
    <mergeCell ref="B1291:J1291"/>
    <mergeCell ref="B1292:B1293"/>
    <mergeCell ref="C1292:E1292"/>
    <mergeCell ref="F1292:H1292"/>
    <mergeCell ref="C1141:D1141"/>
    <mergeCell ref="E1141:F1141"/>
    <mergeCell ref="G1141:H1141"/>
    <mergeCell ref="I1141:J1141"/>
    <mergeCell ref="C1142:D1142"/>
    <mergeCell ref="E1142:F1142"/>
    <mergeCell ref="G1142:H1142"/>
    <mergeCell ref="I1142:J1142"/>
    <mergeCell ref="B1226:B1227"/>
    <mergeCell ref="B1223:O1223"/>
    <mergeCell ref="B1225:J1225"/>
    <mergeCell ref="L1420:N1420"/>
    <mergeCell ref="C1226:E1226"/>
    <mergeCell ref="F1226:H1226"/>
    <mergeCell ref="B1756:O1756"/>
    <mergeCell ref="B1743:O1743"/>
    <mergeCell ref="B1678:O1678"/>
    <mergeCell ref="B1635:L1635"/>
    <mergeCell ref="B1615:L1615"/>
    <mergeCell ref="B1613:O1613"/>
    <mergeCell ref="B1497:L1497"/>
    <mergeCell ref="B1418:O1418"/>
    <mergeCell ref="B1355:O1355"/>
    <mergeCell ref="C1430:D1430"/>
    <mergeCell ref="F1430:G1430"/>
    <mergeCell ref="I1430:J1430"/>
    <mergeCell ref="L1430:M1430"/>
    <mergeCell ref="C1431:D1431"/>
    <mergeCell ref="F1431:G1431"/>
    <mergeCell ref="C1429:D1429"/>
    <mergeCell ref="F1429:G1429"/>
    <mergeCell ref="I1429:J1429"/>
    <mergeCell ref="L1429:M1429"/>
    <mergeCell ref="C1427:D1427"/>
    <mergeCell ref="F1427:G1427"/>
    <mergeCell ref="L1427:M1427"/>
    <mergeCell ref="I1431:J1431"/>
    <mergeCell ref="L1431:M1431"/>
    <mergeCell ref="B1897:N1897"/>
    <mergeCell ref="B1896:N1896"/>
    <mergeCell ref="B1895:N1895"/>
    <mergeCell ref="B1762:O1762"/>
    <mergeCell ref="B1761:O1761"/>
    <mergeCell ref="B1760:O1760"/>
    <mergeCell ref="B1759:O1759"/>
    <mergeCell ref="B1758:O1758"/>
    <mergeCell ref="B1757:O1757"/>
    <mergeCell ref="B1776:O1776"/>
    <mergeCell ref="B1780:O1780"/>
    <mergeCell ref="B1764:O1764"/>
    <mergeCell ref="B1766:O1766"/>
    <mergeCell ref="B1768:O1768"/>
    <mergeCell ref="B1769:O1769"/>
    <mergeCell ref="B1770:O1770"/>
    <mergeCell ref="B1771:O1771"/>
    <mergeCell ref="B1772:O1772"/>
    <mergeCell ref="B1773:O1773"/>
    <mergeCell ref="B1774:O1774"/>
    <mergeCell ref="B1287:O1287"/>
    <mergeCell ref="B1289:O1289"/>
    <mergeCell ref="C1421:D1421"/>
    <mergeCell ref="F1421:G1421"/>
    <mergeCell ref="I1421:J1421"/>
    <mergeCell ref="L1421:M1421"/>
    <mergeCell ref="B1357:B1358"/>
    <mergeCell ref="C1357:D1357"/>
    <mergeCell ref="E1357:F1357"/>
    <mergeCell ref="G1357:H1357"/>
    <mergeCell ref="C1362:D1362"/>
    <mergeCell ref="E1362:F1362"/>
    <mergeCell ref="G1362:H1362"/>
    <mergeCell ref="I1362:J1362"/>
    <mergeCell ref="D1755:J1755"/>
    <mergeCell ref="B1744:O1744"/>
    <mergeCell ref="B1746:O1746"/>
    <mergeCell ref="B1747:O1747"/>
    <mergeCell ref="B1750:O1750"/>
    <mergeCell ref="B1751:O1751"/>
    <mergeCell ref="I1426:J1426"/>
    <mergeCell ref="L1426:M1426"/>
    <mergeCell ref="B1700:L1700"/>
    <mergeCell ref="B1680:L1680"/>
    <mergeCell ref="I1485:J1485"/>
    <mergeCell ref="K1485:L1485"/>
    <mergeCell ref="C1550:L1550"/>
    <mergeCell ref="C1569:L1569"/>
    <mergeCell ref="B1752:O1752"/>
    <mergeCell ref="B1753:O1753"/>
    <mergeCell ref="B1754:O1754"/>
    <mergeCell ref="B1448:L1448"/>
    <mergeCell ref="B1466:L1466"/>
    <mergeCell ref="E1485:F1485"/>
    <mergeCell ref="B1485:B1486"/>
    <mergeCell ref="C1485:D1485"/>
    <mergeCell ref="C1426:D1426"/>
    <mergeCell ref="C1425:D1425"/>
    <mergeCell ref="F1425:G1425"/>
    <mergeCell ref="I1425:J1425"/>
    <mergeCell ref="L1425:M1425"/>
    <mergeCell ref="G1485:H1485"/>
    <mergeCell ref="C1428:D1428"/>
    <mergeCell ref="F1428:G1428"/>
    <mergeCell ref="I1428:J1428"/>
    <mergeCell ref="L1428:M1428"/>
    <mergeCell ref="I1427:J1427"/>
    <mergeCell ref="C1424:D1424"/>
    <mergeCell ref="F1424:G1424"/>
    <mergeCell ref="I1424:J1424"/>
    <mergeCell ref="L1424:M1424"/>
    <mergeCell ref="E1122:F1122"/>
    <mergeCell ref="B1138:J1138"/>
    <mergeCell ref="C1139:D1139"/>
    <mergeCell ref="E1139:F1139"/>
    <mergeCell ref="G1139:H1139"/>
    <mergeCell ref="I1422:J1422"/>
    <mergeCell ref="L1422:M1422"/>
    <mergeCell ref="C1423:D1423"/>
    <mergeCell ref="F1423:G1423"/>
    <mergeCell ref="I1423:J1423"/>
    <mergeCell ref="L1423:M1423"/>
    <mergeCell ref="G1122:H1122"/>
    <mergeCell ref="C1123:D1123"/>
    <mergeCell ref="C1140:D1140"/>
    <mergeCell ref="B1362:B1363"/>
    <mergeCell ref="B1420:B1421"/>
    <mergeCell ref="C1420:E1420"/>
    <mergeCell ref="F1420:H1420"/>
    <mergeCell ref="I1420:K1420"/>
    <mergeCell ref="E1123:F1123"/>
    <mergeCell ref="C404:D404"/>
    <mergeCell ref="E404:F404"/>
    <mergeCell ref="B431:O431"/>
    <mergeCell ref="B433:H433"/>
    <mergeCell ref="I433:N433"/>
    <mergeCell ref="C434:D434"/>
    <mergeCell ref="E434:F434"/>
    <mergeCell ref="G434:H434"/>
    <mergeCell ref="C435:D435"/>
    <mergeCell ref="E435:F435"/>
    <mergeCell ref="G435:H435"/>
    <mergeCell ref="C436:D436"/>
    <mergeCell ref="E436:F436"/>
    <mergeCell ref="G436:H436"/>
    <mergeCell ref="C437:D437"/>
    <mergeCell ref="B592:O592"/>
    <mergeCell ref="B594:H594"/>
    <mergeCell ref="C595:D595"/>
    <mergeCell ref="E595:F595"/>
    <mergeCell ref="G595:H595"/>
    <mergeCell ref="C498:D498"/>
    <mergeCell ref="E498:F498"/>
    <mergeCell ref="G498:H498"/>
    <mergeCell ref="I498:J498"/>
    <mergeCell ref="C499:D499"/>
    <mergeCell ref="E499:F499"/>
    <mergeCell ref="G499:H499"/>
    <mergeCell ref="I499:J499"/>
    <mergeCell ref="C500:D500"/>
    <mergeCell ref="E500:F500"/>
    <mergeCell ref="G500:H500"/>
    <mergeCell ref="I500:J500"/>
    <mergeCell ref="C501:D501"/>
    <mergeCell ref="E501:F501"/>
    <mergeCell ref="G501:H501"/>
    <mergeCell ref="C371:D371"/>
    <mergeCell ref="E371:F371"/>
    <mergeCell ref="G371:H371"/>
    <mergeCell ref="B391:L391"/>
    <mergeCell ref="G404:H404"/>
    <mergeCell ref="B423:L423"/>
    <mergeCell ref="I404:J404"/>
    <mergeCell ref="B416:L416"/>
    <mergeCell ref="B562:O562"/>
    <mergeCell ref="G402:H402"/>
    <mergeCell ref="I402:J402"/>
    <mergeCell ref="C403:D403"/>
    <mergeCell ref="E403:F403"/>
    <mergeCell ref="G403:H403"/>
    <mergeCell ref="I403:J403"/>
    <mergeCell ref="B383:L383"/>
    <mergeCell ref="B400:J400"/>
    <mergeCell ref="C401:D401"/>
    <mergeCell ref="E401:F401"/>
    <mergeCell ref="G401:H401"/>
    <mergeCell ref="I401:J401"/>
    <mergeCell ref="C402:D402"/>
    <mergeCell ref="E402:F402"/>
    <mergeCell ref="B497:J497"/>
    <mergeCell ref="B48:N48"/>
    <mergeCell ref="B49:N49"/>
    <mergeCell ref="F58:J58"/>
    <mergeCell ref="F75:N78"/>
    <mergeCell ref="B112:N120"/>
    <mergeCell ref="B121:N125"/>
    <mergeCell ref="B236:O236"/>
    <mergeCell ref="B238:O238"/>
    <mergeCell ref="B249:C249"/>
    <mergeCell ref="D244:E244"/>
    <mergeCell ref="E245:F245"/>
    <mergeCell ref="E246:F246"/>
    <mergeCell ref="B247:C247"/>
    <mergeCell ref="E247:F247"/>
    <mergeCell ref="D248:E248"/>
    <mergeCell ref="E241:F241"/>
    <mergeCell ref="E242:F242"/>
    <mergeCell ref="B243:C243"/>
    <mergeCell ref="E243:F243"/>
    <mergeCell ref="B255:C255"/>
    <mergeCell ref="B256:C256"/>
    <mergeCell ref="C370:D370"/>
    <mergeCell ref="E370:F370"/>
    <mergeCell ref="C368:D368"/>
    <mergeCell ref="E368:F368"/>
    <mergeCell ref="B279:C279"/>
    <mergeCell ref="B280:C280"/>
    <mergeCell ref="B320:C320"/>
    <mergeCell ref="B321:C321"/>
    <mergeCell ref="B367:H367"/>
    <mergeCell ref="B340:O340"/>
    <mergeCell ref="B365:O365"/>
    <mergeCell ref="I367:N367"/>
    <mergeCell ref="G368:H368"/>
    <mergeCell ref="C369:D369"/>
    <mergeCell ref="E369:F369"/>
    <mergeCell ref="G369:H369"/>
    <mergeCell ref="G370:H370"/>
    <mergeCell ref="B252:O252"/>
    <mergeCell ref="B1813:N1814"/>
    <mergeCell ref="B957:O957"/>
    <mergeCell ref="B959:O959"/>
    <mergeCell ref="B989:O989"/>
    <mergeCell ref="B1548:O1548"/>
    <mergeCell ref="B1483:O1483"/>
    <mergeCell ref="B1446:O1446"/>
    <mergeCell ref="B1722:O1722"/>
    <mergeCell ref="B991:H991"/>
    <mergeCell ref="C992:D992"/>
    <mergeCell ref="E992:F992"/>
    <mergeCell ref="G992:H992"/>
    <mergeCell ref="B961:J961"/>
    <mergeCell ref="B962:B963"/>
    <mergeCell ref="C962:E962"/>
    <mergeCell ref="F962:H962"/>
    <mergeCell ref="C995:D995"/>
    <mergeCell ref="B300:C300"/>
    <mergeCell ref="B301:C301"/>
    <mergeCell ref="E437:F437"/>
    <mergeCell ref="G437:H437"/>
    <mergeCell ref="B458:L458"/>
    <mergeCell ref="B466:L466"/>
    <mergeCell ref="I501:J501"/>
    <mergeCell ref="B522:L522"/>
    <mergeCell ref="B529:L529"/>
    <mergeCell ref="B564:O564"/>
    <mergeCell ref="B565:G565"/>
    <mergeCell ref="B566:J566"/>
    <mergeCell ref="B567:B568"/>
    <mergeCell ref="C567:E567"/>
    <mergeCell ref="F567:H567"/>
    <mergeCell ref="B1003:L1003"/>
    <mergeCell ref="B974:O974"/>
    <mergeCell ref="C993:D993"/>
    <mergeCell ref="E993:F993"/>
    <mergeCell ref="G993:H993"/>
    <mergeCell ref="C994:D994"/>
    <mergeCell ref="E994:F994"/>
    <mergeCell ref="G994:H994"/>
    <mergeCell ref="E995:F995"/>
    <mergeCell ref="G995:H995"/>
    <mergeCell ref="B975:J975"/>
    <mergeCell ref="C1009:D1009"/>
    <mergeCell ref="E1009:F1009"/>
    <mergeCell ref="G1009:H1009"/>
    <mergeCell ref="C1010:D1010"/>
    <mergeCell ref="E1010:F1010"/>
    <mergeCell ref="G1010:H1010"/>
    <mergeCell ref="B1008:J1008"/>
    <mergeCell ref="I1009:J1009"/>
    <mergeCell ref="I1010:J1010"/>
    <mergeCell ref="C1011:D1011"/>
    <mergeCell ref="E1011:F1011"/>
    <mergeCell ref="G1011:H1011"/>
    <mergeCell ref="I1011:J1011"/>
    <mergeCell ref="C1012:D1012"/>
    <mergeCell ref="E1012:F1012"/>
    <mergeCell ref="G1012:H1012"/>
    <mergeCell ref="I1012:J1012"/>
    <mergeCell ref="B1023:O1023"/>
    <mergeCell ref="B1025:H1025"/>
    <mergeCell ref="C1026:D1026"/>
    <mergeCell ref="E1026:F1026"/>
    <mergeCell ref="G1026:H1026"/>
    <mergeCell ref="C1027:D1027"/>
    <mergeCell ref="E1027:F1027"/>
    <mergeCell ref="G1027:H1027"/>
    <mergeCell ref="C1028:D1028"/>
    <mergeCell ref="E1028:F1028"/>
    <mergeCell ref="G1028:H1028"/>
    <mergeCell ref="C1029:D1029"/>
    <mergeCell ref="E1029:F1029"/>
    <mergeCell ref="G1029:H1029"/>
    <mergeCell ref="B1037:L1037"/>
    <mergeCell ref="B1051:J1051"/>
    <mergeCell ref="C1052:D1052"/>
    <mergeCell ref="E1052:F1052"/>
    <mergeCell ref="G1052:H1052"/>
    <mergeCell ref="I1052:J1052"/>
    <mergeCell ref="C1053:D1053"/>
    <mergeCell ref="E1053:F1053"/>
    <mergeCell ref="G1053:H1053"/>
    <mergeCell ref="I1053:J1053"/>
    <mergeCell ref="C1054:D1054"/>
    <mergeCell ref="E1054:F1054"/>
    <mergeCell ref="G1054:H1054"/>
    <mergeCell ref="I1054:J1054"/>
    <mergeCell ref="C1055:D1055"/>
    <mergeCell ref="E1055:F1055"/>
    <mergeCell ref="G1055:H1055"/>
    <mergeCell ref="I1055:J1055"/>
    <mergeCell ref="B1169:L1169"/>
    <mergeCell ref="B1155:O1155"/>
    <mergeCell ref="B1157:H1157"/>
    <mergeCell ref="C1158:D1158"/>
    <mergeCell ref="E1158:F1158"/>
    <mergeCell ref="G1158:H1158"/>
    <mergeCell ref="C1159:D1159"/>
    <mergeCell ref="E1159:F1159"/>
    <mergeCell ref="G1159:H1159"/>
    <mergeCell ref="C1160:D1160"/>
    <mergeCell ref="E1160:F1160"/>
    <mergeCell ref="G1160:H1160"/>
    <mergeCell ref="C1161:D1161"/>
    <mergeCell ref="E1161:F1161"/>
    <mergeCell ref="G1161:H1161"/>
    <mergeCell ref="F1094:H1094"/>
    <mergeCell ref="B1089:O1089"/>
    <mergeCell ref="B1091:O1091"/>
    <mergeCell ref="E1140:F1140"/>
    <mergeCell ref="G1140:H1140"/>
    <mergeCell ref="I1140:J1140"/>
    <mergeCell ref="B1119:O1119"/>
    <mergeCell ref="B1121:H1121"/>
    <mergeCell ref="B1093:J1093"/>
    <mergeCell ref="B1094:B1095"/>
    <mergeCell ref="C1094:E1094"/>
    <mergeCell ref="G1123:H1123"/>
    <mergeCell ref="C1124:D1124"/>
    <mergeCell ref="E1124:F1124"/>
    <mergeCell ref="G1124:H1124"/>
    <mergeCell ref="C1125:D1125"/>
    <mergeCell ref="E1125:F1125"/>
    <mergeCell ref="G1125:H1125"/>
    <mergeCell ref="I1139:J1139"/>
    <mergeCell ref="B1183:J1183"/>
    <mergeCell ref="C1184:D1184"/>
    <mergeCell ref="E1184:F1184"/>
    <mergeCell ref="G1184:H1184"/>
    <mergeCell ref="I1184:J1184"/>
    <mergeCell ref="C1185:D1185"/>
    <mergeCell ref="E1185:F1185"/>
    <mergeCell ref="G1185:H1185"/>
    <mergeCell ref="I1185:J1185"/>
    <mergeCell ref="C1186:D1186"/>
    <mergeCell ref="E1186:F1186"/>
    <mergeCell ref="G1186:H1186"/>
    <mergeCell ref="I1186:J1186"/>
    <mergeCell ref="C1187:D1187"/>
    <mergeCell ref="E1187:F1187"/>
    <mergeCell ref="G1187:H1187"/>
    <mergeCell ref="I1187:J1187"/>
    <mergeCell ref="G745:H745"/>
    <mergeCell ref="I745:J745"/>
    <mergeCell ref="C746:D746"/>
    <mergeCell ref="E746:F746"/>
    <mergeCell ref="G746:H746"/>
    <mergeCell ref="I746:J746"/>
    <mergeCell ref="B759:O759"/>
    <mergeCell ref="B761:H761"/>
    <mergeCell ref="I761:N761"/>
    <mergeCell ref="C762:D762"/>
    <mergeCell ref="E762:F762"/>
    <mergeCell ref="G762:H762"/>
    <mergeCell ref="C763:D763"/>
    <mergeCell ref="E763:F763"/>
    <mergeCell ref="G763:H763"/>
    <mergeCell ref="C764:D764"/>
    <mergeCell ref="C765:D765"/>
    <mergeCell ref="E765:F765"/>
    <mergeCell ref="G765:H765"/>
    <mergeCell ref="B787:J787"/>
    <mergeCell ref="C788:D788"/>
    <mergeCell ref="E788:F788"/>
    <mergeCell ref="G788:H788"/>
    <mergeCell ref="I788:J788"/>
    <mergeCell ref="C789:D789"/>
    <mergeCell ref="E789:F789"/>
    <mergeCell ref="G789:H789"/>
    <mergeCell ref="I789:J789"/>
    <mergeCell ref="B893:H893"/>
    <mergeCell ref="C861:D861"/>
    <mergeCell ref="E861:F861"/>
    <mergeCell ref="G861:H861"/>
    <mergeCell ref="B869:L869"/>
    <mergeCell ref="B874:J874"/>
    <mergeCell ref="C875:D875"/>
    <mergeCell ref="E875:F875"/>
    <mergeCell ref="G875:H875"/>
    <mergeCell ref="I875:J875"/>
    <mergeCell ref="I877:J877"/>
    <mergeCell ref="C878:D878"/>
    <mergeCell ref="E878:F878"/>
    <mergeCell ref="G878:H878"/>
    <mergeCell ref="I878:J878"/>
    <mergeCell ref="B881:L881"/>
    <mergeCell ref="B891:O891"/>
    <mergeCell ref="I876:J876"/>
    <mergeCell ref="F830:H830"/>
    <mergeCell ref="C859:D859"/>
    <mergeCell ref="E859:F859"/>
    <mergeCell ref="C790:D790"/>
    <mergeCell ref="E790:F790"/>
    <mergeCell ref="G790:H790"/>
    <mergeCell ref="I790:J790"/>
    <mergeCell ref="C791:D791"/>
    <mergeCell ref="E791:F791"/>
    <mergeCell ref="G791:H791"/>
    <mergeCell ref="I791:J791"/>
    <mergeCell ref="B855:O855"/>
    <mergeCell ref="B857:H857"/>
    <mergeCell ref="C858:D858"/>
    <mergeCell ref="E858:F858"/>
    <mergeCell ref="G858:H858"/>
    <mergeCell ref="C830:E830"/>
    <mergeCell ref="G859:H859"/>
  </mergeCells>
  <conditionalFormatting sqref="N1361:N1362 C420:L422 C404:J405 C387:L390 E371:H380 D372:D380 C371:C380 C1361:J1361 K1362:L1362 C425:L430 C531:L561 C392:L399 C467:L496">
    <cfRule type="cellIs" dxfId="53" priority="205" stopIfTrue="1" operator="lessThanOrEqual">
      <formula>0</formula>
    </cfRule>
    <cfRule type="cellIs" dxfId="52" priority="206" stopIfTrue="1" operator="greaterThanOrEqual">
      <formula>0</formula>
    </cfRule>
  </conditionalFormatting>
  <conditionalFormatting sqref="C1125 E1125 G1125">
    <cfRule type="cellIs" dxfId="51" priority="169" stopIfTrue="1" operator="lessThanOrEqual">
      <formula>0</formula>
    </cfRule>
    <cfRule type="cellIs" dxfId="50" priority="170" stopIfTrue="1" operator="greaterThanOrEqual">
      <formula>0</formula>
    </cfRule>
  </conditionalFormatting>
  <conditionalFormatting sqref="C1142 E1142 G1142 I1142">
    <cfRule type="cellIs" dxfId="49" priority="167" stopIfTrue="1" operator="lessThanOrEqual">
      <formula>0</formula>
    </cfRule>
    <cfRule type="cellIs" dxfId="48" priority="168" stopIfTrue="1" operator="greaterThanOrEqual">
      <formula>0</formula>
    </cfRule>
  </conditionalFormatting>
  <conditionalFormatting sqref="C1366:H1366">
    <cfRule type="cellIs" dxfId="47" priority="161" stopIfTrue="1" operator="lessThanOrEqual">
      <formula>0</formula>
    </cfRule>
    <cfRule type="cellIs" dxfId="46" priority="162" stopIfTrue="1" operator="greaterThanOrEqual">
      <formula>0</formula>
    </cfRule>
  </conditionalFormatting>
  <conditionalFormatting sqref="E1361">
    <cfRule type="cellIs" dxfId="45" priority="172" operator="greaterThanOrEqual">
      <formula>0</formula>
    </cfRule>
  </conditionalFormatting>
  <conditionalFormatting sqref="C1361:J1361">
    <cfRule type="cellIs" dxfId="44" priority="171" operator="greaterThanOrEqual">
      <formula>0</formula>
    </cfRule>
  </conditionalFormatting>
  <conditionalFormatting sqref="C526:L528 C501:J502 C462:L465 E437:H446 D438:D446 C437:C446">
    <cfRule type="cellIs" dxfId="43" priority="149" stopIfTrue="1" operator="lessThanOrEqual">
      <formula>0</formula>
    </cfRule>
    <cfRule type="cellIs" dxfId="42" priority="150" stopIfTrue="1" operator="greaterThanOrEqual">
      <formula>0</formula>
    </cfRule>
  </conditionalFormatting>
  <conditionalFormatting sqref="I1366:J1366">
    <cfRule type="cellIs" dxfId="41" priority="151" operator="greaterThanOrEqual">
      <formula>0</formula>
    </cfRule>
  </conditionalFormatting>
  <conditionalFormatting sqref="C1366:H1366">
    <cfRule type="cellIs" dxfId="40" priority="160" operator="greaterThanOrEqual">
      <formula>0</formula>
    </cfRule>
  </conditionalFormatting>
  <conditionalFormatting sqref="I1366:J1366">
    <cfRule type="cellIs" dxfId="39" priority="152" stopIfTrue="1" operator="lessThanOrEqual">
      <formula>0</formula>
    </cfRule>
    <cfRule type="cellIs" dxfId="38" priority="153" stopIfTrue="1" operator="greaterThanOrEqual">
      <formula>0</formula>
    </cfRule>
  </conditionalFormatting>
  <conditionalFormatting sqref="C1012 E1012 G1012 I1012">
    <cfRule type="cellIs" dxfId="37" priority="91" stopIfTrue="1" operator="lessThanOrEqual">
      <formula>0</formula>
    </cfRule>
    <cfRule type="cellIs" dxfId="36" priority="92" stopIfTrue="1" operator="greaterThanOrEqual">
      <formula>0</formula>
    </cfRule>
  </conditionalFormatting>
  <conditionalFormatting sqref="C1029:C1036 E1029:E1036 D1030:D1036 G1029 I1025:L1036">
    <cfRule type="cellIs" dxfId="35" priority="87" stopIfTrue="1" operator="lessThanOrEqual">
      <formula>0</formula>
    </cfRule>
    <cfRule type="cellIs" dxfId="34" priority="88" stopIfTrue="1" operator="greaterThanOrEqual">
      <formula>0</formula>
    </cfRule>
  </conditionalFormatting>
  <conditionalFormatting sqref="C1055 E1055 G1055 I1055">
    <cfRule type="cellIs" dxfId="33" priority="83" stopIfTrue="1" operator="lessThanOrEqual">
      <formula>0</formula>
    </cfRule>
    <cfRule type="cellIs" dxfId="32" priority="84" stopIfTrue="1" operator="greaterThanOrEqual">
      <formula>0</formula>
    </cfRule>
  </conditionalFormatting>
  <conditionalFormatting sqref="C995:C1002 E995:E1002 D996:D1002 G995 I991:L1002">
    <cfRule type="cellIs" dxfId="31" priority="101" stopIfTrue="1" operator="lessThanOrEqual">
      <formula>0</formula>
    </cfRule>
    <cfRule type="cellIs" dxfId="30" priority="102" stopIfTrue="1" operator="greaterThanOrEqual">
      <formula>0</formula>
    </cfRule>
  </conditionalFormatting>
  <conditionalFormatting sqref="C1161:C1168 E1161:E1168 D1162:D1168 G1161 I1157:L1168">
    <cfRule type="cellIs" dxfId="29" priority="79" stopIfTrue="1" operator="lessThanOrEqual">
      <formula>0</formula>
    </cfRule>
    <cfRule type="cellIs" dxfId="28" priority="80" stopIfTrue="1" operator="greaterThanOrEqual">
      <formula>0</formula>
    </cfRule>
  </conditionalFormatting>
  <conditionalFormatting sqref="C1187 E1187 G1187 I1187">
    <cfRule type="cellIs" dxfId="27" priority="75" stopIfTrue="1" operator="lessThanOrEqual">
      <formula>0</formula>
    </cfRule>
    <cfRule type="cellIs" dxfId="26" priority="76" stopIfTrue="1" operator="greaterThanOrEqual">
      <formula>0</formula>
    </cfRule>
  </conditionalFormatting>
  <conditionalFormatting sqref="C878 E878 G878 C861:C868 E861:E868 D862:D868 G861 I857:L868 I878">
    <cfRule type="cellIs" dxfId="25" priority="47" stopIfTrue="1" operator="lessThanOrEqual">
      <formula>0</formula>
    </cfRule>
    <cfRule type="cellIs" dxfId="24" priority="48" stopIfTrue="1" operator="greaterThanOrEqual">
      <formula>0</formula>
    </cfRule>
  </conditionalFormatting>
  <conditionalFormatting sqref="C598:C605 E598:E605 D599:D605 G598 I594:L605">
    <cfRule type="cellIs" dxfId="23" priority="65" stopIfTrue="1" operator="lessThanOrEqual">
      <formula>0</formula>
    </cfRule>
    <cfRule type="cellIs" dxfId="22" priority="66" stopIfTrue="1" operator="greaterThanOrEqual">
      <formula>0</formula>
    </cfRule>
  </conditionalFormatting>
  <conditionalFormatting sqref="C924:E930 I924:L930 K920:L923">
    <cfRule type="cellIs" dxfId="21" priority="35" stopIfTrue="1" operator="lessThanOrEqual">
      <formula>0</formula>
    </cfRule>
    <cfRule type="cellIs" dxfId="20" priority="36" stopIfTrue="1" operator="greaterThanOrEqual">
      <formula>0</formula>
    </cfRule>
  </conditionalFormatting>
  <conditionalFormatting sqref="C660:J661">
    <cfRule type="cellIs" dxfId="19" priority="27" stopIfTrue="1" operator="lessThanOrEqual">
      <formula>0</formula>
    </cfRule>
    <cfRule type="cellIs" dxfId="18" priority="28" stopIfTrue="1" operator="greaterThanOrEqual">
      <formula>0</formula>
    </cfRule>
  </conditionalFormatting>
  <conditionalFormatting sqref="C615:J616">
    <cfRule type="cellIs" dxfId="17" priority="25" stopIfTrue="1" operator="lessThanOrEqual">
      <formula>0</formula>
    </cfRule>
    <cfRule type="cellIs" dxfId="16" priority="26" stopIfTrue="1" operator="greaterThanOrEqual">
      <formula>0</formula>
    </cfRule>
  </conditionalFormatting>
  <conditionalFormatting sqref="E634:H643 D635:D643 C634:C643">
    <cfRule type="cellIs" dxfId="15" priority="21" stopIfTrue="1" operator="lessThanOrEqual">
      <formula>0</formula>
    </cfRule>
    <cfRule type="cellIs" dxfId="14" priority="22" stopIfTrue="1" operator="greaterThanOrEqual">
      <formula>0</formula>
    </cfRule>
  </conditionalFormatting>
  <conditionalFormatting sqref="C897:C904 E897:E904 D898:D904 G897 I894:L904">
    <cfRule type="cellIs" dxfId="13" priority="41" stopIfTrue="1" operator="lessThanOrEqual">
      <formula>0</formula>
    </cfRule>
    <cfRule type="cellIs" dxfId="12" priority="42" stopIfTrue="1" operator="greaterThanOrEqual">
      <formula>0</formula>
    </cfRule>
  </conditionalFormatting>
  <conditionalFormatting sqref="K919:L919">
    <cfRule type="cellIs" dxfId="11" priority="39" stopIfTrue="1" operator="lessThanOrEqual">
      <formula>0</formula>
    </cfRule>
    <cfRule type="cellIs" dxfId="10" priority="40" stopIfTrue="1" operator="greaterThanOrEqual">
      <formula>0</formula>
    </cfRule>
  </conditionalFormatting>
  <conditionalFormatting sqref="C729:C736 E729:E736 D730:D736 G729 I725:L736">
    <cfRule type="cellIs" dxfId="9" priority="19" stopIfTrue="1" operator="lessThanOrEqual">
      <formula>0</formula>
    </cfRule>
    <cfRule type="cellIs" dxfId="8" priority="20" stopIfTrue="1" operator="greaterThanOrEqual">
      <formula>0</formula>
    </cfRule>
  </conditionalFormatting>
  <conditionalFormatting sqref="C791:J792">
    <cfRule type="cellIs" dxfId="7" priority="13" stopIfTrue="1" operator="lessThanOrEqual">
      <formula>0</formula>
    </cfRule>
    <cfRule type="cellIs" dxfId="6" priority="14" stopIfTrue="1" operator="greaterThanOrEqual">
      <formula>0</formula>
    </cfRule>
  </conditionalFormatting>
  <conditionalFormatting sqref="C746:J747">
    <cfRule type="cellIs" dxfId="5" priority="11" stopIfTrue="1" operator="lessThanOrEqual">
      <formula>0</formula>
    </cfRule>
    <cfRule type="cellIs" dxfId="4" priority="12" stopIfTrue="1" operator="greaterThanOrEqual">
      <formula>0</formula>
    </cfRule>
  </conditionalFormatting>
  <conditionalFormatting sqref="E765:H774 D766:D774 C765:C774">
    <cfRule type="cellIs" dxfId="3" priority="7" stopIfTrue="1" operator="lessThanOrEqual">
      <formula>0</formula>
    </cfRule>
    <cfRule type="cellIs" dxfId="2" priority="8" stopIfTrue="1" operator="greaterThanOrEqual">
      <formula>0</formula>
    </cfRule>
  </conditionalFormatting>
  <conditionalFormatting sqref="C923:J923">
    <cfRule type="cellIs" dxfId="1" priority="5" stopIfTrue="1" operator="lessThanOrEqual">
      <formula>0</formula>
    </cfRule>
    <cfRule type="cellIs" dxfId="0" priority="6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0" orientation="portrait" r:id="rId1"/>
  <headerFooter alignWithMargins="0"/>
  <rowBreaks count="11" manualBreakCount="11">
    <brk id="108" min="2" max="14" man="1"/>
    <brk id="235" min="2" max="14" man="1"/>
    <brk id="299" min="1" max="14" man="1"/>
    <brk id="364" min="1" max="14" man="1"/>
    <brk id="430" min="1" max="14" man="1"/>
    <brk id="561" min="2" max="14" man="1"/>
    <brk id="956" min="2" max="14" man="1"/>
    <brk id="1352" min="2" max="14" man="1"/>
    <brk id="1417" min="2" max="14" man="1"/>
    <brk id="1482" min="2" max="14" man="1"/>
    <brk id="1742" min="2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FEBRERO</vt:lpstr>
      <vt:lpstr>FEBRERO!Área_de_impresión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2019-03-27T07:43:41Z</cp:lastPrinted>
  <dcterms:created xsi:type="dcterms:W3CDTF">2011-10-19T11:12:35Z</dcterms:created>
  <dcterms:modified xsi:type="dcterms:W3CDTF">2019-03-27T07:43:58Z</dcterms:modified>
</cp:coreProperties>
</file>