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4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5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6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6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6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6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7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7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7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8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4.- ABRIL\"/>
    </mc:Choice>
  </mc:AlternateContent>
  <bookViews>
    <workbookView xWindow="360" yWindow="45" windowWidth="9345" windowHeight="5025"/>
  </bookViews>
  <sheets>
    <sheet name="ABRIL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ABRIL!#REF!</definedName>
    <definedName name="_xlnm.Print_Area" localSheetId="0">ABRIL!$B$1:$O$1902</definedName>
  </definedNames>
  <calcPr calcId="152511"/>
</workbook>
</file>

<file path=xl/calcChain.xml><?xml version="1.0" encoding="utf-8"?>
<calcChain xmlns="http://schemas.openxmlformats.org/spreadsheetml/2006/main">
  <c r="L710" i="4" l="1"/>
  <c r="G746" i="4" l="1"/>
  <c r="G659" i="4"/>
  <c r="C660" i="4"/>
  <c r="E1296" i="4" l="1"/>
  <c r="E1295" i="4"/>
  <c r="H1229" i="4" l="1"/>
  <c r="H1230" i="4"/>
  <c r="H1231" i="4"/>
  <c r="H1232" i="4"/>
  <c r="H1233" i="4"/>
  <c r="H1234" i="4"/>
  <c r="H1235" i="4"/>
  <c r="H1236" i="4"/>
  <c r="H1237" i="4"/>
  <c r="E965" i="4"/>
  <c r="E966" i="4"/>
  <c r="E967" i="4"/>
  <c r="E968" i="4"/>
  <c r="E969" i="4"/>
  <c r="E970" i="4"/>
  <c r="E971" i="4"/>
  <c r="E972" i="4"/>
  <c r="E973" i="4"/>
  <c r="I924" i="4" l="1"/>
  <c r="E924" i="4"/>
  <c r="C924" i="4"/>
  <c r="G923" i="4"/>
  <c r="G922" i="4"/>
  <c r="I792" i="4"/>
  <c r="E792" i="4"/>
  <c r="C792" i="4"/>
  <c r="G791" i="4"/>
  <c r="G790" i="4"/>
  <c r="E766" i="4"/>
  <c r="C766" i="4"/>
  <c r="G765" i="4"/>
  <c r="G764" i="4"/>
  <c r="I747" i="4"/>
  <c r="E747" i="4"/>
  <c r="C747" i="4"/>
  <c r="G745" i="4"/>
  <c r="E730" i="4"/>
  <c r="C730" i="4"/>
  <c r="G729" i="4"/>
  <c r="G728" i="4"/>
  <c r="G710" i="4"/>
  <c r="F710" i="4"/>
  <c r="D710" i="4"/>
  <c r="C710" i="4"/>
  <c r="H709" i="4"/>
  <c r="E709" i="4"/>
  <c r="H708" i="4"/>
  <c r="E708" i="4"/>
  <c r="H707" i="4"/>
  <c r="E707" i="4"/>
  <c r="H706" i="4"/>
  <c r="E706" i="4"/>
  <c r="H705" i="4"/>
  <c r="E705" i="4"/>
  <c r="H704" i="4"/>
  <c r="E704" i="4"/>
  <c r="H703" i="4"/>
  <c r="E703" i="4"/>
  <c r="H702" i="4"/>
  <c r="E702" i="4"/>
  <c r="H701" i="4"/>
  <c r="E701" i="4"/>
  <c r="E710" i="4" l="1"/>
  <c r="G924" i="4"/>
  <c r="J703" i="4"/>
  <c r="J705" i="4"/>
  <c r="J707" i="4"/>
  <c r="J709" i="4"/>
  <c r="G730" i="4"/>
  <c r="G747" i="4"/>
  <c r="G766" i="4"/>
  <c r="G792" i="4"/>
  <c r="J702" i="4"/>
  <c r="J704" i="4"/>
  <c r="J706" i="4"/>
  <c r="J708" i="4"/>
  <c r="J701" i="4"/>
  <c r="H710" i="4"/>
  <c r="E634" i="4"/>
  <c r="C634" i="4"/>
  <c r="G633" i="4"/>
  <c r="G632" i="4"/>
  <c r="I615" i="4"/>
  <c r="E615" i="4"/>
  <c r="C615" i="4"/>
  <c r="G614" i="4"/>
  <c r="G613" i="4"/>
  <c r="I660" i="4"/>
  <c r="E660" i="4"/>
  <c r="G658" i="4"/>
  <c r="E898" i="4"/>
  <c r="C898" i="4"/>
  <c r="G897" i="4"/>
  <c r="G896" i="4"/>
  <c r="I879" i="4"/>
  <c r="E879" i="4"/>
  <c r="C879" i="4"/>
  <c r="G878" i="4"/>
  <c r="G877" i="4"/>
  <c r="E862" i="4"/>
  <c r="C862" i="4"/>
  <c r="G861" i="4"/>
  <c r="G860" i="4"/>
  <c r="M844" i="4"/>
  <c r="G842" i="4"/>
  <c r="F842" i="4"/>
  <c r="D842" i="4"/>
  <c r="C842" i="4"/>
  <c r="H841" i="4"/>
  <c r="E841" i="4"/>
  <c r="H840" i="4"/>
  <c r="E840" i="4"/>
  <c r="H839" i="4"/>
  <c r="E839" i="4"/>
  <c r="H838" i="4"/>
  <c r="E838" i="4"/>
  <c r="H837" i="4"/>
  <c r="E837" i="4"/>
  <c r="H836" i="4"/>
  <c r="E836" i="4"/>
  <c r="H835" i="4"/>
  <c r="E835" i="4"/>
  <c r="H834" i="4"/>
  <c r="E834" i="4"/>
  <c r="H833" i="4"/>
  <c r="E833" i="4"/>
  <c r="E598" i="4"/>
  <c r="C598" i="4"/>
  <c r="G597" i="4"/>
  <c r="G596" i="4"/>
  <c r="J710" i="4" l="1"/>
  <c r="E842" i="4"/>
  <c r="J835" i="4"/>
  <c r="J837" i="4"/>
  <c r="J839" i="4"/>
  <c r="J841" i="4"/>
  <c r="G862" i="4"/>
  <c r="G879" i="4"/>
  <c r="G898" i="4"/>
  <c r="G660" i="4"/>
  <c r="G615" i="4"/>
  <c r="G634" i="4"/>
  <c r="G598" i="4"/>
  <c r="J834" i="4"/>
  <c r="J836" i="4"/>
  <c r="J838" i="4"/>
  <c r="J840" i="4"/>
  <c r="J833" i="4"/>
  <c r="H842" i="4"/>
  <c r="J842" i="4" l="1"/>
  <c r="I1188" i="4"/>
  <c r="E1188" i="4"/>
  <c r="C1188" i="4"/>
  <c r="G1187" i="4"/>
  <c r="G1186" i="4"/>
  <c r="E1162" i="4"/>
  <c r="C1162" i="4"/>
  <c r="G1161" i="4"/>
  <c r="G1160" i="4"/>
  <c r="I1056" i="4"/>
  <c r="E1056" i="4"/>
  <c r="C1056" i="4"/>
  <c r="G1055" i="4"/>
  <c r="G1054" i="4"/>
  <c r="E1030" i="4"/>
  <c r="C1030" i="4"/>
  <c r="G1029" i="4"/>
  <c r="G1028" i="4"/>
  <c r="I1011" i="4"/>
  <c r="E1011" i="4"/>
  <c r="C1011" i="4"/>
  <c r="G1010" i="4"/>
  <c r="G1009" i="4"/>
  <c r="E994" i="4"/>
  <c r="C994" i="4"/>
  <c r="G993" i="4"/>
  <c r="G992" i="4"/>
  <c r="G1162" i="4" l="1"/>
  <c r="G1188" i="4"/>
  <c r="G1030" i="4"/>
  <c r="G1056" i="4"/>
  <c r="G1011" i="4"/>
  <c r="G994" i="4"/>
  <c r="K526" i="4" l="1"/>
  <c r="J526" i="4"/>
  <c r="I526" i="4"/>
  <c r="H526" i="4"/>
  <c r="G526" i="4"/>
  <c r="F526" i="4"/>
  <c r="E526" i="4"/>
  <c r="D526" i="4"/>
  <c r="C526" i="4"/>
  <c r="L525" i="4"/>
  <c r="L524" i="4"/>
  <c r="I501" i="4"/>
  <c r="E501" i="4"/>
  <c r="C501" i="4"/>
  <c r="G500" i="4"/>
  <c r="G499" i="4"/>
  <c r="K462" i="4"/>
  <c r="J462" i="4"/>
  <c r="I462" i="4"/>
  <c r="H462" i="4"/>
  <c r="G462" i="4"/>
  <c r="F462" i="4"/>
  <c r="E462" i="4"/>
  <c r="D462" i="4"/>
  <c r="C462" i="4"/>
  <c r="L461" i="4"/>
  <c r="L460" i="4"/>
  <c r="E437" i="4"/>
  <c r="C437" i="4"/>
  <c r="G436" i="4"/>
  <c r="G435" i="4"/>
  <c r="C343" i="4"/>
  <c r="D343" i="4"/>
  <c r="E343" i="4"/>
  <c r="F343" i="4"/>
  <c r="G343" i="4"/>
  <c r="H343" i="4"/>
  <c r="I343" i="4"/>
  <c r="J343" i="4"/>
  <c r="K343" i="4"/>
  <c r="L344" i="4"/>
  <c r="L345" i="4"/>
  <c r="C346" i="4"/>
  <c r="D346" i="4"/>
  <c r="E346" i="4"/>
  <c r="F346" i="4"/>
  <c r="G346" i="4"/>
  <c r="H346" i="4"/>
  <c r="I346" i="4"/>
  <c r="J346" i="4"/>
  <c r="K346" i="4"/>
  <c r="L347" i="4"/>
  <c r="L348" i="4"/>
  <c r="C351" i="4"/>
  <c r="D351" i="4"/>
  <c r="E351" i="4"/>
  <c r="F351" i="4"/>
  <c r="G351" i="4"/>
  <c r="H351" i="4"/>
  <c r="I351" i="4"/>
  <c r="J351" i="4"/>
  <c r="K351" i="4"/>
  <c r="C352" i="4"/>
  <c r="D352" i="4"/>
  <c r="E352" i="4"/>
  <c r="F352" i="4"/>
  <c r="G352" i="4"/>
  <c r="H352" i="4"/>
  <c r="I352" i="4"/>
  <c r="J352" i="4"/>
  <c r="K352" i="4"/>
  <c r="C350" i="4" l="1"/>
  <c r="L351" i="4"/>
  <c r="J350" i="4"/>
  <c r="H350" i="4"/>
  <c r="F350" i="4"/>
  <c r="D350" i="4"/>
  <c r="K350" i="4"/>
  <c r="G350" i="4"/>
  <c r="L352" i="4"/>
  <c r="I350" i="4"/>
  <c r="E350" i="4"/>
  <c r="L343" i="4"/>
  <c r="L346" i="4"/>
  <c r="L462" i="4"/>
  <c r="G501" i="4"/>
  <c r="L526" i="4"/>
  <c r="G437" i="4"/>
  <c r="L350" i="4" l="1"/>
  <c r="E1231" i="4"/>
  <c r="E1230" i="4"/>
  <c r="J1230" i="4" s="1"/>
  <c r="J1231" i="4" l="1"/>
  <c r="J1365" i="4"/>
  <c r="I1365" i="4"/>
  <c r="E1367" i="4"/>
  <c r="F1367" i="4"/>
  <c r="G1367" i="4"/>
  <c r="H1367" i="4"/>
  <c r="E1232" i="4" l="1"/>
  <c r="E1233" i="4"/>
  <c r="E1234" i="4"/>
  <c r="E1235" i="4"/>
  <c r="E1236" i="4"/>
  <c r="E1237" i="4"/>
  <c r="E1229" i="4"/>
  <c r="E1238" i="4" l="1"/>
  <c r="E1097" i="4"/>
  <c r="E1098" i="4"/>
  <c r="E1099" i="4"/>
  <c r="E1100" i="4"/>
  <c r="E1101" i="4"/>
  <c r="E1102" i="4"/>
  <c r="E1103" i="4"/>
  <c r="E1104" i="4"/>
  <c r="E1105" i="4"/>
  <c r="J1366" i="4" l="1"/>
  <c r="I1366" i="4"/>
  <c r="D1367" i="4"/>
  <c r="C1367" i="4"/>
  <c r="J1367" i="4" l="1"/>
  <c r="I1367" i="4"/>
  <c r="G403" i="4" l="1"/>
  <c r="G402" i="4"/>
  <c r="C1643" i="4" l="1"/>
  <c r="K1708" i="4" l="1"/>
  <c r="J1708" i="4"/>
  <c r="I1708" i="4"/>
  <c r="H1708" i="4"/>
  <c r="G1708" i="4"/>
  <c r="F1708" i="4"/>
  <c r="E1708" i="4"/>
  <c r="D1708" i="4"/>
  <c r="C1708" i="4"/>
  <c r="L1707" i="4"/>
  <c r="L1706" i="4"/>
  <c r="L1705" i="4"/>
  <c r="L1704" i="4"/>
  <c r="L1703" i="4"/>
  <c r="K1688" i="4"/>
  <c r="J1688" i="4"/>
  <c r="I1688" i="4"/>
  <c r="H1688" i="4"/>
  <c r="G1688" i="4"/>
  <c r="F1688" i="4"/>
  <c r="E1688" i="4"/>
  <c r="D1688" i="4"/>
  <c r="C1688" i="4"/>
  <c r="L1685" i="4" s="1"/>
  <c r="L1684" i="4"/>
  <c r="L1683" i="4"/>
  <c r="K1643" i="4"/>
  <c r="J1643" i="4"/>
  <c r="I1643" i="4"/>
  <c r="H1643" i="4"/>
  <c r="G1643" i="4"/>
  <c r="F1643" i="4"/>
  <c r="E1643" i="4"/>
  <c r="D1643" i="4"/>
  <c r="L1642" i="4"/>
  <c r="L1641" i="4"/>
  <c r="L1640" i="4"/>
  <c r="L1639" i="4"/>
  <c r="L1638" i="4"/>
  <c r="K1623" i="4"/>
  <c r="J1623" i="4"/>
  <c r="I1623" i="4"/>
  <c r="H1623" i="4"/>
  <c r="G1623" i="4"/>
  <c r="F1623" i="4"/>
  <c r="E1623" i="4"/>
  <c r="D1623" i="4"/>
  <c r="C1623" i="4"/>
  <c r="L1620" i="4" s="1"/>
  <c r="L1621" i="4"/>
  <c r="L1619" i="4"/>
  <c r="L1618" i="4"/>
  <c r="L1687" i="4" l="1"/>
  <c r="L1622" i="4"/>
  <c r="L1686" i="4"/>
  <c r="L1708" i="4"/>
  <c r="L1643" i="4"/>
  <c r="L1623" i="4"/>
  <c r="H1295" i="4"/>
  <c r="F1238" i="4"/>
  <c r="C1238" i="4"/>
  <c r="G1304" i="4"/>
  <c r="F1304" i="4"/>
  <c r="D1304" i="4"/>
  <c r="C1304" i="4"/>
  <c r="E1301" i="4" s="1"/>
  <c r="H1303" i="4"/>
  <c r="E1303" i="4"/>
  <c r="H1302" i="4"/>
  <c r="E1302" i="4"/>
  <c r="H1301" i="4"/>
  <c r="H1300" i="4"/>
  <c r="E1300" i="4"/>
  <c r="H1299" i="4"/>
  <c r="E1299" i="4"/>
  <c r="H1298" i="4"/>
  <c r="E1298" i="4"/>
  <c r="H1297" i="4"/>
  <c r="E1297" i="4"/>
  <c r="H1296" i="4"/>
  <c r="G1238" i="4"/>
  <c r="D1238" i="4"/>
  <c r="J1296" i="4" l="1"/>
  <c r="J1297" i="4"/>
  <c r="J1298" i="4"/>
  <c r="J1299" i="4"/>
  <c r="J1300" i="4"/>
  <c r="J1229" i="4"/>
  <c r="J1233" i="4"/>
  <c r="J1237" i="4"/>
  <c r="J1301" i="4"/>
  <c r="J1302" i="4"/>
  <c r="J1303" i="4"/>
  <c r="J1232" i="4"/>
  <c r="J1234" i="4"/>
  <c r="J1236" i="4"/>
  <c r="J1295" i="4"/>
  <c r="L1688" i="4"/>
  <c r="J1235" i="4"/>
  <c r="H1238" i="4"/>
  <c r="H1304" i="4"/>
  <c r="E1304" i="4"/>
  <c r="J1304" i="4" l="1"/>
  <c r="J1238" i="4"/>
  <c r="C1143" i="4" l="1"/>
  <c r="E1143" i="4"/>
  <c r="I1143" i="4" l="1"/>
  <c r="G1142" i="4"/>
  <c r="G1141" i="4"/>
  <c r="E1126" i="4"/>
  <c r="C1126" i="4"/>
  <c r="G1125" i="4"/>
  <c r="G1124" i="4"/>
  <c r="H1097" i="4"/>
  <c r="H1098" i="4"/>
  <c r="J1098" i="4" l="1"/>
  <c r="J1097" i="4"/>
  <c r="G1126" i="4"/>
  <c r="G1143" i="4"/>
  <c r="L1727" i="4" l="1"/>
  <c r="L1726" i="4"/>
  <c r="K1576" i="4"/>
  <c r="J1576" i="4"/>
  <c r="I1576" i="4"/>
  <c r="H1576" i="4"/>
  <c r="G1576" i="4"/>
  <c r="F1576" i="4"/>
  <c r="E1576" i="4"/>
  <c r="D1576" i="4"/>
  <c r="C1576" i="4"/>
  <c r="L1573" i="4" s="1"/>
  <c r="L1572" i="4"/>
  <c r="K1557" i="4"/>
  <c r="J1557" i="4"/>
  <c r="I1557" i="4"/>
  <c r="H1557" i="4"/>
  <c r="G1557" i="4"/>
  <c r="F1557" i="4"/>
  <c r="E1557" i="4"/>
  <c r="D1557" i="4"/>
  <c r="C1557" i="4"/>
  <c r="L1555" i="4" s="1"/>
  <c r="L1556" i="4"/>
  <c r="L1553" i="4"/>
  <c r="J1497" i="4"/>
  <c r="I1497" i="4"/>
  <c r="H1497" i="4"/>
  <c r="G1497" i="4"/>
  <c r="F1497" i="4"/>
  <c r="E1497" i="4"/>
  <c r="D1497" i="4"/>
  <c r="C1497" i="4"/>
  <c r="L1496" i="4"/>
  <c r="K1496" i="4"/>
  <c r="L1495" i="4"/>
  <c r="K1495" i="4"/>
  <c r="L1494" i="4"/>
  <c r="K1494" i="4"/>
  <c r="L1493" i="4"/>
  <c r="K1493" i="4"/>
  <c r="L1492" i="4"/>
  <c r="K1492" i="4"/>
  <c r="L1491" i="4"/>
  <c r="K1491" i="4"/>
  <c r="L1490" i="4"/>
  <c r="K1490" i="4"/>
  <c r="L1489" i="4"/>
  <c r="K1489" i="4"/>
  <c r="L1488" i="4"/>
  <c r="K1488" i="4"/>
  <c r="K1472" i="4"/>
  <c r="J1472" i="4"/>
  <c r="I1472" i="4"/>
  <c r="H1472" i="4"/>
  <c r="G1472" i="4"/>
  <c r="F1472" i="4"/>
  <c r="E1472" i="4"/>
  <c r="D1472" i="4"/>
  <c r="C1472" i="4"/>
  <c r="L1469" i="4" s="1"/>
  <c r="K1454" i="4"/>
  <c r="J1454" i="4"/>
  <c r="I1454" i="4"/>
  <c r="H1454" i="4"/>
  <c r="G1454" i="4"/>
  <c r="F1454" i="4"/>
  <c r="E1454" i="4"/>
  <c r="D1454" i="4"/>
  <c r="C1454" i="4"/>
  <c r="L1451" i="4" s="1"/>
  <c r="L1453" i="4"/>
  <c r="K1432" i="4"/>
  <c r="I1432" i="4"/>
  <c r="H1432" i="4"/>
  <c r="F1432" i="4"/>
  <c r="E1432" i="4"/>
  <c r="C1432" i="4"/>
  <c r="N1431" i="4"/>
  <c r="L1431" i="4"/>
  <c r="N1430" i="4"/>
  <c r="L1430" i="4"/>
  <c r="N1429" i="4"/>
  <c r="L1429" i="4"/>
  <c r="N1428" i="4"/>
  <c r="L1428" i="4"/>
  <c r="N1427" i="4"/>
  <c r="L1427" i="4"/>
  <c r="N1426" i="4"/>
  <c r="L1426" i="4"/>
  <c r="N1425" i="4"/>
  <c r="L1425" i="4"/>
  <c r="N1424" i="4"/>
  <c r="L1424" i="4"/>
  <c r="N1423" i="4"/>
  <c r="L1423" i="4"/>
  <c r="H1362" i="4"/>
  <c r="G1362" i="4"/>
  <c r="F1362" i="4"/>
  <c r="E1362" i="4"/>
  <c r="D1362" i="4"/>
  <c r="C1362" i="4"/>
  <c r="G1106" i="4"/>
  <c r="F1106" i="4"/>
  <c r="D1106" i="4"/>
  <c r="C1106" i="4"/>
  <c r="H1105" i="4"/>
  <c r="H1104" i="4"/>
  <c r="H1103" i="4"/>
  <c r="H1102" i="4"/>
  <c r="H1101" i="4"/>
  <c r="H1100" i="4"/>
  <c r="H1099" i="4"/>
  <c r="G974" i="4"/>
  <c r="F974" i="4"/>
  <c r="D974" i="4"/>
  <c r="C974" i="4"/>
  <c r="H973" i="4"/>
  <c r="J973" i="4" s="1"/>
  <c r="H972" i="4"/>
  <c r="J972" i="4" s="1"/>
  <c r="H971" i="4"/>
  <c r="J971" i="4" s="1"/>
  <c r="H970" i="4"/>
  <c r="H969" i="4"/>
  <c r="H968" i="4"/>
  <c r="J968" i="4" s="1"/>
  <c r="H967" i="4"/>
  <c r="H966" i="4"/>
  <c r="H965" i="4"/>
  <c r="G578" i="4"/>
  <c r="F578" i="4"/>
  <c r="D578" i="4"/>
  <c r="C578" i="4"/>
  <c r="H577" i="4"/>
  <c r="E577" i="4"/>
  <c r="H576" i="4"/>
  <c r="E576" i="4"/>
  <c r="H575" i="4"/>
  <c r="E575" i="4"/>
  <c r="H574" i="4"/>
  <c r="E574" i="4"/>
  <c r="H573" i="4"/>
  <c r="E573" i="4"/>
  <c r="H572" i="4"/>
  <c r="E572" i="4"/>
  <c r="H571" i="4"/>
  <c r="E571" i="4"/>
  <c r="H570" i="4"/>
  <c r="E570" i="4"/>
  <c r="H569" i="4"/>
  <c r="E569" i="4"/>
  <c r="K420" i="4"/>
  <c r="J420" i="4"/>
  <c r="I420" i="4"/>
  <c r="H420" i="4"/>
  <c r="G420" i="4"/>
  <c r="F420" i="4"/>
  <c r="E420" i="4"/>
  <c r="D420" i="4"/>
  <c r="C420" i="4"/>
  <c r="L418" i="4" s="1"/>
  <c r="L419" i="4"/>
  <c r="I404" i="4"/>
  <c r="E404" i="4"/>
  <c r="C404" i="4"/>
  <c r="K387" i="4"/>
  <c r="J387" i="4"/>
  <c r="I387" i="4"/>
  <c r="H387" i="4"/>
  <c r="G387" i="4"/>
  <c r="F387" i="4"/>
  <c r="E387" i="4"/>
  <c r="D387" i="4"/>
  <c r="C387" i="4"/>
  <c r="L386" i="4"/>
  <c r="L385" i="4"/>
  <c r="E371" i="4"/>
  <c r="C371" i="4"/>
  <c r="G370" i="4"/>
  <c r="G369" i="4"/>
  <c r="E247" i="4"/>
  <c r="E243" i="4"/>
  <c r="L1471" i="4" l="1"/>
  <c r="L1575" i="4"/>
  <c r="L1452" i="4"/>
  <c r="L1470" i="4"/>
  <c r="L1554" i="4"/>
  <c r="L1557" i="4" s="1"/>
  <c r="L1574" i="4"/>
  <c r="J569" i="4"/>
  <c r="J571" i="4"/>
  <c r="J573" i="4"/>
  <c r="J575" i="4"/>
  <c r="J577" i="4"/>
  <c r="J1100" i="4"/>
  <c r="J1102" i="4"/>
  <c r="J1104" i="4"/>
  <c r="J965" i="4"/>
  <c r="J967" i="4"/>
  <c r="J969" i="4"/>
  <c r="J570" i="4"/>
  <c r="J572" i="4"/>
  <c r="J574" i="4"/>
  <c r="J576" i="4"/>
  <c r="J1099" i="4"/>
  <c r="J1101" i="4"/>
  <c r="J1103" i="4"/>
  <c r="J1105" i="4"/>
  <c r="J966" i="4"/>
  <c r="J970" i="4"/>
  <c r="F250" i="4"/>
  <c r="L1432" i="4"/>
  <c r="N1432" i="4"/>
  <c r="E578" i="4"/>
  <c r="H578" i="4"/>
  <c r="K1497" i="4"/>
  <c r="L1497" i="4"/>
  <c r="G371" i="4"/>
  <c r="G404" i="4"/>
  <c r="E974" i="4"/>
  <c r="H974" i="4"/>
  <c r="E1106" i="4"/>
  <c r="H1106" i="4"/>
  <c r="L1454" i="4"/>
  <c r="L387" i="4"/>
  <c r="L420" i="4"/>
  <c r="L1472" i="4"/>
  <c r="L1576" i="4" l="1"/>
  <c r="J974" i="4"/>
  <c r="J578" i="4"/>
  <c r="J1106" i="4"/>
</calcChain>
</file>

<file path=xl/sharedStrings.xml><?xml version="1.0" encoding="utf-8"?>
<sst xmlns="http://schemas.openxmlformats.org/spreadsheetml/2006/main" count="828" uniqueCount="205">
  <si>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</si>
  <si>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</si>
  <si>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</si>
  <si>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</si>
  <si>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</si>
  <si>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</si>
  <si>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</si>
  <si>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</si>
  <si>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</si>
  <si>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</si>
  <si>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</si>
  <si>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</si>
  <si>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</si>
  <si>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</si>
  <si>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</si>
  <si>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</si>
  <si>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</si>
  <si>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</si>
  <si>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</si>
  <si>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</si>
  <si>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</si>
  <si>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</si>
  <si>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</si>
  <si>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</si>
  <si>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</si>
  <si>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</si>
  <si>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</si>
  <si>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</si>
  <si>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</si>
  <si>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</si>
  <si>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</si>
  <si>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</si>
  <si>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</si>
  <si>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</si>
  <si>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</si>
  <si>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</si>
  <si>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</si>
  <si>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</si>
  <si>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</si>
  <si>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</si>
  <si>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</si>
  <si>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</si>
  <si>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</si>
  <si>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</si>
  <si>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</si>
  <si>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</si>
  <si>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</si>
  <si>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</si>
  <si>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</si>
  <si>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</si>
  <si>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</si>
  <si>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</si>
  <si>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</si>
  <si>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</si>
  <si>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</si>
  <si>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</si>
  <si>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</si>
  <si>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</si>
  <si>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</si>
  <si>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</si>
  <si>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</si>
  <si>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</si>
  <si>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</si>
  <si>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</si>
  <si>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</si>
  <si>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</si>
  <si>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</si>
  <si>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</si>
  <si>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</si>
  <si>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</si>
  <si>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</si>
  <si>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</si>
  <si>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</si>
  <si>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</si>
  <si>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</si>
  <si>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</si>
  <si>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</si>
  <si>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</si>
  <si>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</si>
  <si>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</si>
  <si>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</si>
  <si>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</si>
  <si>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</si>
  <si>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</si>
  <si>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</si>
  <si>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</si>
  <si>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</si>
  <si>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</si>
  <si>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</si>
  <si>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</si>
  <si>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</si>
  <si>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</si>
  <si>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</si>
  <si>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</si>
  <si>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</si>
  <si>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</si>
  <si>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</si>
  <si>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</si>
  <si>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</si>
  <si>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</si>
  <si>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</si>
  <si>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</si>
  <si>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</si>
  <si>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</si>
  <si>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</si>
  <si>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</si>
  <si>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</si>
  <si>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</si>
  <si>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</si>
  <si>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</si>
  <si>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</si>
  <si>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</si>
  <si>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</si>
  <si>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</si>
  <si>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</si>
  <si>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</si>
  <si>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</si>
  <si>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</si>
  <si>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</si>
  <si>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</si>
  <si>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</si>
  <si>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</si>
  <si>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</si>
  <si>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</si>
  <si>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</si>
  <si>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</si>
  <si>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</si>
  <si>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</si>
  <si>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</si>
  <si>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</si>
  <si>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</si>
  <si>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</si>
  <si>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</si>
  <si>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</si>
  <si>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</si>
  <si>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</si>
  <si>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 xml:space="preserve"> NOTA (*): En Julio de 2018 se modifica el universo del estudio al incorporar al análisis las viviendas de uso turístico y apartamentos.</t>
  </si>
  <si>
    <r>
      <t xml:space="preserve">Ámbito de la Investigación: </t>
    </r>
    <r>
      <rPr>
        <sz val="12"/>
        <rFont val="Verdana"/>
        <family val="2"/>
      </rPr>
      <t>Comunidad  de Castilla y León</t>
    </r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</si>
  <si>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</si>
  <si>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</si>
  <si>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</si>
  <si>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</si>
  <si>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</si>
  <si>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</si>
  <si>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</si>
  <si>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</si>
  <si>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</si>
  <si>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</si>
  <si>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</si>
  <si>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>ABRIL  2019</t>
  </si>
  <si>
    <t>ABRIL 2019</t>
  </si>
  <si>
    <t>ENERO -ABRIL 2019</t>
  </si>
  <si>
    <t>ENERO-ABRIL 2019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</si>
  <si>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ABRIL 2018 Y ABRIL 2019</t>
    </r>
  </si>
  <si>
    <t>ABRIL 2018</t>
  </si>
  <si>
    <r>
      <rPr>
        <b/>
        <sz val="16"/>
        <color rgb="FF0000FF"/>
        <rFont val="Verdana"/>
        <family val="2"/>
      </rPr>
      <t xml:space="preserve">1c.- </t>
    </r>
    <r>
      <rPr>
        <b/>
        <sz val="16"/>
        <color indexed="12"/>
        <rFont val="Verdana"/>
        <family val="2"/>
      </rPr>
      <t>COMPARACIONES DE DATOS ACUMULADOS DE ENERO-ABRIL 2018 - 2019</t>
    </r>
  </si>
  <si>
    <t>ENERO-ABRIL 2018</t>
  </si>
  <si>
    <t>2b.- COMPARACIONES ABRIL 2018 Y ABRIL 2019</t>
  </si>
  <si>
    <r>
      <rPr>
        <b/>
        <sz val="16"/>
        <color rgb="FF0000FF"/>
        <rFont val="Verdana"/>
        <family val="2"/>
      </rPr>
      <t xml:space="preserve">2c.- </t>
    </r>
    <r>
      <rPr>
        <b/>
        <sz val="16"/>
        <color indexed="12"/>
        <rFont val="Verdana"/>
        <family val="2"/>
      </rPr>
      <t>COMPARACIONES DE DATOS ACUMULADOS DE ENERO-ABRIL 2018 - 2019</t>
    </r>
  </si>
  <si>
    <t>3b.- COMPARACIONES ABRIL 2018 Y ABRIL 2019</t>
  </si>
  <si>
    <r>
      <rPr>
        <b/>
        <sz val="16"/>
        <color rgb="FF0000FF"/>
        <rFont val="Verdana"/>
        <family val="2"/>
      </rPr>
      <t xml:space="preserve">3c.- </t>
    </r>
    <r>
      <rPr>
        <b/>
        <sz val="16"/>
        <color indexed="12"/>
        <rFont val="Verdana"/>
        <family val="2"/>
      </rPr>
      <t>COMPARACIONES DE DATOS ACUMULADOS DE ENERO-ABRIL 2018 - 2019</t>
    </r>
  </si>
  <si>
    <t>4b.- COMPARACIONES ABRIL 2018 Y ABRIL 2019</t>
  </si>
  <si>
    <r>
      <rPr>
        <b/>
        <sz val="16"/>
        <color rgb="FF0000FF"/>
        <rFont val="Verdana"/>
        <family val="2"/>
      </rPr>
      <t xml:space="preserve">4c.- </t>
    </r>
    <r>
      <rPr>
        <b/>
        <sz val="16"/>
        <color indexed="12"/>
        <rFont val="Verdana"/>
        <family val="2"/>
      </rPr>
      <t>COMPARACIONES DE DATOS ACUMULADOS DE ENERO-ABRIL 2018-2019</t>
    </r>
  </si>
  <si>
    <t>ENERO- ABRIL 2019</t>
  </si>
  <si>
    <t>5b.- COMPARACIONES ABRIL 2018 Y ABRIL 2019</t>
  </si>
  <si>
    <t>5c.- COMPARACIONES DE DATOS ACUMULADOS DE ENERO-ABRIL 2018-2019</t>
  </si>
  <si>
    <t>6b.- COMPARACIONES  ABRIL 2018 Y ABRIL 2019</t>
  </si>
  <si>
    <t>6c.- COMPARACIONES DE DATOS ACUMULADOS DE ENERO-ABRIL 2018-2019</t>
  </si>
  <si>
    <t>Melilla</t>
  </si>
  <si>
    <t>Ceuta</t>
  </si>
  <si>
    <t>Baleares (Islas)</t>
  </si>
  <si>
    <t>Rioja (La)</t>
  </si>
  <si>
    <t>Canarias</t>
  </si>
  <si>
    <t>Murcia (Región de)</t>
  </si>
  <si>
    <t>Navarra (Comunidad Foral de)</t>
  </si>
  <si>
    <t>Aragón</t>
  </si>
  <si>
    <t>Extremadura</t>
  </si>
  <si>
    <t>Cantabria</t>
  </si>
  <si>
    <t>Castilla - La Mancha</t>
  </si>
  <si>
    <t>Asturias (Principado de)</t>
  </si>
  <si>
    <t>Comunidad Valenciana</t>
  </si>
  <si>
    <t>Andalucía</t>
  </si>
  <si>
    <t>Galicia</t>
  </si>
  <si>
    <t>País Vasco</t>
  </si>
  <si>
    <t>Cataluña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</si>
  <si>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</si>
  <si>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</si>
  <si>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</si>
  <si>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</si>
  <si>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</si>
  <si>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</si>
  <si>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Méjico</t>
  </si>
  <si>
    <t>Japón</t>
  </si>
  <si>
    <t>Brasil</t>
  </si>
  <si>
    <t>China</t>
  </si>
  <si>
    <t>Italia</t>
  </si>
  <si>
    <t>EEUU</t>
  </si>
  <si>
    <t>Benelux (Bélgica, Holanda y Luxemburgo)</t>
  </si>
  <si>
    <t>Alemania</t>
  </si>
  <si>
    <t>Reino Unido</t>
  </si>
  <si>
    <t>Portugal</t>
  </si>
  <si>
    <t>Francia</t>
  </si>
  <si>
    <t xml:space="preserve">FICHA TÉCNICA GENERAL </t>
  </si>
  <si>
    <r>
      <t xml:space="preserve">Universo: </t>
    </r>
    <r>
      <rPr>
        <sz val="12"/>
        <rFont val="Verdana"/>
        <family val="2"/>
      </rPr>
      <t>Alojamientos Turísticos Reglados (Alojamientos Hoteleros, Alojamientos de Turismo Rural, Campamentos, Albergues, Viviendas de uso turístico y Apartamentos).</t>
    </r>
  </si>
  <si>
    <r>
      <t xml:space="preserve">Tamaño y Error muestral: </t>
    </r>
    <r>
      <rPr>
        <sz val="12"/>
        <rFont val="Verdana"/>
        <family val="2"/>
      </rPr>
      <t>990 encuestas, fijado un nivel de error máximo para datos globales del 2,6%, en condiciones normales de muestreo (p=q=0,5, sigma=1,64).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</si>
</sst>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6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7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2" fillId="0" borderId="0" xfId="0" applyFont="1" applyAlignment="1"/>
    <xf numFmtId="0" fontId="14" fillId="0" borderId="0" xfId="0" applyFont="1" applyAlignment="1">
      <alignment horizontal="left"/>
    </xf>
    <xf numFmtId="0" fontId="15" fillId="0" borderId="0" xfId="0" applyFont="1" applyBorder="1"/>
    <xf numFmtId="0" fontId="15" fillId="0" borderId="0" xfId="0" applyFont="1"/>
    <xf numFmtId="0" fontId="20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5" fillId="0" borderId="0" xfId="0" applyFont="1"/>
    <xf numFmtId="0" fontId="17" fillId="0" borderId="0" xfId="0" applyFont="1" applyFill="1" applyBorder="1" applyAlignment="1">
      <alignment horizontal="left"/>
    </xf>
    <xf numFmtId="0" fontId="15" fillId="0" borderId="0" xfId="0" applyFont="1" applyFill="1"/>
    <xf numFmtId="0" fontId="17" fillId="0" borderId="0" xfId="0" applyFont="1" applyFill="1" applyBorder="1"/>
    <xf numFmtId="10" fontId="16" fillId="0" borderId="0" xfId="2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0" fontId="16" fillId="0" borderId="0" xfId="0" applyNumberFormat="1" applyFont="1" applyFill="1" applyBorder="1" applyAlignment="1">
      <alignment horizontal="center"/>
    </xf>
    <xf numFmtId="10" fontId="17" fillId="0" borderId="0" xfId="0" applyNumberFormat="1" applyFont="1" applyFill="1" applyBorder="1" applyAlignment="1">
      <alignment horizontal="center"/>
    </xf>
    <xf numFmtId="10" fontId="16" fillId="0" borderId="0" xfId="0" applyNumberFormat="1" applyFont="1" applyFill="1" applyBorder="1" applyAlignment="1"/>
    <xf numFmtId="3" fontId="15" fillId="0" borderId="0" xfId="0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16" fillId="0" borderId="0" xfId="0" applyFont="1" applyBorder="1"/>
    <xf numFmtId="3" fontId="20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5" fillId="0" borderId="0" xfId="0" applyFont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6" fillId="0" borderId="0" xfId="0" applyNumberFormat="1" applyFont="1" applyBorder="1"/>
    <xf numFmtId="2" fontId="15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5" fillId="0" borderId="0" xfId="0" applyFont="1" applyBorder="1" applyAlignment="1">
      <alignment horizontal="left" vertical="center" wrapText="1"/>
    </xf>
    <xf numFmtId="10" fontId="26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39" fillId="0" borderId="0" xfId="0" applyFont="1"/>
    <xf numFmtId="2" fontId="7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5" fillId="0" borderId="0" xfId="0" applyFont="1" applyBorder="1" applyAlignment="1">
      <alignment vertical="center"/>
    </xf>
    <xf numFmtId="0" fontId="17" fillId="0" borderId="0" xfId="0" applyFont="1"/>
    <xf numFmtId="0" fontId="21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0" fillId="0" borderId="0" xfId="0" applyFont="1"/>
    <xf numFmtId="0" fontId="29" fillId="0" borderId="0" xfId="0" applyFont="1"/>
    <xf numFmtId="10" fontId="26" fillId="0" borderId="0" xfId="2" applyNumberFormat="1" applyFont="1" applyFill="1" applyBorder="1" applyAlignment="1">
      <alignment horizontal="center"/>
    </xf>
    <xf numFmtId="2" fontId="26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left" vertical="center"/>
    </xf>
    <xf numFmtId="0" fontId="39" fillId="0" borderId="0" xfId="0" applyFont="1" applyFill="1"/>
    <xf numFmtId="0" fontId="41" fillId="0" borderId="0" xfId="0" applyFont="1"/>
    <xf numFmtId="0" fontId="42" fillId="0" borderId="0" xfId="0" applyFont="1"/>
    <xf numFmtId="0" fontId="37" fillId="0" borderId="0" xfId="0" applyFont="1"/>
    <xf numFmtId="0" fontId="37" fillId="0" borderId="0" xfId="0" applyFont="1" applyBorder="1"/>
    <xf numFmtId="0" fontId="37" fillId="0" borderId="0" xfId="0" applyFont="1" applyFill="1" applyBorder="1"/>
    <xf numFmtId="0" fontId="17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2" fillId="0" borderId="0" xfId="0" applyFont="1" applyFill="1" applyBorder="1" applyAlignment="1"/>
    <xf numFmtId="0" fontId="43" fillId="0" borderId="0" xfId="0" applyFont="1" applyFill="1" applyBorder="1" applyAlignment="1"/>
    <xf numFmtId="3" fontId="17" fillId="0" borderId="0" xfId="0" applyNumberFormat="1" applyFont="1" applyFill="1" applyBorder="1" applyAlignment="1"/>
    <xf numFmtId="0" fontId="3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5" fillId="0" borderId="0" xfId="0" applyFont="1" applyFill="1"/>
    <xf numFmtId="0" fontId="16" fillId="0" borderId="0" xfId="0" applyFont="1"/>
    <xf numFmtId="0" fontId="25" fillId="0" borderId="0" xfId="0" applyFont="1" applyBorder="1"/>
    <xf numFmtId="3" fontId="26" fillId="0" borderId="0" xfId="0" applyNumberFormat="1" applyFont="1" applyFill="1" applyBorder="1" applyAlignment="1">
      <alignment horizontal="center"/>
    </xf>
    <xf numFmtId="10" fontId="26" fillId="3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2" fillId="0" borderId="0" xfId="0" applyFont="1" applyFill="1"/>
    <xf numFmtId="0" fontId="17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25" fillId="0" borderId="0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0" fontId="26" fillId="0" borderId="0" xfId="0" applyNumberFormat="1" applyFont="1" applyFill="1" applyBorder="1" applyAlignment="1">
      <alignment horizontal="center"/>
    </xf>
    <xf numFmtId="0" fontId="44" fillId="0" borderId="0" xfId="0" applyFont="1"/>
    <xf numFmtId="3" fontId="25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5" fillId="0" borderId="0" xfId="0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left"/>
    </xf>
    <xf numFmtId="0" fontId="12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2" fillId="0" borderId="0" xfId="0" applyNumberFormat="1" applyFont="1" applyAlignment="1">
      <alignment horizontal="right"/>
    </xf>
    <xf numFmtId="0" fontId="0" fillId="5" borderId="0" xfId="0" applyFill="1"/>
    <xf numFmtId="0" fontId="17" fillId="3" borderId="0" xfId="0" applyFont="1" applyFill="1" applyBorder="1" applyAlignment="1">
      <alignment horizontal="left"/>
    </xf>
    <xf numFmtId="3" fontId="0" fillId="0" borderId="0" xfId="0" applyNumberFormat="1"/>
    <xf numFmtId="0" fontId="0" fillId="7" borderId="0" xfId="0" applyFill="1"/>
    <xf numFmtId="0" fontId="39" fillId="7" borderId="0" xfId="0" applyFont="1" applyFill="1"/>
    <xf numFmtId="0" fontId="13" fillId="9" borderId="0" xfId="0" applyFont="1" applyFill="1" applyAlignment="1">
      <alignment horizontal="right"/>
    </xf>
    <xf numFmtId="0" fontId="17" fillId="9" borderId="0" xfId="0" applyFont="1" applyFill="1" applyBorder="1" applyAlignment="1">
      <alignment horizontal="center"/>
    </xf>
    <xf numFmtId="0" fontId="17" fillId="9" borderId="0" xfId="0" applyFont="1" applyFill="1" applyBorder="1"/>
    <xf numFmtId="3" fontId="32" fillId="9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left"/>
    </xf>
    <xf numFmtId="0" fontId="0" fillId="10" borderId="0" xfId="0" applyFill="1"/>
    <xf numFmtId="3" fontId="32" fillId="0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5" fillId="9" borderId="0" xfId="0" applyFont="1" applyFill="1" applyBorder="1"/>
    <xf numFmtId="3" fontId="45" fillId="9" borderId="0" xfId="0" applyNumberFormat="1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32" fillId="9" borderId="0" xfId="0" applyFont="1" applyFill="1" applyBorder="1"/>
    <xf numFmtId="3" fontId="26" fillId="9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/>
    <xf numFmtId="10" fontId="53" fillId="0" borderId="0" xfId="2" applyNumberFormat="1" applyFont="1" applyFill="1" applyBorder="1" applyAlignment="1">
      <alignment horizontal="center"/>
    </xf>
    <xf numFmtId="0" fontId="55" fillId="0" borderId="0" xfId="0" applyFont="1" applyFill="1" applyBorder="1"/>
    <xf numFmtId="2" fontId="56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3" fontId="32" fillId="9" borderId="0" xfId="0" applyNumberFormat="1" applyFont="1" applyFill="1" applyAlignment="1">
      <alignment horizontal="center"/>
    </xf>
    <xf numFmtId="0" fontId="36" fillId="7" borderId="0" xfId="0" applyFont="1" applyFill="1" applyBorder="1" applyAlignment="1"/>
    <xf numFmtId="0" fontId="37" fillId="7" borderId="0" xfId="0" applyFont="1" applyFill="1" applyBorder="1" applyAlignment="1"/>
    <xf numFmtId="0" fontId="38" fillId="7" borderId="0" xfId="0" applyFont="1" applyFill="1" applyBorder="1" applyAlignment="1"/>
    <xf numFmtId="0" fontId="10" fillId="7" borderId="0" xfId="0" applyFont="1" applyFill="1" applyBorder="1"/>
    <xf numFmtId="0" fontId="0" fillId="7" borderId="0" xfId="0" applyFill="1" applyBorder="1"/>
    <xf numFmtId="0" fontId="29" fillId="7" borderId="0" xfId="0" applyFont="1" applyFill="1"/>
    <xf numFmtId="0" fontId="57" fillId="0" borderId="0" xfId="0" applyFont="1" applyFill="1" applyAlignment="1">
      <alignment horizontal="center"/>
    </xf>
    <xf numFmtId="0" fontId="58" fillId="0" borderId="0" xfId="0" applyFont="1"/>
    <xf numFmtId="0" fontId="45" fillId="9" borderId="0" xfId="0" applyFont="1" applyFill="1" applyBorder="1" applyAlignment="1">
      <alignment horizontal="center"/>
    </xf>
    <xf numFmtId="0" fontId="59" fillId="0" borderId="0" xfId="0" applyFont="1"/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16" fillId="9" borderId="0" xfId="0" applyFont="1" applyFill="1" applyBorder="1" applyAlignment="1"/>
    <xf numFmtId="0" fontId="26" fillId="9" borderId="0" xfId="0" applyFont="1" applyFill="1" applyBorder="1" applyAlignment="1">
      <alignment horizontal="center"/>
    </xf>
    <xf numFmtId="3" fontId="26" fillId="9" borderId="0" xfId="0" applyNumberFormat="1" applyFont="1" applyFill="1" applyAlignment="1">
      <alignment horizontal="center"/>
    </xf>
    <xf numFmtId="2" fontId="60" fillId="9" borderId="0" xfId="0" applyNumberFormat="1" applyFont="1" applyFill="1" applyBorder="1" applyAlignment="1">
      <alignment horizontal="center"/>
    </xf>
    <xf numFmtId="10" fontId="53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45" fillId="9" borderId="0" xfId="0" applyFont="1" applyFill="1" applyBorder="1" applyAlignment="1">
      <alignment horizontal="center"/>
    </xf>
    <xf numFmtId="0" fontId="61" fillId="9" borderId="0" xfId="0" applyFont="1" applyFill="1" applyAlignment="1">
      <alignment horizontal="right"/>
    </xf>
    <xf numFmtId="0" fontId="62" fillId="9" borderId="0" xfId="0" applyFont="1" applyFill="1" applyAlignment="1"/>
    <xf numFmtId="0" fontId="62" fillId="9" borderId="0" xfId="0" applyFont="1" applyFill="1" applyAlignment="1">
      <alignment horizontal="right"/>
    </xf>
    <xf numFmtId="2" fontId="62" fillId="9" borderId="0" xfId="0" applyNumberFormat="1" applyFont="1" applyFill="1" applyAlignment="1">
      <alignment horizontal="right"/>
    </xf>
    <xf numFmtId="10" fontId="61" fillId="9" borderId="0" xfId="0" applyNumberFormat="1" applyFont="1" applyFill="1" applyAlignment="1">
      <alignment horizontal="right"/>
    </xf>
    <xf numFmtId="0" fontId="48" fillId="0" borderId="0" xfId="0" applyFont="1" applyFill="1" applyBorder="1" applyAlignment="1">
      <alignment horizontal="center"/>
    </xf>
    <xf numFmtId="2" fontId="56" fillId="12" borderId="0" xfId="0" applyNumberFormat="1" applyFont="1" applyFill="1" applyBorder="1" applyAlignment="1">
      <alignment horizontal="center"/>
    </xf>
    <xf numFmtId="10" fontId="63" fillId="12" borderId="0" xfId="0" applyNumberFormat="1" applyFont="1" applyFill="1" applyBorder="1" applyAlignment="1">
      <alignment horizontal="center"/>
    </xf>
    <xf numFmtId="10" fontId="64" fillId="12" borderId="0" xfId="0" applyNumberFormat="1" applyFont="1" applyFill="1" applyBorder="1" applyAlignment="1">
      <alignment horizontal="center"/>
    </xf>
    <xf numFmtId="2" fontId="65" fillId="12" borderId="0" xfId="0" applyNumberFormat="1" applyFont="1" applyFill="1" applyBorder="1" applyAlignment="1">
      <alignment horizontal="center"/>
    </xf>
    <xf numFmtId="3" fontId="45" fillId="12" borderId="0" xfId="0" applyNumberFormat="1" applyFont="1" applyFill="1" applyBorder="1" applyAlignment="1">
      <alignment horizontal="center"/>
    </xf>
    <xf numFmtId="3" fontId="32" fillId="12" borderId="0" xfId="0" applyNumberFormat="1" applyFont="1" applyFill="1" applyBorder="1" applyAlignment="1">
      <alignment horizontal="center"/>
    </xf>
    <xf numFmtId="3" fontId="26" fillId="12" borderId="0" xfId="0" applyNumberFormat="1" applyFont="1" applyFill="1" applyBorder="1" applyAlignment="1">
      <alignment horizontal="center"/>
    </xf>
    <xf numFmtId="10" fontId="45" fillId="3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10" fontId="26" fillId="6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60" fillId="9" borderId="0" xfId="0" applyFont="1" applyFill="1" applyBorder="1" applyAlignment="1"/>
    <xf numFmtId="10" fontId="53" fillId="12" borderId="0" xfId="2" applyNumberFormat="1" applyFont="1" applyFill="1" applyBorder="1" applyAlignment="1">
      <alignment horizontal="center"/>
    </xf>
    <xf numFmtId="0" fontId="32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left"/>
    </xf>
    <xf numFmtId="0" fontId="53" fillId="12" borderId="0" xfId="0" applyFont="1" applyFill="1" applyBorder="1"/>
    <xf numFmtId="0" fontId="56" fillId="12" borderId="0" xfId="0" applyFont="1" applyFill="1" applyBorder="1"/>
    <xf numFmtId="0" fontId="4" fillId="0" borderId="0" xfId="0" applyFont="1" applyAlignment="1"/>
    <xf numFmtId="0" fontId="16" fillId="0" borderId="0" xfId="0" applyFont="1" applyFill="1" applyBorder="1"/>
    <xf numFmtId="0" fontId="47" fillId="9" borderId="0" xfId="0" applyFont="1" applyFill="1" applyBorder="1"/>
    <xf numFmtId="0" fontId="17" fillId="9" borderId="0" xfId="0" applyFont="1" applyFill="1"/>
    <xf numFmtId="0" fontId="31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/>
    </xf>
    <xf numFmtId="0" fontId="17" fillId="12" borderId="0" xfId="0" applyFont="1" applyFill="1"/>
    <xf numFmtId="3" fontId="26" fillId="12" borderId="0" xfId="0" applyNumberFormat="1" applyFont="1" applyFill="1" applyAlignment="1">
      <alignment horizontal="center"/>
    </xf>
    <xf numFmtId="3" fontId="32" fillId="12" borderId="0" xfId="0" applyNumberFormat="1" applyFont="1" applyFill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4" fontId="56" fillId="0" borderId="0" xfId="0" applyNumberFormat="1" applyFont="1" applyFill="1" applyBorder="1" applyAlignment="1">
      <alignment horizontal="center"/>
    </xf>
    <xf numFmtId="4" fontId="60" fillId="9" borderId="0" xfId="0" applyNumberFormat="1" applyFont="1" applyFill="1" applyBorder="1" applyAlignment="1">
      <alignment horizontal="center"/>
    </xf>
    <xf numFmtId="0" fontId="30" fillId="7" borderId="0" xfId="0" applyFont="1" applyFill="1" applyAlignment="1">
      <alignment horizontal="center"/>
    </xf>
    <xf numFmtId="0" fontId="10" fillId="7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2" fillId="0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45" fillId="9" borderId="0" xfId="0" applyFont="1" applyFill="1" applyBorder="1" applyAlignment="1"/>
    <xf numFmtId="0" fontId="26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9" fontId="0" fillId="0" borderId="0" xfId="0" applyNumberFormat="1"/>
    <xf numFmtId="2" fontId="56" fillId="9" borderId="0" xfId="0" applyNumberFormat="1" applyFont="1" applyFill="1" applyBorder="1" applyAlignment="1">
      <alignment horizontal="center"/>
    </xf>
    <xf numFmtId="0" fontId="25" fillId="12" borderId="0" xfId="0" applyFont="1" applyFill="1"/>
    <xf numFmtId="0" fontId="32" fillId="12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5" fillId="7" borderId="0" xfId="0" applyFont="1" applyFill="1" applyBorder="1" applyAlignment="1">
      <alignment wrapText="1"/>
    </xf>
    <xf numFmtId="0" fontId="36" fillId="0" borderId="0" xfId="0" applyFont="1" applyAlignment="1">
      <alignment horizontal="left"/>
    </xf>
    <xf numFmtId="0" fontId="25" fillId="5" borderId="0" xfId="0" applyFont="1" applyFill="1" applyBorder="1" applyAlignment="1">
      <alignment horizontal="left" vertical="center" wrapText="1"/>
    </xf>
    <xf numFmtId="10" fontId="25" fillId="5" borderId="0" xfId="0" applyNumberFormat="1" applyFont="1" applyFill="1" applyBorder="1" applyAlignment="1">
      <alignment horizontal="center" vertical="center"/>
    </xf>
    <xf numFmtId="0" fontId="32" fillId="9" borderId="0" xfId="0" applyFont="1" applyFill="1"/>
    <xf numFmtId="0" fontId="32" fillId="12" borderId="0" xfId="0" applyFont="1" applyFill="1"/>
    <xf numFmtId="0" fontId="12" fillId="0" borderId="7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left"/>
    </xf>
    <xf numFmtId="0" fontId="12" fillId="0" borderId="4" xfId="0" applyFont="1" applyBorder="1"/>
    <xf numFmtId="0" fontId="12" fillId="0" borderId="10" xfId="0" applyFont="1" applyFill="1" applyBorder="1"/>
    <xf numFmtId="0" fontId="12" fillId="0" borderId="10" xfId="0" applyFont="1" applyBorder="1"/>
    <xf numFmtId="0" fontId="12" fillId="0" borderId="9" xfId="0" applyFont="1" applyBorder="1"/>
    <xf numFmtId="10" fontId="0" fillId="0" borderId="0" xfId="0" applyNumberFormat="1" applyFill="1" applyBorder="1"/>
    <xf numFmtId="10" fontId="25" fillId="5" borderId="8" xfId="0" applyNumberFormat="1" applyFont="1" applyFill="1" applyBorder="1" applyAlignment="1">
      <alignment horizontal="center"/>
    </xf>
    <xf numFmtId="10" fontId="25" fillId="5" borderId="1" xfId="0" applyNumberFormat="1" applyFont="1" applyFill="1" applyBorder="1" applyAlignment="1">
      <alignment horizontal="center"/>
    </xf>
    <xf numFmtId="10" fontId="25" fillId="5" borderId="2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12" fillId="0" borderId="12" xfId="0" applyFont="1" applyBorder="1"/>
    <xf numFmtId="0" fontId="12" fillId="0" borderId="9" xfId="0" applyFont="1" applyBorder="1" applyAlignment="1">
      <alignment wrapText="1"/>
    </xf>
    <xf numFmtId="0" fontId="12" fillId="0" borderId="11" xfId="0" applyFont="1" applyFill="1" applyBorder="1"/>
    <xf numFmtId="3" fontId="25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3" fontId="25" fillId="0" borderId="0" xfId="0" applyNumberFormat="1" applyFont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10" fontId="26" fillId="6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3" fontId="25" fillId="0" borderId="0" xfId="0" applyNumberFormat="1" applyFont="1" applyFill="1" applyBorder="1" applyAlignment="1">
      <alignment horizontal="center"/>
    </xf>
    <xf numFmtId="0" fontId="50" fillId="11" borderId="0" xfId="0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2" fillId="0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51" fillId="0" borderId="0" xfId="0" applyFont="1"/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7" fillId="12" borderId="0" xfId="0" applyFont="1" applyFill="1" applyBorder="1" applyAlignment="1">
      <alignment horizontal="center"/>
    </xf>
    <xf numFmtId="9" fontId="45" fillId="12" borderId="0" xfId="2" applyFont="1" applyFill="1" applyBorder="1" applyAlignment="1">
      <alignment horizontal="left"/>
    </xf>
    <xf numFmtId="0" fontId="45" fillId="12" borderId="0" xfId="0" applyFont="1" applyFill="1" applyBorder="1" applyAlignment="1">
      <alignment horizontal="left"/>
    </xf>
    <xf numFmtId="0" fontId="28" fillId="5" borderId="0" xfId="0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0" fillId="0" borderId="0" xfId="0" applyNumberFormat="1" applyFill="1" applyBorder="1"/>
    <xf numFmtId="0" fontId="48" fillId="0" borderId="0" xfId="0" applyFont="1" applyFill="1" applyBorder="1" applyAlignment="1">
      <alignment horizontal="center"/>
    </xf>
    <xf numFmtId="0" fontId="10" fillId="10" borderId="0" xfId="0" applyFont="1" applyFill="1" applyBorder="1"/>
    <xf numFmtId="0" fontId="0" fillId="10" borderId="0" xfId="0" applyFill="1" applyBorder="1"/>
    <xf numFmtId="3" fontId="32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12" fillId="0" borderId="10" xfId="0" applyFont="1" applyFill="1" applyBorder="1" applyAlignment="1">
      <alignment wrapText="1"/>
    </xf>
    <xf numFmtId="10" fontId="25" fillId="5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0" fillId="0" borderId="0" xfId="0" applyBorder="1" applyAlignment="1">
      <alignment wrapText="1"/>
    </xf>
    <xf numFmtId="0" fontId="67" fillId="10" borderId="0" xfId="0" applyFont="1" applyFill="1" applyBorder="1"/>
    <xf numFmtId="0" fontId="68" fillId="10" borderId="0" xfId="0" applyFont="1" applyFill="1" applyBorder="1"/>
    <xf numFmtId="0" fontId="68" fillId="10" borderId="0" xfId="0" applyFont="1" applyFill="1"/>
    <xf numFmtId="0" fontId="45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10" fontId="53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10" fontId="26" fillId="6" borderId="0" xfId="0" applyNumberFormat="1" applyFont="1" applyFill="1" applyBorder="1" applyAlignment="1">
      <alignment horizontal="center"/>
    </xf>
    <xf numFmtId="10" fontId="32" fillId="6" borderId="0" xfId="0" applyNumberFormat="1" applyFont="1" applyFill="1" applyBorder="1" applyAlignment="1">
      <alignment horizontal="center"/>
    </xf>
    <xf numFmtId="0" fontId="46" fillId="8" borderId="0" xfId="0" applyFont="1" applyFill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3" fontId="32" fillId="0" borderId="0" xfId="0" applyNumberFormat="1" applyFont="1" applyFill="1" applyAlignment="1">
      <alignment horizontal="center"/>
    </xf>
    <xf numFmtId="0" fontId="66" fillId="9" borderId="0" xfId="0" applyFont="1" applyFill="1" applyBorder="1" applyAlignment="1">
      <alignment horizontal="center"/>
    </xf>
    <xf numFmtId="10" fontId="54" fillId="0" borderId="0" xfId="0" applyNumberFormat="1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28" fillId="11" borderId="0" xfId="0" applyFont="1" applyFill="1" applyAlignment="1">
      <alignment horizontal="center"/>
    </xf>
    <xf numFmtId="0" fontId="52" fillId="12" borderId="0" xfId="0" applyFont="1" applyFill="1" applyBorder="1" applyAlignment="1">
      <alignment horizontal="center"/>
    </xf>
    <xf numFmtId="0" fontId="16" fillId="12" borderId="0" xfId="0" applyFont="1" applyFill="1" applyBorder="1" applyAlignment="1">
      <alignment horizontal="center"/>
    </xf>
    <xf numFmtId="0" fontId="47" fillId="12" borderId="0" xfId="0" applyFont="1" applyFill="1" applyBorder="1" applyAlignment="1">
      <alignment horizontal="center"/>
    </xf>
    <xf numFmtId="0" fontId="66" fillId="12" borderId="0" xfId="0" applyFont="1" applyFill="1" applyBorder="1" applyAlignment="1">
      <alignment horizontal="center"/>
    </xf>
    <xf numFmtId="0" fontId="28" fillId="8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9" fontId="16" fillId="12" borderId="0" xfId="2" applyFont="1" applyFill="1" applyBorder="1" applyAlignment="1">
      <alignment horizontal="center"/>
    </xf>
    <xf numFmtId="9" fontId="47" fillId="12" borderId="0" xfId="2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50" fillId="11" borderId="0" xfId="0" applyFont="1" applyFill="1" applyAlignment="1">
      <alignment horizontal="center"/>
    </xf>
    <xf numFmtId="0" fontId="46" fillId="11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32" fillId="9" borderId="0" xfId="0" applyFont="1" applyFill="1" applyBorder="1" applyAlignment="1">
      <alignment horizontal="left"/>
    </xf>
    <xf numFmtId="0" fontId="16" fillId="5" borderId="0" xfId="0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46" fillId="9" borderId="0" xfId="0" applyFont="1" applyFill="1" applyBorder="1" applyAlignment="1">
      <alignment horizontal="center" vertical="center"/>
    </xf>
    <xf numFmtId="0" fontId="45" fillId="9" borderId="0" xfId="0" applyFont="1" applyFill="1" applyBorder="1" applyAlignment="1">
      <alignment horizontal="left"/>
    </xf>
    <xf numFmtId="0" fontId="36" fillId="0" borderId="0" xfId="0" applyFont="1" applyAlignment="1">
      <alignment horizontal="left"/>
    </xf>
    <xf numFmtId="0" fontId="10" fillId="7" borderId="0" xfId="0" applyFont="1" applyFill="1" applyBorder="1" applyAlignment="1">
      <alignment horizontal="center"/>
    </xf>
    <xf numFmtId="0" fontId="50" fillId="8" borderId="0" xfId="0" applyFont="1" applyFill="1" applyAlignment="1">
      <alignment horizontal="center"/>
    </xf>
    <xf numFmtId="0" fontId="46" fillId="9" borderId="0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18" fillId="9" borderId="6" xfId="0" applyFont="1" applyFill="1" applyBorder="1" applyAlignment="1">
      <alignment horizontal="center"/>
    </xf>
    <xf numFmtId="49" fontId="51" fillId="9" borderId="11" xfId="0" applyNumberFormat="1" applyFont="1" applyFill="1" applyBorder="1" applyAlignment="1">
      <alignment horizontal="center" vertical="center"/>
    </xf>
    <xf numFmtId="49" fontId="51" fillId="9" borderId="13" xfId="0" applyNumberFormat="1" applyFont="1" applyFill="1" applyBorder="1" applyAlignment="1">
      <alignment horizontal="center" vertical="center"/>
    </xf>
    <xf numFmtId="9" fontId="52" fillId="12" borderId="0" xfId="2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49" fontId="51" fillId="12" borderId="11" xfId="0" applyNumberFormat="1" applyFont="1" applyFill="1" applyBorder="1" applyAlignment="1">
      <alignment horizontal="center" vertical="center"/>
    </xf>
    <xf numFmtId="49" fontId="51" fillId="12" borderId="13" xfId="0" applyNumberFormat="1" applyFont="1" applyFill="1" applyBorder="1" applyAlignment="1">
      <alignment horizontal="center" vertical="center"/>
    </xf>
    <xf numFmtId="0" fontId="24" fillId="7" borderId="0" xfId="0" applyFont="1" applyFill="1" applyAlignment="1">
      <alignment horizontal="center"/>
    </xf>
    <xf numFmtId="49" fontId="22" fillId="7" borderId="0" xfId="0" applyNumberFormat="1" applyFont="1" applyFill="1" applyAlignment="1">
      <alignment horizontal="center"/>
    </xf>
    <xf numFmtId="49" fontId="23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3" fillId="11" borderId="0" xfId="0" applyFont="1" applyFill="1" applyAlignment="1">
      <alignment horizontal="center" vertical="center"/>
    </xf>
    <xf numFmtId="0" fontId="31" fillId="8" borderId="0" xfId="0" applyFont="1" applyFill="1" applyAlignment="1">
      <alignment horizontal="center"/>
    </xf>
    <xf numFmtId="0" fontId="61" fillId="9" borderId="0" xfId="0" applyFont="1" applyFill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36" fillId="7" borderId="0" xfId="0" applyFont="1" applyFill="1" applyBorder="1" applyAlignment="1">
      <alignment vertical="top" wrapText="1"/>
    </xf>
    <xf numFmtId="0" fontId="36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9" fillId="7" borderId="0" xfId="0" applyFont="1" applyFill="1" applyBorder="1" applyAlignment="1">
      <alignment horizontal="left"/>
    </xf>
    <xf numFmtId="0" fontId="51" fillId="9" borderId="0" xfId="0" applyFont="1" applyFill="1" applyAlignment="1">
      <alignment horizontal="center"/>
    </xf>
    <xf numFmtId="0" fontId="52" fillId="9" borderId="0" xfId="0" applyFont="1" applyFill="1" applyAlignment="1">
      <alignment horizontal="center"/>
    </xf>
    <xf numFmtId="0" fontId="30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justify" vertical="justify" wrapText="1"/>
    </xf>
    <xf numFmtId="0" fontId="36" fillId="7" borderId="0" xfId="0" applyFont="1" applyFill="1" applyBorder="1" applyAlignment="1">
      <alignment horizontal="left" vertical="justify" wrapText="1"/>
    </xf>
    <xf numFmtId="0" fontId="4" fillId="0" borderId="0" xfId="0" applyFont="1" applyAlignment="1">
      <alignment horizontal="left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34" fillId="11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54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DBEFD3"/>
      <color rgb="FF9999FF"/>
      <color rgb="FF0000FF"/>
      <color rgb="FFC0C0C0"/>
      <color rgb="FFD1E7A9"/>
      <color rgb="FF0066CC"/>
      <color rgb="FFFF00FF"/>
      <color rgb="FFFF0000"/>
      <color rgb="FF660066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DISTRIBUCIÓN DE ESTABLECIMIENTOS</a:t>
            </a:r>
          </a:p>
        </c:rich>
      </c:tx>
      <c:layout>
        <c:manualLayout>
          <c:xMode val="edge"/>
          <c:yMode val="edge"/>
          <c:x val="0.27334770223873328"/>
          <c:y val="1.481469816272965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8665099806128"/>
          <c:y val="0.25858687664041996"/>
          <c:w val="0.71747439410513847"/>
          <c:h val="0.671112860892388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9650200189900611E-2"/>
                  <c:y val="-6.519650043744532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2798290172463"/>
                  <c:y val="-1.777777777777794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PALENCIA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105817240520312E-2"/>
                  <c:y val="1.940682414698166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SEGOVIA
</a:t>
                    </a:r>
                    <a:fld id="{37E751ED-0684-47B7-B884-2A1FF153FA1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8104531981645348E-2"/>
                  <c:y val="-4.85123359580052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340293948813483E-2"/>
                  <c:y val="-3.872615923009623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VALLADOLID
</a:t>
                    </a:r>
                    <a:fld id="{767EA109-583E-48F8-BE64-54CD436C1F87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6580958673150659E-2"/>
                  <c:y val="-4.550901137357832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ZAMORA
</a:t>
                    </a:r>
                    <a:fld id="{8B93EE76-0E03-4C9F-AF8F-6FA707E99F0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32"/>
      <c:rotY val="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[5]Oferta!$B$37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[5]Oferta!$D$37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[5]Oferta!$F$37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[5]Oferta!$F$39:$F$47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0"/>
        <c:shape val="box"/>
        <c:axId val="303543416"/>
        <c:axId val="303541456"/>
        <c:axId val="0"/>
      </c:bar3DChart>
      <c:catAx>
        <c:axId val="303543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541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3541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543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[5]Oferta!$B$95:$J$95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[5]Oferta!$A$97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[5]Oferta!$A$96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[5]Oferta!$B$96:$J$96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539104"/>
        <c:axId val="303545376"/>
      </c:barChart>
      <c:catAx>
        <c:axId val="30353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545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545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539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39038793931246"/>
          <c:y val="3.0201342281879196E-2"/>
          <c:w val="0.28800268868830414"/>
          <c:h val="7.4553936571881987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LEÓN
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09679DC-1F89-4E65-90C0-513DCA6EF8B3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11%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ABRIL!$C$1552:$K$1552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ABRIL!$C$1557:$K$1557</c:f>
              <c:numCache>
                <c:formatCode>#,##0</c:formatCode>
                <c:ptCount val="9"/>
                <c:pt idx="0">
                  <c:v>16</c:v>
                </c:pt>
                <c:pt idx="1">
                  <c:v>71</c:v>
                </c:pt>
                <c:pt idx="2">
                  <c:v>111</c:v>
                </c:pt>
                <c:pt idx="3">
                  <c:v>34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0"/>
      <c:rotY val="0"/>
      <c:depthPercent val="100"/>
      <c:rAngAx val="0"/>
      <c:perspective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0"/>
        <c:shape val="box"/>
        <c:axId val="303541848"/>
        <c:axId val="303542632"/>
        <c:axId val="0"/>
      </c:bar3DChart>
      <c:catAx>
        <c:axId val="30354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2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542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1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85484530050209"/>
          <c:y val="0.29665541807274093"/>
          <c:w val="0.7117941892617996"/>
          <c:h val="0.598404060878528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872942558265489E-2"/>
                  <c:y val="-2.78689916235718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('[7]Oferta '!$B$107,'[7]Oferta '!$D$107,'[7]Oferta '!$F$107,'[7]Oferta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('[7]Oferta '!$C$118,'[7]Oferta '!$E$118,'[7]Oferta '!$G$118,'[7]Oferta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110939918367994E-2"/>
          <c:y val="0.20702173228346454"/>
          <c:w val="0.93650105307580944"/>
          <c:h val="0.71154488188976373"/>
        </c:manualLayout>
      </c:layout>
      <c:bar3DChart>
        <c:barDir val="col"/>
        <c:grouping val="clustered"/>
        <c:varyColors val="0"/>
        <c:ser>
          <c:idx val="3"/>
          <c:order val="0"/>
          <c:tx>
            <c:strRef>
              <c:f>'[8]Oferta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'[8]Oferta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'[8]Oferta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'[8]Oferta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0"/>
        <c:shape val="box"/>
        <c:axId val="303542240"/>
        <c:axId val="303543024"/>
        <c:axId val="0"/>
      </c:bar3DChart>
      <c:catAx>
        <c:axId val="303542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3024"/>
        <c:crosses val="autoZero"/>
        <c:auto val="0"/>
        <c:lblAlgn val="ctr"/>
        <c:lblOffset val="100"/>
        <c:noMultiLvlLbl val="0"/>
      </c:catAx>
      <c:valAx>
        <c:axId val="3035430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224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802763454811893"/>
          <c:y val="2.9097007874015746E-2"/>
          <c:w val="0.35739678159566446"/>
          <c:h val="0.14053543307086613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1206964375134"/>
          <c:y val="0.20152875421822272"/>
          <c:w val="0.7230033030971964"/>
          <c:h val="0.713215340269966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1520740381597703E-2"/>
                  <c:y val="-1.41465129358830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5790193178327152E-3"/>
                  <c:y val="1.584294150731076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2010319237533684E-2"/>
                  <c:y val="9.65726940382452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80676566568494E-2"/>
                  <c:y val="8.29696287964004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70098701859945E-2"/>
                  <c:y val="5.26075646794149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671516975639538E-2"/>
                  <c:y val="7.40473847019122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0112826270741255E-2"/>
                  <c:y val="-6.94069881889763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399451726296621E-2"/>
                  <c:y val="-1.1008155230596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ABRIL!$H$569:$H$577</c:f>
              <c:numCache>
                <c:formatCode>#,##0</c:formatCode>
                <c:ptCount val="9"/>
                <c:pt idx="0">
                  <c:v>87216</c:v>
                </c:pt>
                <c:pt idx="1">
                  <c:v>146000</c:v>
                </c:pt>
                <c:pt idx="2">
                  <c:v>151832</c:v>
                </c:pt>
                <c:pt idx="3">
                  <c:v>39227</c:v>
                </c:pt>
                <c:pt idx="4">
                  <c:v>171485</c:v>
                </c:pt>
                <c:pt idx="5">
                  <c:v>70854</c:v>
                </c:pt>
                <c:pt idx="6">
                  <c:v>50233</c:v>
                </c:pt>
                <c:pt idx="7">
                  <c:v>116371</c:v>
                </c:pt>
                <c:pt idx="8">
                  <c:v>42209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363436051974983"/>
          <c:y val="0.20946211723534558"/>
          <c:w val="0.72386021191795469"/>
          <c:h val="0.6822806649168854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7.5047794951557736E-3"/>
                  <c:y val="-3.176202974628171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59981854120087E-2"/>
                  <c:y val="7.4655863329583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393668384044587E-2"/>
                  <c:y val="-0.118623972003499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71941933184281E-2"/>
                  <c:y val="-4.78659667541557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9732348271280903E-2"/>
                  <c:y val="-7.16629921259842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57723340138038E-2"/>
                  <c:y val="-8.816097987751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ABRIL!$E$569:$E$577</c:f>
              <c:numCache>
                <c:formatCode>#,##0</c:formatCode>
                <c:ptCount val="9"/>
                <c:pt idx="0">
                  <c:v>54342</c:v>
                </c:pt>
                <c:pt idx="1">
                  <c:v>100809</c:v>
                </c:pt>
                <c:pt idx="2">
                  <c:v>108202</c:v>
                </c:pt>
                <c:pt idx="3">
                  <c:v>23467</c:v>
                </c:pt>
                <c:pt idx="4">
                  <c:v>95955</c:v>
                </c:pt>
                <c:pt idx="5">
                  <c:v>48865</c:v>
                </c:pt>
                <c:pt idx="6">
                  <c:v>28728</c:v>
                </c:pt>
                <c:pt idx="7">
                  <c:v>72105</c:v>
                </c:pt>
                <c:pt idx="8">
                  <c:v>24474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02897770332584"/>
          <c:y val="0.18189847545652535"/>
          <c:w val="0.7448367825214649"/>
          <c:h val="0.8163993968839001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-1.2932701585153609E-2"/>
                  <c:y val="-2.39678040244969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145481626550723E-2"/>
                  <c:y val="-3.69532808398950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013505672511213"/>
                  <c:y val="-2.127659574468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0482182023833676E-2"/>
                  <c:y val="6.80851063829787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10636622549840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9641785720076"/>
                      <c:h val="0.1213777777777777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2.6279738239280649E-4"/>
                  <c:y val="-6.49415312447646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601221809739644E-2"/>
                  <c:y val="-8.77778552017281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4893614106144719E-2"/>
                  <c:y val="-3.27942303672217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3766162162822459E-2"/>
                  <c:y val="-2.08143742670464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54307739366405"/>
                      <c:h val="0.12137777777777778"/>
                    </c:manualLayout>
                  </c15:layout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ABRIL!$B$1097:$B$1105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ABRIL!$E$1097:$E$1105</c:f>
              <c:numCache>
                <c:formatCode>#,##0</c:formatCode>
                <c:ptCount val="9"/>
                <c:pt idx="0">
                  <c:v>497</c:v>
                </c:pt>
                <c:pt idx="1">
                  <c:v>6578</c:v>
                </c:pt>
                <c:pt idx="2">
                  <c:v>7424</c:v>
                </c:pt>
                <c:pt idx="3">
                  <c:v>3024</c:v>
                </c:pt>
                <c:pt idx="4">
                  <c:v>724</c:v>
                </c:pt>
                <c:pt idx="5">
                  <c:v>2373</c:v>
                </c:pt>
                <c:pt idx="6">
                  <c:v>1232</c:v>
                </c:pt>
                <c:pt idx="7">
                  <c:v>980</c:v>
                </c:pt>
                <c:pt idx="8">
                  <c:v>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ENERO!#REF!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541064"/>
        <c:axId val="303544200"/>
      </c:barChart>
      <c:catAx>
        <c:axId val="303541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54420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10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5901958182193518"/>
          <c:y val="2.0336657917760282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30"/>
      <c:rotY val="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217111872"/>
        <c:axId val="217111088"/>
        <c:axId val="0"/>
      </c:bar3DChart>
      <c:catAx>
        <c:axId val="2171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7111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1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517006762294867"/>
          <c:y val="1.6835016835016835E-2"/>
          <c:w val="0.26849387438625383"/>
          <c:h val="0.16026981627296591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ABRIL</a:t>
            </a:r>
          </a:p>
        </c:rich>
      </c:tx>
      <c:layout>
        <c:manualLayout>
          <c:xMode val="edge"/>
          <c:yMode val="edge"/>
          <c:x val="0.26346081739782529"/>
          <c:y val="3.12393700787401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0538897637795275"/>
          <c:w val="0.92131143959192918"/>
          <c:h val="0.703725669291338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ABRIL!$B$343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ABRIL!$C$342:$K$342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ABRIL!$C$343:$K$343</c:f>
              <c:numCache>
                <c:formatCode>#,##0</c:formatCode>
                <c:ptCount val="9"/>
                <c:pt idx="0">
                  <c:v>82209</c:v>
                </c:pt>
                <c:pt idx="1">
                  <c:v>140926</c:v>
                </c:pt>
                <c:pt idx="2">
                  <c:v>147913</c:v>
                </c:pt>
                <c:pt idx="3">
                  <c:v>35179</c:v>
                </c:pt>
                <c:pt idx="4">
                  <c:v>131725</c:v>
                </c:pt>
                <c:pt idx="5">
                  <c:v>75708</c:v>
                </c:pt>
                <c:pt idx="6">
                  <c:v>45229</c:v>
                </c:pt>
                <c:pt idx="7">
                  <c:v>87636</c:v>
                </c:pt>
                <c:pt idx="8">
                  <c:v>42041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5-4910-AA8B-162505A43E2B}"/>
            </c:ext>
          </c:extLst>
        </c:ser>
        <c:ser>
          <c:idx val="1"/>
          <c:order val="1"/>
          <c:tx>
            <c:strRef>
              <c:f>ABRIL!$B$346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ABRIL!$C$342:$K$342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ABRIL!$C$346:$K$346</c:f>
              <c:numCache>
                <c:formatCode>#,##0</c:formatCode>
                <c:ptCount val="9"/>
                <c:pt idx="0">
                  <c:v>146963</c:v>
                </c:pt>
                <c:pt idx="1">
                  <c:v>226935</c:v>
                </c:pt>
                <c:pt idx="2">
                  <c:v>231005</c:v>
                </c:pt>
                <c:pt idx="3">
                  <c:v>65542</c:v>
                </c:pt>
                <c:pt idx="4">
                  <c:v>254318</c:v>
                </c:pt>
                <c:pt idx="5">
                  <c:v>126408</c:v>
                </c:pt>
                <c:pt idx="6">
                  <c:v>90266</c:v>
                </c:pt>
                <c:pt idx="7">
                  <c:v>145726</c:v>
                </c:pt>
                <c:pt idx="8">
                  <c:v>73997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55-4910-AA8B-162505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686400"/>
        <c:axId val="218691888"/>
      </c:barChart>
      <c:catAx>
        <c:axId val="218686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91888"/>
        <c:crosses val="autoZero"/>
        <c:auto val="0"/>
        <c:lblAlgn val="ctr"/>
        <c:lblOffset val="100"/>
        <c:noMultiLvlLbl val="0"/>
      </c:catAx>
      <c:valAx>
        <c:axId val="218691888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6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 baseline="0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353605799275089"/>
          <c:y val="3.1703622047244098E-2"/>
          <c:w val="0.2705415989667958"/>
          <c:h val="9.6267716535433076E-2"/>
        </c:manualLayout>
      </c:layout>
      <c:overlay val="1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 baseline="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723298468288478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ABRIL!$B$369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ABRIL!$C$368:$H$368</c15:sqref>
                  </c15:fullRef>
                </c:ext>
              </c:extLst>
              <c:f>(ABRIL!$C$368,ABRIL!$E$368,ABRIL!$G$368)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ABRIL!$C$369:$H$369</c15:sqref>
                  </c15:fullRef>
                </c:ext>
              </c:extLst>
              <c:f>(ABRIL!$C$369,ABRIL!$E$369,ABRIL!$G$369)</c:f>
              <c:numCache>
                <c:formatCode>#,##0</c:formatCode>
                <c:ptCount val="3"/>
                <c:pt idx="0">
                  <c:v>526644</c:v>
                </c:pt>
                <c:pt idx="1">
                  <c:v>160103</c:v>
                </c:pt>
                <c:pt idx="2">
                  <c:v>686747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ABRIL!$B$370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ABRIL!$C$368:$H$368</c15:sqref>
                  </c15:fullRef>
                </c:ext>
              </c:extLst>
              <c:f>(ABRIL!$C$368,ABRIL!$E$368,ABRIL!$G$368)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ABRIL!$C$370:$H$370</c15:sqref>
                  </c15:fullRef>
                </c:ext>
              </c:extLst>
              <c:f>(ABRIL!$C$370,ABRIL!$E$370,ABRIL!$G$370)</c:f>
              <c:numCache>
                <c:formatCode>#,##0</c:formatCode>
                <c:ptCount val="3"/>
                <c:pt idx="0">
                  <c:v>615776</c:v>
                </c:pt>
                <c:pt idx="1">
                  <c:v>172790</c:v>
                </c:pt>
                <c:pt idx="2">
                  <c:v>788566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18685224"/>
        <c:axId val="218687184"/>
      </c:barChart>
      <c:catAx>
        <c:axId val="218685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7184"/>
        <c:crosses val="autoZero"/>
        <c:auto val="0"/>
        <c:lblAlgn val="ctr"/>
        <c:lblOffset val="100"/>
        <c:noMultiLvlLbl val="0"/>
      </c:catAx>
      <c:valAx>
        <c:axId val="21868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5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9662586007917839"/>
          <c:y val="1.6576565988952876E-2"/>
          <c:w val="0.39434692416694661"/>
          <c:h val="0.129686214596309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ABRIL!$B$402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ABRIL!$C$401:$H$401</c15:sqref>
                  </c15:fullRef>
                </c:ext>
              </c:extLst>
              <c:f>(ABRIL!$C$401,ABRIL!$E$401,ABRIL!$G$401)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ABRIL!$C$402:$H$402</c15:sqref>
                  </c15:fullRef>
                </c:ext>
              </c:extLst>
              <c:f>(ABRIL!$C$402,ABRIL!$E$402,ABRIL!$G$402)</c:f>
              <c:numCache>
                <c:formatCode>#,##0</c:formatCode>
                <c:ptCount val="3"/>
                <c:pt idx="0">
                  <c:v>934649</c:v>
                </c:pt>
                <c:pt idx="1">
                  <c:v>232712</c:v>
                </c:pt>
                <c:pt idx="2">
                  <c:v>1167361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ABRIL!$B$403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ABRIL!$C$401:$H$401</c15:sqref>
                  </c15:fullRef>
                </c:ext>
              </c:extLst>
              <c:f>(ABRIL!$C$401,ABRIL!$E$401,ABRIL!$G$401)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ABRIL!$C$403:$H$403</c15:sqref>
                  </c15:fullRef>
                </c:ext>
              </c:extLst>
              <c:f>(ABRIL!$C$403,ABRIL!$E$403,ABRIL!$G$403)</c:f>
              <c:numCache>
                <c:formatCode>#,##0</c:formatCode>
                <c:ptCount val="3"/>
                <c:pt idx="0">
                  <c:v>1106344</c:v>
                </c:pt>
                <c:pt idx="1">
                  <c:v>254816</c:v>
                </c:pt>
                <c:pt idx="2">
                  <c:v>1361160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8685616"/>
        <c:axId val="218688360"/>
      </c:barChart>
      <c:catAx>
        <c:axId val="218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8360"/>
        <c:crosses val="autoZero"/>
        <c:auto val="0"/>
        <c:lblAlgn val="ctr"/>
        <c:lblOffset val="100"/>
        <c:noMultiLvlLbl val="0"/>
      </c:catAx>
      <c:valAx>
        <c:axId val="218688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5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452322314336254"/>
          <c:y val="1.5757480314960631E-2"/>
          <c:w val="0.32666620416941267"/>
          <c:h val="0.13033464566929134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9554666083406242"/>
          <c:y val="3.8059984964191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645321908290885E-2"/>
          <c:y val="0.19549629572165547"/>
          <c:w val="0.92096248263084735"/>
          <c:h val="0.70401109344090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ABRIL!$B$1124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ABRIL!$C$1123:$H$1123</c15:sqref>
                  </c15:fullRef>
                </c:ext>
              </c:extLst>
              <c:f>(ABRIL!$C$1123,ABRIL!$E$1123,ABRIL!$G$1123)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ABRIL!$C$1124:$H$1124</c15:sqref>
                  </c15:fullRef>
                </c:ext>
              </c:extLst>
              <c:f>(ABRIL!$C$1124,ABRIL!$E$1124,ABRIL!$G$1124)</c:f>
              <c:numCache>
                <c:formatCode>#,##0</c:formatCode>
                <c:ptCount val="3"/>
                <c:pt idx="0">
                  <c:v>15295</c:v>
                </c:pt>
                <c:pt idx="1">
                  <c:v>14685</c:v>
                </c:pt>
                <c:pt idx="2">
                  <c:v>29980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8-495C-949F-98AEEA31DFE8}"/>
            </c:ext>
          </c:extLst>
        </c:ser>
        <c:ser>
          <c:idx val="0"/>
          <c:order val="1"/>
          <c:tx>
            <c:strRef>
              <c:f>ABRIL!$B$1125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ABRIL!$C$1123:$H$1123</c15:sqref>
                  </c15:fullRef>
                </c:ext>
              </c:extLst>
              <c:f>(ABRIL!$C$1123,ABRIL!$E$1123,ABRIL!$G$1123)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ABRIL!$C$1125:$H$1125</c15:sqref>
                  </c15:fullRef>
                </c:ext>
              </c:extLst>
              <c:f>(ABRIL!$C$1125,ABRIL!$E$1125,ABRIL!$G$1125)</c:f>
              <c:numCache>
                <c:formatCode>#,##0</c:formatCode>
                <c:ptCount val="3"/>
                <c:pt idx="0">
                  <c:v>11520</c:v>
                </c:pt>
                <c:pt idx="1">
                  <c:v>12036</c:v>
                </c:pt>
                <c:pt idx="2">
                  <c:v>23556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8-495C-949F-98AEEA31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18687576"/>
        <c:axId val="218690320"/>
      </c:barChart>
      <c:catAx>
        <c:axId val="21868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90320"/>
        <c:crosses val="autoZero"/>
        <c:auto val="0"/>
        <c:lblAlgn val="ctr"/>
        <c:lblOffset val="100"/>
        <c:noMultiLvlLbl val="0"/>
      </c:catAx>
      <c:valAx>
        <c:axId val="21869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7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8683406240886549"/>
          <c:y val="2.4489795918367346E-2"/>
          <c:w val="0.40188874307378242"/>
          <c:h val="0.11111251093613299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8874169574956979"/>
          <c:y val="3.553956085885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3112552107457E-2"/>
          <c:y val="0.17315966561448543"/>
          <c:w val="0.88441419638721641"/>
          <c:h val="0.683609559818238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ABRIL!$B$1141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ABRIL!$C$1140:$H$1140</c15:sqref>
                  </c15:fullRef>
                </c:ext>
              </c:extLst>
              <c:f>(ABRIL!$C$1140,ABRIL!$E$1140,ABRIL!$G$1140)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ABRIL!$C$1141:$H$1141</c15:sqref>
                  </c15:fullRef>
                </c:ext>
              </c:extLst>
              <c:f>(ABRIL!$C$1141,ABRIL!$E$1141,ABRIL!$G$1141)</c:f>
              <c:numCache>
                <c:formatCode>#,##0</c:formatCode>
                <c:ptCount val="3"/>
                <c:pt idx="0">
                  <c:v>23295</c:v>
                </c:pt>
                <c:pt idx="1">
                  <c:v>15152</c:v>
                </c:pt>
                <c:pt idx="2">
                  <c:v>38447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E0-427E-A86B-C560D8E76930}"/>
            </c:ext>
          </c:extLst>
        </c:ser>
        <c:ser>
          <c:idx val="0"/>
          <c:order val="1"/>
          <c:tx>
            <c:strRef>
              <c:f>ABRIL!$B$1142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ABRIL!$C$1140:$H$1140</c15:sqref>
                  </c15:fullRef>
                </c:ext>
              </c:extLst>
              <c:f>(ABRIL!$C$1140,ABRIL!$E$1140,ABRIL!$G$1140)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ABRIL!$C$1142:$H$1142</c15:sqref>
                  </c15:fullRef>
                </c:ext>
              </c:extLst>
              <c:f>(ABRIL!$C$1142,ABRIL!$E$1142,ABRIL!$G$1142)</c:f>
              <c:numCache>
                <c:formatCode>#,##0</c:formatCode>
                <c:ptCount val="3"/>
                <c:pt idx="0">
                  <c:v>21050</c:v>
                </c:pt>
                <c:pt idx="1">
                  <c:v>16505</c:v>
                </c:pt>
                <c:pt idx="2">
                  <c:v>37555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0-427E-A86B-C560D8E7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8687968"/>
        <c:axId val="218689928"/>
      </c:barChart>
      <c:catAx>
        <c:axId val="2186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18689928"/>
        <c:crosses val="autoZero"/>
        <c:auto val="0"/>
        <c:lblAlgn val="ctr"/>
        <c:lblOffset val="100"/>
        <c:noMultiLvlLbl val="0"/>
      </c:catAx>
      <c:valAx>
        <c:axId val="218689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687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805889648409334"/>
          <c:y val="2.4489923341080161E-2"/>
          <c:w val="0.3034355320969494"/>
          <c:h val="0.1170876547920496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904188976377952"/>
          <c:y val="0.22714808043875687"/>
          <c:w val="0.82385622047244089"/>
          <c:h val="0.6612443388848514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5.051968503937008E-3"/>
                  <c:y val="-5.49619822620971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9889763779527559E-3"/>
                  <c:y val="-2.7004205034360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455748031496064E-2"/>
                  <c:y val="3.9092288267342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981417322834645E-2"/>
                  <c:y val="7.70879802046424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6983464566929176E-2"/>
                  <c:y val="7.436601937170306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120000000000001E-2"/>
                  <c:y val="-9.10549980008500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934960629921262E-2"/>
                  <c:y val="-2.189949430305139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26614173228347E-2"/>
                  <c:y val="-8.11240001106448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6510944881889767E-2"/>
                  <c:y val="-1.15031282297589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67242177892063"/>
                      <c:h val="0.141134229649709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ABRIL!$B$1229:$B$1237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ABRIL!$E$1229:$E$1237</c:f>
              <c:numCache>
                <c:formatCode>#,##0</c:formatCode>
                <c:ptCount val="9"/>
                <c:pt idx="0">
                  <c:v>6800</c:v>
                </c:pt>
                <c:pt idx="1">
                  <c:v>4556</c:v>
                </c:pt>
                <c:pt idx="2">
                  <c:v>3247</c:v>
                </c:pt>
                <c:pt idx="3">
                  <c:v>442</c:v>
                </c:pt>
                <c:pt idx="4">
                  <c:v>7626</c:v>
                </c:pt>
                <c:pt idx="5">
                  <c:v>7326</c:v>
                </c:pt>
                <c:pt idx="6">
                  <c:v>929</c:v>
                </c:pt>
                <c:pt idx="7">
                  <c:v>3104</c:v>
                </c:pt>
                <c:pt idx="8">
                  <c:v>2446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58072982812633"/>
          <c:y val="0.23403524514948262"/>
          <c:w val="0.78866141732283446"/>
          <c:h val="0.671585626143870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530607061214201E-2"/>
                  <c:y val="-2.8381048105184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512911692488475E-3"/>
                  <c:y val="-2.30990581645353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498602997205837E-2"/>
                  <c:y val="-3.18940680840577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148844297688597E-2"/>
                  <c:y val="8.67912439732922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7177021420709507"/>
                  <c:y val="-2.22716992990903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1980695961391922E-2"/>
                  <c:y val="1.4015387464435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530268393870122E-2"/>
                  <c:y val="9.0577076696667514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344848023029377E-2"/>
                  <c:y val="-7.36218421572951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4477859622385834E-2"/>
                  <c:y val="-2.1231446755077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ABRIL!$B$1229:$B$1237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ABRIL!$H$1229:$H$1237</c:f>
              <c:numCache>
                <c:formatCode>#,##0</c:formatCode>
                <c:ptCount val="9"/>
                <c:pt idx="0">
                  <c:v>9083</c:v>
                </c:pt>
                <c:pt idx="1">
                  <c:v>9066</c:v>
                </c:pt>
                <c:pt idx="2">
                  <c:v>8306</c:v>
                </c:pt>
                <c:pt idx="3">
                  <c:v>1375</c:v>
                </c:pt>
                <c:pt idx="4">
                  <c:v>19761</c:v>
                </c:pt>
                <c:pt idx="5">
                  <c:v>13960</c:v>
                </c:pt>
                <c:pt idx="6">
                  <c:v>2814</c:v>
                </c:pt>
                <c:pt idx="7">
                  <c:v>7116</c:v>
                </c:pt>
                <c:pt idx="8">
                  <c:v>4658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31050454392998"/>
          <c:y val="0.22916369484563148"/>
          <c:w val="0.76135726948938687"/>
          <c:h val="0.6480598058732862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1.8623883982047881E-2"/>
                  <c:y val="-5.738921392739198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2524806350425709E-3"/>
                  <c:y val="-6.91066820929154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790036894475413E-2"/>
                  <c:y val="4.26569405539010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21445113478462E-2"/>
                  <c:y val="2.67470204995687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4733353564070221E-2"/>
                  <c:y val="4.05061837020916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092651451022992E-2"/>
                  <c:y val="2.38698563609146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970340674961286E-2"/>
                  <c:y val="-9.50059135422975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651099647026883E-2"/>
                  <c:y val="-7.55294334426529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3689607257510661E-2"/>
                  <c:y val="-2.29271177337706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ABRIL!$B$1295:$B$1303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ABRIL!$E$1295:$E$1303</c:f>
              <c:numCache>
                <c:formatCode>#,##0</c:formatCode>
                <c:ptCount val="9"/>
                <c:pt idx="0">
                  <c:v>2664</c:v>
                </c:pt>
                <c:pt idx="1">
                  <c:v>3755</c:v>
                </c:pt>
                <c:pt idx="2">
                  <c:v>3311</c:v>
                </c:pt>
                <c:pt idx="3">
                  <c:v>872</c:v>
                </c:pt>
                <c:pt idx="4">
                  <c:v>6879</c:v>
                </c:pt>
                <c:pt idx="5">
                  <c:v>2823</c:v>
                </c:pt>
                <c:pt idx="6">
                  <c:v>1080</c:v>
                </c:pt>
                <c:pt idx="7">
                  <c:v>481</c:v>
                </c:pt>
                <c:pt idx="8">
                  <c:v>2291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DEL Nº PROVINCIAL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73978654167159"/>
          <c:y val="0.24797057315162768"/>
          <c:w val="0.77864034126355186"/>
          <c:h val="0.6650469004712317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3.4908698511187958E-3"/>
                  <c:y val="-4.2246055995510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058220506162638E-3"/>
                  <c:y val="-4.46129629418016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9839484732501086E-3"/>
                  <c:y val="4.70290877718229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867794095331387E-2"/>
                  <c:y val="9.86279581995408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9167917179517442E-2"/>
                  <c:y val="-1.49211708129033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115058422836331E-3"/>
                  <c:y val="-1.35449697945602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952502992800418E-2"/>
                  <c:y val="-1.88050464932496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9191353757439852E-2"/>
                  <c:y val="-4.0426645217647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155676204286021E-2"/>
                  <c:y val="-1.940188060009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ABRIL!$B$1295:$B$1303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ABRIL!$H$1295:$H$1303</c:f>
              <c:numCache>
                <c:formatCode>#,##0</c:formatCode>
                <c:ptCount val="9"/>
                <c:pt idx="0">
                  <c:v>6633</c:v>
                </c:pt>
                <c:pt idx="1">
                  <c:v>7233</c:v>
                </c:pt>
                <c:pt idx="2">
                  <c:v>7806</c:v>
                </c:pt>
                <c:pt idx="3">
                  <c:v>2765</c:v>
                </c:pt>
                <c:pt idx="4">
                  <c:v>19328</c:v>
                </c:pt>
                <c:pt idx="5">
                  <c:v>5607</c:v>
                </c:pt>
                <c:pt idx="6">
                  <c:v>3255</c:v>
                </c:pt>
                <c:pt idx="7">
                  <c:v>1147</c:v>
                </c:pt>
                <c:pt idx="8">
                  <c:v>2910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02780208029555E-2"/>
          <c:y val="0.1548494459025955"/>
          <c:w val="0.77776247518390285"/>
          <c:h val="0.72775080198308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ABRIL!$B$1618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ABRIL!$C$1617:$K$1617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ABRIL!$C$1618:$K$1618</c:f>
              <c:numCache>
                <c:formatCode>#,##0</c:formatCode>
                <c:ptCount val="9"/>
                <c:pt idx="0">
                  <c:v>118</c:v>
                </c:pt>
                <c:pt idx="1">
                  <c:v>29</c:v>
                </c:pt>
                <c:pt idx="2">
                  <c:v>42</c:v>
                </c:pt>
                <c:pt idx="3">
                  <c:v>9</c:v>
                </c:pt>
                <c:pt idx="4">
                  <c:v>16</c:v>
                </c:pt>
                <c:pt idx="5">
                  <c:v>128</c:v>
                </c:pt>
                <c:pt idx="6">
                  <c:v>14</c:v>
                </c:pt>
                <c:pt idx="7">
                  <c:v>32</c:v>
                </c:pt>
                <c:pt idx="8">
                  <c:v>44</c:v>
                </c:pt>
              </c:numCache>
            </c:numRef>
          </c:val>
        </c:ser>
        <c:ser>
          <c:idx val="1"/>
          <c:order val="1"/>
          <c:tx>
            <c:strRef>
              <c:f>ABRIL!$B$1619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ABRIL!$C$1617:$K$1617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ABRIL!$C$1619:$K$1619</c:f>
              <c:numCache>
                <c:formatCode>#,##0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</c:ser>
        <c:ser>
          <c:idx val="2"/>
          <c:order val="2"/>
          <c:tx>
            <c:strRef>
              <c:f>ABRIL!$B$1620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ABRIL!$C$1617:$K$1617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ABRIL!$C$1620:$K$1620</c:f>
              <c:numCache>
                <c:formatCode>General</c:formatCode>
                <c:ptCount val="9"/>
                <c:pt idx="0">
                  <c:v>54</c:v>
                </c:pt>
                <c:pt idx="1">
                  <c:v>11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62</c:v>
                </c:pt>
                <c:pt idx="6">
                  <c:v>4</c:v>
                </c:pt>
                <c:pt idx="7">
                  <c:v>11</c:v>
                </c:pt>
                <c:pt idx="8">
                  <c:v>5</c:v>
                </c:pt>
              </c:numCache>
            </c:numRef>
          </c:val>
        </c:ser>
        <c:ser>
          <c:idx val="3"/>
          <c:order val="3"/>
          <c:tx>
            <c:strRef>
              <c:f>ABRIL!$B$1621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ABRIL!$C$1617:$K$1617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ABRIL!$C$1621:$K$1621</c:f>
              <c:numCache>
                <c:formatCode>General</c:formatCode>
                <c:ptCount val="9"/>
                <c:pt idx="0">
                  <c:v>136</c:v>
                </c:pt>
                <c:pt idx="1">
                  <c:v>69</c:v>
                </c:pt>
                <c:pt idx="2">
                  <c:v>209</c:v>
                </c:pt>
                <c:pt idx="3">
                  <c:v>6</c:v>
                </c:pt>
                <c:pt idx="4">
                  <c:v>281</c:v>
                </c:pt>
                <c:pt idx="5">
                  <c:v>43</c:v>
                </c:pt>
                <c:pt idx="6">
                  <c:v>41</c:v>
                </c:pt>
                <c:pt idx="7">
                  <c:v>105</c:v>
                </c:pt>
                <c:pt idx="8">
                  <c:v>120</c:v>
                </c:pt>
              </c:numCache>
            </c:numRef>
          </c:val>
        </c:ser>
        <c:ser>
          <c:idx val="4"/>
          <c:order val="4"/>
          <c:tx>
            <c:strRef>
              <c:f>ABRIL!$B$1622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ABRIL!$C$1617:$K$1617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ABRIL!$C$1622:$K$1622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815768"/>
        <c:axId val="304811064"/>
      </c:barChart>
      <c:catAx>
        <c:axId val="30481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1064"/>
        <c:crosses val="autoZero"/>
        <c:auto val="1"/>
        <c:lblAlgn val="ctr"/>
        <c:lblOffset val="100"/>
        <c:noMultiLvlLbl val="0"/>
      </c:catAx>
      <c:valAx>
        <c:axId val="304811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5768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825246722357027"/>
          <c:y val="0.1693574525833095"/>
          <c:w val="0.1644393719968926"/>
          <c:h val="0.68531192354142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 POR MODALIDADES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100"/>
      <c:rAngAx val="0"/>
      <c:perspective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17110696"/>
        <c:axId val="217115400"/>
        <c:axId val="0"/>
      </c:bar3DChart>
      <c:catAx>
        <c:axId val="217110696"/>
        <c:scaling>
          <c:orientation val="minMax"/>
        </c:scaling>
        <c:delete val="1"/>
        <c:axPos val="b"/>
        <c:majorTickMark val="none"/>
        <c:minorTickMark val="none"/>
        <c:tickLblPos val="nextTo"/>
        <c:crossAx val="217115400"/>
        <c:crosses val="autoZero"/>
        <c:auto val="0"/>
        <c:lblAlgn val="ctr"/>
        <c:lblOffset val="100"/>
        <c:noMultiLvlLbl val="0"/>
      </c:catAx>
      <c:valAx>
        <c:axId val="217115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0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10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00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10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/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ABRIL!$B$1683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ABRIL!$C$1682:$K$1682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ABRIL!$C$1683:$K$1683</c:f>
              <c:numCache>
                <c:formatCode>#,##0</c:formatCode>
                <c:ptCount val="9"/>
                <c:pt idx="0">
                  <c:v>35</c:v>
                </c:pt>
                <c:pt idx="1">
                  <c:v>22</c:v>
                </c:pt>
                <c:pt idx="2">
                  <c:v>34</c:v>
                </c:pt>
                <c:pt idx="3">
                  <c:v>2</c:v>
                </c:pt>
                <c:pt idx="4">
                  <c:v>66</c:v>
                </c:pt>
                <c:pt idx="5">
                  <c:v>33</c:v>
                </c:pt>
                <c:pt idx="6">
                  <c:v>8</c:v>
                </c:pt>
                <c:pt idx="7">
                  <c:v>14</c:v>
                </c:pt>
                <c:pt idx="8">
                  <c:v>15</c:v>
                </c:pt>
              </c:numCache>
            </c:numRef>
          </c:val>
        </c:ser>
        <c:ser>
          <c:idx val="1"/>
          <c:order val="1"/>
          <c:tx>
            <c:strRef>
              <c:f>ABRIL!$B$1684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ABRIL!$C$1682:$K$1682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ABRIL!$C$1684:$K$1684</c:f>
              <c:numCache>
                <c:formatCode>#,##0</c:formatCode>
                <c:ptCount val="9"/>
                <c:pt idx="0">
                  <c:v>25</c:v>
                </c:pt>
                <c:pt idx="1">
                  <c:v>9</c:v>
                </c:pt>
                <c:pt idx="2">
                  <c:v>10</c:v>
                </c:pt>
                <c:pt idx="3">
                  <c:v>7</c:v>
                </c:pt>
                <c:pt idx="4">
                  <c:v>15</c:v>
                </c:pt>
                <c:pt idx="5">
                  <c:v>17</c:v>
                </c:pt>
                <c:pt idx="6">
                  <c:v>14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ABRIL!$B$1685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ABRIL!$C$1682:$K$1682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ABRIL!$C$1685:$K$1685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ABRIL!$B$1686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ABRIL!$C$1682:$K$1682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ABRIL!$C$1686:$K$1686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ABRIL!$B$1687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ABRIL!$C$1682:$K$1682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ABRIL!$C$1687:$K$1687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810672"/>
        <c:axId val="304813416"/>
      </c:barChart>
      <c:catAx>
        <c:axId val="3048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3416"/>
        <c:crosses val="autoZero"/>
        <c:auto val="1"/>
        <c:lblAlgn val="ctr"/>
        <c:lblOffset val="100"/>
        <c:noMultiLvlLbl val="0"/>
      </c:catAx>
      <c:valAx>
        <c:axId val="304813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81067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90700525580854119"/>
          <c:y val="0.14738161519289908"/>
          <c:w val="8.5605581629882466E-2"/>
          <c:h val="0.74182124675308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ABRIL!$B$1703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ABRIL!$C$1702:$K$1702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ABRIL!$C$1703:$K$1703</c:f>
              <c:numCache>
                <c:formatCode>#,##0</c:formatCode>
                <c:ptCount val="9"/>
                <c:pt idx="0">
                  <c:v>336</c:v>
                </c:pt>
                <c:pt idx="1">
                  <c:v>459</c:v>
                </c:pt>
                <c:pt idx="2">
                  <c:v>637</c:v>
                </c:pt>
                <c:pt idx="3">
                  <c:v>23</c:v>
                </c:pt>
                <c:pt idx="4">
                  <c:v>966</c:v>
                </c:pt>
                <c:pt idx="5">
                  <c:v>597</c:v>
                </c:pt>
                <c:pt idx="6">
                  <c:v>120</c:v>
                </c:pt>
                <c:pt idx="7">
                  <c:v>221</c:v>
                </c:pt>
                <c:pt idx="8">
                  <c:v>261</c:v>
                </c:pt>
              </c:numCache>
            </c:numRef>
          </c:val>
        </c:ser>
        <c:ser>
          <c:idx val="1"/>
          <c:order val="1"/>
          <c:tx>
            <c:strRef>
              <c:f>ABRIL!$B$1704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ABRIL!$C$1702:$K$1702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ABRIL!$C$1704:$K$1704</c:f>
              <c:numCache>
                <c:formatCode>#,##0</c:formatCode>
                <c:ptCount val="9"/>
                <c:pt idx="0">
                  <c:v>342</c:v>
                </c:pt>
                <c:pt idx="1">
                  <c:v>199</c:v>
                </c:pt>
                <c:pt idx="2">
                  <c:v>194</c:v>
                </c:pt>
                <c:pt idx="3">
                  <c:v>113</c:v>
                </c:pt>
                <c:pt idx="4">
                  <c:v>337</c:v>
                </c:pt>
                <c:pt idx="5">
                  <c:v>273</c:v>
                </c:pt>
                <c:pt idx="6">
                  <c:v>274</c:v>
                </c:pt>
                <c:pt idx="7">
                  <c:v>68</c:v>
                </c:pt>
                <c:pt idx="8">
                  <c:v>53</c:v>
                </c:pt>
              </c:numCache>
            </c:numRef>
          </c:val>
        </c:ser>
        <c:ser>
          <c:idx val="2"/>
          <c:order val="2"/>
          <c:tx>
            <c:strRef>
              <c:f>ABRIL!$B$1705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ABRIL!$C$1702:$K$1702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ABRIL!$C$1705:$K$1705</c:f>
              <c:numCache>
                <c:formatCode>General</c:formatCode>
                <c:ptCount val="9"/>
                <c:pt idx="0">
                  <c:v>258</c:v>
                </c:pt>
                <c:pt idx="1">
                  <c:v>22</c:v>
                </c:pt>
                <c:pt idx="2">
                  <c:v>150</c:v>
                </c:pt>
                <c:pt idx="3">
                  <c:v>76</c:v>
                </c:pt>
                <c:pt idx="4">
                  <c:v>21</c:v>
                </c:pt>
                <c:pt idx="5">
                  <c:v>16</c:v>
                </c:pt>
                <c:pt idx="6">
                  <c:v>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ABRIL!$B$1706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ABRIL!$C$1702:$K$1702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ABRIL!$C$1706:$K$1706</c:f>
              <c:numCache>
                <c:formatCode>General</c:formatCode>
                <c:ptCount val="9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ABRIL!$B$1707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ABRIL!$C$1702:$K$1702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ABRIL!$C$1707:$K$1707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0</c:v>
                </c:pt>
                <c:pt idx="4">
                  <c:v>216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304808712"/>
        <c:axId val="304816160"/>
      </c:barChart>
      <c:catAx>
        <c:axId val="30480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6160"/>
        <c:crosses val="autoZero"/>
        <c:auto val="1"/>
        <c:lblAlgn val="ctr"/>
        <c:lblOffset val="100"/>
        <c:noMultiLvlLbl val="0"/>
      </c:catAx>
      <c:valAx>
        <c:axId val="30481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80871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9975616895471711"/>
          <c:y val="0.16172324119798467"/>
          <c:w val="8.5121965323490006E-2"/>
          <c:h val="0.70296612527248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ABRIL!$C$1358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</c:dPt>
          <c:val>
            <c:numRef>
              <c:f>ABRIL!$C$1361</c:f>
              <c:numCache>
                <c:formatCode>#,##0</c:formatCode>
                <c:ptCount val="1"/>
                <c:pt idx="0">
                  <c:v>1901</c:v>
                </c:pt>
              </c:numCache>
            </c:numRef>
          </c:val>
        </c:ser>
        <c:ser>
          <c:idx val="2"/>
          <c:order val="1"/>
          <c:tx>
            <c:strRef>
              <c:f>ABRIL!$E$1358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ABRIL!$E$1361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</c:ser>
        <c:ser>
          <c:idx val="3"/>
          <c:order val="2"/>
          <c:tx>
            <c:strRef>
              <c:f>ABRIL!$G$1358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ABRIL!$G$1361</c:f>
              <c:numCache>
                <c:formatCode>#,##0</c:formatCode>
                <c:ptCount val="1"/>
                <c:pt idx="0">
                  <c:v>4064</c:v>
                </c:pt>
              </c:numCache>
            </c:numRef>
          </c:val>
        </c:ser>
        <c:ser>
          <c:idx val="4"/>
          <c:order val="3"/>
          <c:tx>
            <c:strRef>
              <c:f>ABRIL!$C$1363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ABRIL!$C$1366</c:f>
              <c:numCache>
                <c:formatCode>#,##0</c:formatCode>
                <c:ptCount val="1"/>
                <c:pt idx="0">
                  <c:v>311</c:v>
                </c:pt>
              </c:numCache>
            </c:numRef>
          </c:val>
        </c:ser>
        <c:ser>
          <c:idx val="5"/>
          <c:order val="4"/>
          <c:tx>
            <c:strRef>
              <c:f>ABRIL!$E$1363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ABRIL!$E$1366</c:f>
              <c:numCache>
                <c:formatCode>#,##0</c:formatCode>
                <c:ptCount val="1"/>
                <c:pt idx="0">
                  <c:v>1664</c:v>
                </c:pt>
              </c:numCache>
            </c:numRef>
          </c:val>
        </c:ser>
        <c:ser>
          <c:idx val="6"/>
          <c:order val="5"/>
          <c:tx>
            <c:strRef>
              <c:f>ABRIL!$G$1363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ABRIL!$G$1366</c:f>
              <c:numCache>
                <c:formatCode>#,##0</c:formatCode>
                <c:ptCount val="1"/>
                <c:pt idx="0">
                  <c:v>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04815376"/>
        <c:axId val="304809888"/>
      </c:barChart>
      <c:catAx>
        <c:axId val="304815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304809888"/>
        <c:crosses val="autoZero"/>
        <c:auto val="1"/>
        <c:lblAlgn val="ctr"/>
        <c:lblOffset val="100"/>
        <c:noMultiLvlLbl val="0"/>
      </c:catAx>
      <c:valAx>
        <c:axId val="304809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537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ABRIL!$C$1358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ABRIL!$D$1361</c:f>
              <c:numCache>
                <c:formatCode>#,##0</c:formatCode>
                <c:ptCount val="1"/>
                <c:pt idx="0">
                  <c:v>71632</c:v>
                </c:pt>
              </c:numCache>
            </c:numRef>
          </c:val>
        </c:ser>
        <c:ser>
          <c:idx val="2"/>
          <c:order val="1"/>
          <c:tx>
            <c:strRef>
              <c:f>ABRIL!$E$1358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ABRIL!$F$1361</c:f>
              <c:numCache>
                <c:formatCode>#,##0</c:formatCode>
                <c:ptCount val="1"/>
                <c:pt idx="0">
                  <c:v>42463</c:v>
                </c:pt>
              </c:numCache>
            </c:numRef>
          </c:val>
        </c:ser>
        <c:ser>
          <c:idx val="3"/>
          <c:order val="2"/>
          <c:tx>
            <c:strRef>
              <c:f>ABRIL!$G$1358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ABRIL!$H$1361</c:f>
              <c:numCache>
                <c:formatCode>#,##0</c:formatCode>
                <c:ptCount val="1"/>
                <c:pt idx="0">
                  <c:v>36045</c:v>
                </c:pt>
              </c:numCache>
            </c:numRef>
          </c:val>
        </c:ser>
        <c:ser>
          <c:idx val="4"/>
          <c:order val="3"/>
          <c:tx>
            <c:strRef>
              <c:f>ABRIL!$C$1363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ABRIL!$D$1366</c:f>
              <c:numCache>
                <c:formatCode>#,##0</c:formatCode>
                <c:ptCount val="1"/>
                <c:pt idx="0">
                  <c:v>12961</c:v>
                </c:pt>
              </c:numCache>
            </c:numRef>
          </c:val>
        </c:ser>
        <c:ser>
          <c:idx val="5"/>
          <c:order val="4"/>
          <c:tx>
            <c:strRef>
              <c:f>ABRIL!$E$1363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ABRIL!$F$1366</c:f>
              <c:numCache>
                <c:formatCode>#,##0</c:formatCode>
                <c:ptCount val="1"/>
                <c:pt idx="0">
                  <c:v>11222</c:v>
                </c:pt>
              </c:numCache>
            </c:numRef>
          </c:val>
        </c:ser>
        <c:ser>
          <c:idx val="6"/>
          <c:order val="5"/>
          <c:tx>
            <c:strRef>
              <c:f>ABRIL!$G$1363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ABRIL!$H$1366</c:f>
              <c:numCache>
                <c:formatCode>#,##0</c:formatCode>
                <c:ptCount val="1"/>
                <c:pt idx="0">
                  <c:v>6319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04812632"/>
        <c:axId val="304812240"/>
      </c:barChart>
      <c:catAx>
        <c:axId val="304812632"/>
        <c:scaling>
          <c:orientation val="minMax"/>
        </c:scaling>
        <c:delete val="1"/>
        <c:axPos val="b"/>
        <c:majorTickMark val="none"/>
        <c:minorTickMark val="none"/>
        <c:tickLblPos val="nextTo"/>
        <c:crossAx val="304812240"/>
        <c:crosses val="autoZero"/>
        <c:auto val="1"/>
        <c:lblAlgn val="ctr"/>
        <c:lblOffset val="100"/>
        <c:noMultiLvlLbl val="0"/>
      </c:catAx>
      <c:valAx>
        <c:axId val="30481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263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PROCEDENCIA VIAJEROS ESPAÑOLES</a:t>
            </a:r>
          </a:p>
          <a:p>
            <a:pPr>
              <a:defRPr sz="1100" b="1"/>
            </a:pPr>
            <a:r>
              <a:rPr lang="es-ES" sz="1100" b="1"/>
              <a:t>ABRIL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ABRIL!$B$255:$B$275</c15:sqref>
                  </c15:fullRef>
                </c:ext>
              </c:extLst>
              <c:f>ABRIL!$B$257:$B$275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Andalucía</c:v>
                </c:pt>
                <c:pt idx="14">
                  <c:v>Galicia</c:v>
                </c:pt>
                <c:pt idx="15">
                  <c:v>País Vasco</c:v>
                </c:pt>
                <c:pt idx="16">
                  <c:v>Cataluña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ABRIL!$C$255:$C$275</c15:sqref>
                  </c15:fullRef>
                </c:ext>
              </c:extLst>
              <c:f>ABRIL!$C$257:$C$275</c:f>
              <c:numCache>
                <c:formatCode>@</c:formatCode>
                <c:ptCount val="19"/>
                <c:pt idx="0" formatCode="0.00%">
                  <c:v>1.2895908977632892E-3</c:v>
                </c:pt>
                <c:pt idx="1" formatCode="0.00%">
                  <c:v>1.3703714929170752E-3</c:v>
                </c:pt>
                <c:pt idx="2" formatCode="0.00%">
                  <c:v>1.0981730817740259E-2</c:v>
                </c:pt>
                <c:pt idx="3" formatCode="0.00%">
                  <c:v>1.1414883241347934E-2</c:v>
                </c:pt>
                <c:pt idx="4" formatCode="0.00%">
                  <c:v>1.1674707493028954E-2</c:v>
                </c:pt>
                <c:pt idx="5" formatCode="0.00%">
                  <c:v>1.3530071726748253E-2</c:v>
                </c:pt>
                <c:pt idx="6" formatCode="0.00%">
                  <c:v>1.867803747446423E-2</c:v>
                </c:pt>
                <c:pt idx="7" formatCode="0.00%">
                  <c:v>2.4186764469186436E-2</c:v>
                </c:pt>
                <c:pt idx="8" formatCode="0.00%">
                  <c:v>2.8589031874944951E-2</c:v>
                </c:pt>
                <c:pt idx="9" formatCode="0.00%">
                  <c:v>3.0616896368982641E-2</c:v>
                </c:pt>
                <c:pt idx="10" formatCode="0.00%">
                  <c:v>4.6128646792629215E-2</c:v>
                </c:pt>
                <c:pt idx="11" formatCode="0.00%">
                  <c:v>4.7611566727981593E-2</c:v>
                </c:pt>
                <c:pt idx="12" formatCode="0.00%">
                  <c:v>5.9164995928007946E-2</c:v>
                </c:pt>
                <c:pt idx="13" formatCode="0.00%">
                  <c:v>7.4080822556849016E-2</c:v>
                </c:pt>
                <c:pt idx="14" formatCode="0.00%">
                  <c:v>7.4683535231789736E-2</c:v>
                </c:pt>
                <c:pt idx="15" formatCode="0.00%">
                  <c:v>7.5858776806699613E-2</c:v>
                </c:pt>
                <c:pt idx="16" formatCode="0.00%">
                  <c:v>8.0513540522312826E-2</c:v>
                </c:pt>
                <c:pt idx="17" formatCode="0.00%">
                  <c:v>0.13626028440315016</c:v>
                </c:pt>
                <c:pt idx="18" formatCode="0.00%">
                  <c:v>0.25336574517345589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814200"/>
        <c:axId val="305550768"/>
      </c:barChart>
      <c:catAx>
        <c:axId val="304814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5550768"/>
        <c:crosses val="autoZero"/>
        <c:auto val="1"/>
        <c:lblAlgn val="ctr"/>
        <c:lblOffset val="100"/>
        <c:noMultiLvlLbl val="0"/>
      </c:catAx>
      <c:valAx>
        <c:axId val="305550768"/>
        <c:scaling>
          <c:orientation val="minMax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481420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43367398678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ABRIL!$B$385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ABRIL!$C$384:$K$384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ABRIL!$C$385:$K$385</c:f>
              <c:numCache>
                <c:formatCode>#,##0</c:formatCode>
                <c:ptCount val="9"/>
                <c:pt idx="0">
                  <c:v>74954</c:v>
                </c:pt>
                <c:pt idx="1">
                  <c:v>123028</c:v>
                </c:pt>
                <c:pt idx="2">
                  <c:v>109538</c:v>
                </c:pt>
                <c:pt idx="3">
                  <c:v>33242</c:v>
                </c:pt>
                <c:pt idx="4">
                  <c:v>117717</c:v>
                </c:pt>
                <c:pt idx="5">
                  <c:v>70033</c:v>
                </c:pt>
                <c:pt idx="6">
                  <c:v>38885</c:v>
                </c:pt>
                <c:pt idx="7">
                  <c:v>82444</c:v>
                </c:pt>
                <c:pt idx="8">
                  <c:v>36906</c:v>
                </c:pt>
              </c:numCache>
            </c:numRef>
          </c:val>
        </c:ser>
        <c:ser>
          <c:idx val="1"/>
          <c:order val="1"/>
          <c:tx>
            <c:strRef>
              <c:f>ABRIL!$B$386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ABRIL!$C$386:$K$386</c:f>
              <c:numCache>
                <c:formatCode>#,##0</c:formatCode>
                <c:ptCount val="9"/>
                <c:pt idx="0">
                  <c:v>82209</c:v>
                </c:pt>
                <c:pt idx="1">
                  <c:v>140926</c:v>
                </c:pt>
                <c:pt idx="2">
                  <c:v>147913</c:v>
                </c:pt>
                <c:pt idx="3">
                  <c:v>35179</c:v>
                </c:pt>
                <c:pt idx="4">
                  <c:v>131725</c:v>
                </c:pt>
                <c:pt idx="5">
                  <c:v>75708</c:v>
                </c:pt>
                <c:pt idx="6">
                  <c:v>45229</c:v>
                </c:pt>
                <c:pt idx="7">
                  <c:v>87636</c:v>
                </c:pt>
                <c:pt idx="8">
                  <c:v>42041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05553120"/>
        <c:axId val="305553904"/>
      </c:barChart>
      <c:catAx>
        <c:axId val="3055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5553904"/>
        <c:crosses val="autoZero"/>
        <c:auto val="1"/>
        <c:lblAlgn val="ctr"/>
        <c:lblOffset val="100"/>
        <c:noMultiLvlLbl val="0"/>
      </c:catAx>
      <c:valAx>
        <c:axId val="305553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5553120"/>
        <c:crosses val="autoZero"/>
        <c:crossBetween val="between"/>
      </c:valAx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746022131848907"/>
          <c:y val="2.8342946109479496E-2"/>
          <c:w val="0.26372030419274511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73280683499872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ABRIL!$B$418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ABRIL!$C$417:$K$417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ABRIL!$C$418:$K$418</c:f>
              <c:numCache>
                <c:formatCode>#,##0</c:formatCode>
                <c:ptCount val="9"/>
                <c:pt idx="0">
                  <c:v>128066</c:v>
                </c:pt>
                <c:pt idx="1">
                  <c:v>185105</c:v>
                </c:pt>
                <c:pt idx="2">
                  <c:v>174631</c:v>
                </c:pt>
                <c:pt idx="3">
                  <c:v>58427</c:v>
                </c:pt>
                <c:pt idx="4">
                  <c:v>222574</c:v>
                </c:pt>
                <c:pt idx="5">
                  <c:v>117013</c:v>
                </c:pt>
                <c:pt idx="6">
                  <c:v>75753</c:v>
                </c:pt>
                <c:pt idx="7">
                  <c:v>140755</c:v>
                </c:pt>
                <c:pt idx="8">
                  <c:v>65037</c:v>
                </c:pt>
              </c:numCache>
            </c:numRef>
          </c:val>
        </c:ser>
        <c:ser>
          <c:idx val="1"/>
          <c:order val="1"/>
          <c:tx>
            <c:strRef>
              <c:f>ABRIL!$B$419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ABRIL!$C$419:$K$419</c:f>
              <c:numCache>
                <c:formatCode>#,##0</c:formatCode>
                <c:ptCount val="9"/>
                <c:pt idx="0">
                  <c:v>146963</c:v>
                </c:pt>
                <c:pt idx="1">
                  <c:v>226935</c:v>
                </c:pt>
                <c:pt idx="2">
                  <c:v>231005</c:v>
                </c:pt>
                <c:pt idx="3">
                  <c:v>65542</c:v>
                </c:pt>
                <c:pt idx="4">
                  <c:v>254318</c:v>
                </c:pt>
                <c:pt idx="5">
                  <c:v>126408</c:v>
                </c:pt>
                <c:pt idx="6">
                  <c:v>90266</c:v>
                </c:pt>
                <c:pt idx="7">
                  <c:v>145726</c:v>
                </c:pt>
                <c:pt idx="8">
                  <c:v>73997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05549200"/>
        <c:axId val="305552336"/>
      </c:barChart>
      <c:catAx>
        <c:axId val="3055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5552336"/>
        <c:crosses val="autoZero"/>
        <c:auto val="1"/>
        <c:lblAlgn val="ctr"/>
        <c:lblOffset val="100"/>
        <c:noMultiLvlLbl val="0"/>
      </c:catAx>
      <c:valAx>
        <c:axId val="305552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554920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558096041892449"/>
          <c:y val="2.7419339357871577E-2"/>
          <c:w val="0.27822465401325441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53125"/>
          <c:y val="1.2121204408682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669718738184866"/>
          <c:y val="0.24733556202302584"/>
          <c:w val="0.74783834431969487"/>
          <c:h val="0.64436177841520259"/>
        </c:manualLayout>
      </c:layout>
      <c:pie3DChart>
        <c:varyColors val="1"/>
        <c:ser>
          <c:idx val="0"/>
          <c:order val="0"/>
          <c:tx>
            <c:strRef>
              <c:f>ABRIL!$F$963</c:f>
              <c:strCache>
                <c:ptCount val="1"/>
                <c:pt idx="0">
                  <c:v>PERNOCTACIONES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756809626354116E-2"/>
                  <c:y val="-4.53935961728316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51840284056351E-2"/>
                  <c:y val="0.166491123020268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1185540742689002E-2"/>
                  <c:y val="2.33917985039072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11643351470419E-3"/>
                  <c:y val="4.74571088964963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586902246975226E-2"/>
                  <c:y val="5.13958802024745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904871647141686E-2"/>
                  <c:y val="-6.2526715410573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9.238525062416016E-3"/>
                  <c:y val="-2.77133717660292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9557006593688E-2"/>
                  <c:y val="-3.92741141732283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499583893476727E-2"/>
                  <c:y val="-3.41321006749156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ABRIL!$B$965:$B$973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ABRIL!$H$965:$H$973</c:f>
              <c:numCache>
                <c:formatCode>#,##0</c:formatCode>
                <c:ptCount val="9"/>
                <c:pt idx="0">
                  <c:v>8957</c:v>
                </c:pt>
                <c:pt idx="1">
                  <c:v>16938</c:v>
                </c:pt>
                <c:pt idx="2">
                  <c:v>9134</c:v>
                </c:pt>
                <c:pt idx="3">
                  <c:v>2159</c:v>
                </c:pt>
                <c:pt idx="4">
                  <c:v>7955</c:v>
                </c:pt>
                <c:pt idx="5">
                  <c:v>3397</c:v>
                </c:pt>
                <c:pt idx="6">
                  <c:v>7888</c:v>
                </c:pt>
                <c:pt idx="7">
                  <c:v>4334</c:v>
                </c:pt>
                <c:pt idx="8">
                  <c:v>2456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ENERO!#REF!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552728"/>
        <c:axId val="305554688"/>
      </c:barChart>
      <c:catAx>
        <c:axId val="305552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55468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272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5364672699494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ABRIL!$B$435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ABRIL!$C$434:$H$434</c15:sqref>
                  </c15:fullRef>
                </c:ext>
              </c:extLst>
              <c:f>(ABRIL!$C$434,ABRIL!$E$434,ABRIL!$G$434)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ABRIL!$C$435:$H$435</c15:sqref>
                  </c15:fullRef>
                </c:ext>
              </c:extLst>
              <c:f>(ABRIL!$C$435,ABRIL!$E$435,ABRIL!$G$435)</c:f>
              <c:numCache>
                <c:formatCode>#,##0</c:formatCode>
                <c:ptCount val="3"/>
                <c:pt idx="0">
                  <c:v>1775254</c:v>
                </c:pt>
                <c:pt idx="1">
                  <c:v>403007</c:v>
                </c:pt>
                <c:pt idx="2">
                  <c:v>2178261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ABRIL!$B$436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ABRIL!$C$434:$H$434</c15:sqref>
                  </c15:fullRef>
                </c:ext>
              </c:extLst>
              <c:f>(ABRIL!$C$434,ABRIL!$E$434,ABRIL!$G$434)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ABRIL!$C$436:$H$436</c15:sqref>
                  </c15:fullRef>
                </c:ext>
              </c:extLst>
              <c:f>(ABRIL!$C$436,ABRIL!$E$436,ABRIL!$G$436)</c:f>
              <c:numCache>
                <c:formatCode>#,##0</c:formatCode>
                <c:ptCount val="3"/>
                <c:pt idx="0">
                  <c:v>1839815</c:v>
                </c:pt>
                <c:pt idx="1">
                  <c:v>400365</c:v>
                </c:pt>
                <c:pt idx="2">
                  <c:v>2240180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5548416"/>
        <c:axId val="305549592"/>
      </c:barChart>
      <c:catAx>
        <c:axId val="3055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49592"/>
        <c:crosses val="autoZero"/>
        <c:auto val="0"/>
        <c:lblAlgn val="ctr"/>
        <c:lblOffset val="100"/>
        <c:noMultiLvlLbl val="0"/>
      </c:catAx>
      <c:valAx>
        <c:axId val="305549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48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32537182852143"/>
          <c:y val="1.6576565988952876E-2"/>
          <c:w val="0.31771901428988042"/>
          <c:h val="0.17943745837740432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 DISTRIBUCIÓN DE PLAZAS POR PROVINCIAS
</a:t>
            </a:r>
          </a:p>
        </c:rich>
      </c:tx>
      <c:layout>
        <c:manualLayout>
          <c:xMode val="edge"/>
          <c:yMode val="edge"/>
          <c:x val="0.19711138728087813"/>
          <c:y val="3.15979931399952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0715118700766073E-2"/>
          <c:y val="0.28063133205773688"/>
          <c:w val="0.85132225014880625"/>
          <c:h val="0.557504651224307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ÁVILA
21%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22431484851E-2"/>
                  <c:y val="-2.80456040419359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560702628141046E-2"/>
                  <c:y val="-3.1360273694791468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VALLADOLID
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ABRIL!$B$1488:$B$1496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ABRIL!$L$1488:$L$1496</c:f>
              <c:numCache>
                <c:formatCode>#,##0</c:formatCode>
                <c:ptCount val="9"/>
                <c:pt idx="0">
                  <c:v>7393</c:v>
                </c:pt>
                <c:pt idx="1">
                  <c:v>4678</c:v>
                </c:pt>
                <c:pt idx="2">
                  <c:v>4781</c:v>
                </c:pt>
                <c:pt idx="3">
                  <c:v>2278</c:v>
                </c:pt>
                <c:pt idx="4">
                  <c:v>4463</c:v>
                </c:pt>
                <c:pt idx="5">
                  <c:v>4290</c:v>
                </c:pt>
                <c:pt idx="6">
                  <c:v>3627</c:v>
                </c:pt>
                <c:pt idx="7">
                  <c:v>2022</c:v>
                </c:pt>
                <c:pt idx="8">
                  <c:v>2513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ABRIL!$B$499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ABRIL!$C$498:$H$498</c15:sqref>
                  </c15:fullRef>
                </c:ext>
              </c:extLst>
              <c:f>(ABRIL!$C$498,ABRIL!$E$498,ABRIL!$G$498)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ABRIL!$C$499:$H$499</c15:sqref>
                  </c15:fullRef>
                </c:ext>
              </c:extLst>
              <c:f>(ABRIL!$C$499,ABRIL!$E$499,ABRIL!$G$499)</c:f>
              <c:numCache>
                <c:formatCode>#,##0</c:formatCode>
                <c:ptCount val="3"/>
                <c:pt idx="0">
                  <c:v>3053341</c:v>
                </c:pt>
                <c:pt idx="1">
                  <c:v>611699</c:v>
                </c:pt>
                <c:pt idx="2">
                  <c:v>3665040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ABRIL!$B$500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ABRIL!$C$498:$H$498</c15:sqref>
                  </c15:fullRef>
                </c:ext>
              </c:extLst>
              <c:f>(ABRIL!$C$498,ABRIL!$E$498,ABRIL!$G$498)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ABRIL!$C$500:$H$500</c15:sqref>
                  </c15:fullRef>
                </c:ext>
              </c:extLst>
              <c:f>(ABRIL!$C$500,ABRIL!$E$500,ABRIL!$G$500)</c:f>
              <c:numCache>
                <c:formatCode>#,##0</c:formatCode>
                <c:ptCount val="3"/>
                <c:pt idx="0">
                  <c:v>3159612</c:v>
                </c:pt>
                <c:pt idx="1">
                  <c:v>620702</c:v>
                </c:pt>
                <c:pt idx="2">
                  <c:v>3780314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5555864"/>
        <c:axId val="305549984"/>
      </c:barChart>
      <c:catAx>
        <c:axId val="30555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49984"/>
        <c:crosses val="autoZero"/>
        <c:auto val="0"/>
        <c:lblAlgn val="ctr"/>
        <c:lblOffset val="100"/>
        <c:noMultiLvlLbl val="0"/>
      </c:catAx>
      <c:valAx>
        <c:axId val="30554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5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262895001560937"/>
          <c:y val="1.5757480314960631E-2"/>
          <c:w val="0.23856047729716603"/>
          <c:h val="0.16033464566929134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8725451475995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ABRIL!$B$524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ABRIL!$C$523:$K$523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ABRIL!$C$524:$K$524</c:f>
              <c:numCache>
                <c:formatCode>#,##0</c:formatCode>
                <c:ptCount val="9"/>
                <c:pt idx="0">
                  <c:v>400168</c:v>
                </c:pt>
                <c:pt idx="1">
                  <c:v>542745</c:v>
                </c:pt>
                <c:pt idx="2">
                  <c:v>559390</c:v>
                </c:pt>
                <c:pt idx="3">
                  <c:v>178963</c:v>
                </c:pt>
                <c:pt idx="4">
                  <c:v>698252</c:v>
                </c:pt>
                <c:pt idx="5">
                  <c:v>351059</c:v>
                </c:pt>
                <c:pt idx="6">
                  <c:v>228838</c:v>
                </c:pt>
                <c:pt idx="7">
                  <c:v>516495</c:v>
                </c:pt>
                <c:pt idx="8">
                  <c:v>189130</c:v>
                </c:pt>
              </c:numCache>
            </c:numRef>
          </c:val>
        </c:ser>
        <c:ser>
          <c:idx val="1"/>
          <c:order val="1"/>
          <c:tx>
            <c:strRef>
              <c:f>ABRIL!$B$525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ABRIL!$C$523:$K$523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ABRIL!$C$525:$K$525</c:f>
              <c:numCache>
                <c:formatCode>#,##0</c:formatCode>
                <c:ptCount val="9"/>
                <c:pt idx="0">
                  <c:v>402000</c:v>
                </c:pt>
                <c:pt idx="1">
                  <c:v>549399</c:v>
                </c:pt>
                <c:pt idx="2">
                  <c:v>595403</c:v>
                </c:pt>
                <c:pt idx="3">
                  <c:v>188669</c:v>
                </c:pt>
                <c:pt idx="4">
                  <c:v>747601</c:v>
                </c:pt>
                <c:pt idx="5">
                  <c:v>367487</c:v>
                </c:pt>
                <c:pt idx="6">
                  <c:v>221842</c:v>
                </c:pt>
                <c:pt idx="7">
                  <c:v>508794</c:v>
                </c:pt>
                <c:pt idx="8">
                  <c:v>199119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06125320"/>
        <c:axId val="306122968"/>
      </c:barChart>
      <c:catAx>
        <c:axId val="30612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2968"/>
        <c:crosses val="autoZero"/>
        <c:auto val="1"/>
        <c:lblAlgn val="ctr"/>
        <c:lblOffset val="100"/>
        <c:noMultiLvlLbl val="0"/>
      </c:catAx>
      <c:valAx>
        <c:axId val="306122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532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545915773926557"/>
          <c:y val="2.2904668276543867E-2"/>
          <c:w val="0.18687264426904004"/>
          <c:h val="0.16580360612018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964753296370497E-2"/>
          <c:y val="0.19187347184561776"/>
          <c:w val="0.93759003867120161"/>
          <c:h val="0.682278704097729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ABRIL!$B$1009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ABRIL!$C$1008:$H$1008</c15:sqref>
                  </c15:fullRef>
                </c:ext>
              </c:extLst>
              <c:f>(ABRIL!$C$1008,ABRIL!$E$1008,ABRIL!$G$1008)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ABRIL!$C$1009:$H$1009</c15:sqref>
                  </c15:fullRef>
                </c:ext>
              </c:extLst>
              <c:f>(ABRIL!$C$1009,ABRIL!$E$1009,ABRIL!$G$1009)</c:f>
              <c:numCache>
                <c:formatCode>#,##0</c:formatCode>
                <c:ptCount val="3"/>
                <c:pt idx="0">
                  <c:v>22183</c:v>
                </c:pt>
                <c:pt idx="1">
                  <c:v>11064</c:v>
                </c:pt>
                <c:pt idx="2">
                  <c:v>33247</c:v>
                </c:pt>
              </c:numCache>
            </c:numRef>
          </c:val>
        </c:ser>
        <c:ser>
          <c:idx val="2"/>
          <c:order val="2"/>
          <c:tx>
            <c:strRef>
              <c:f>ABRIL!$B$1010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ABRIL!$C$1008:$H$1008</c15:sqref>
                  </c15:fullRef>
                </c:ext>
              </c:extLst>
              <c:f>(ABRIL!$C$1008,ABRIL!$E$1008,ABRIL!$G$1008)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ABRIL!$C$1010:$H$1010</c15:sqref>
                  </c15:fullRef>
                </c:ext>
              </c:extLst>
              <c:f>(ABRIL!$C$1010,ABRIL!$E$1010,ABRIL!$G$1010)</c:f>
              <c:numCache>
                <c:formatCode>#,##0</c:formatCode>
                <c:ptCount val="3"/>
                <c:pt idx="0">
                  <c:v>46076</c:v>
                </c:pt>
                <c:pt idx="1">
                  <c:v>17142</c:v>
                </c:pt>
                <c:pt idx="2">
                  <c:v>63218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6126496"/>
        <c:axId val="306123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ABRIL!$B$1008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ABRIL!$C$1008:$H$1008</c15:sqref>
                        </c15:fullRef>
                        <c15:formulaRef>
                          <c15:sqref>(ABRIL!$C$1008,ABRIL!$E$1008,ABRIL!$G$1008)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ABRIL!$C$1008:$H$1008</c15:sqref>
                        </c15:fullRef>
                        <c15:formulaRef>
                          <c15:sqref>(ABRIL!$C$1008,ABRIL!$E$1008,ABRIL!$G$1008)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61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3752"/>
        <c:crosses val="autoZero"/>
        <c:auto val="1"/>
        <c:lblAlgn val="ctr"/>
        <c:lblOffset val="100"/>
        <c:noMultiLvlLbl val="0"/>
      </c:catAx>
      <c:valAx>
        <c:axId val="306123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649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357254344686214"/>
          <c:y val="2.5263271423664655E-3"/>
          <c:w val="0.30607242696733922"/>
          <c:h val="0.1541782481083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0303427684922277"/>
          <c:y val="4.0302251015588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722721333842082E-2"/>
          <c:y val="0.18973554027825212"/>
          <c:w val="0.95126412061928378"/>
          <c:h val="0.717200373985849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ABRIL!$B$992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ABRIL!$C$991:$H$991</c15:sqref>
                  </c15:fullRef>
                </c:ext>
              </c:extLst>
              <c:f>(ABRIL!$C$991,ABRIL!$E$991,ABRIL!$G$991)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ABRIL!$C$992:$H$992</c15:sqref>
                  </c15:fullRef>
                </c:ext>
              </c:extLst>
              <c:f>(ABRIL!$C$992,ABRIL!$E$992,ABRIL!$G$992)</c:f>
              <c:numCache>
                <c:formatCode>#,##0</c:formatCode>
                <c:ptCount val="3"/>
                <c:pt idx="0">
                  <c:v>10172</c:v>
                </c:pt>
                <c:pt idx="1">
                  <c:v>7240</c:v>
                </c:pt>
                <c:pt idx="2">
                  <c:v>17412</c:v>
                </c:pt>
              </c:numCache>
            </c:numRef>
          </c:val>
        </c:ser>
        <c:ser>
          <c:idx val="2"/>
          <c:order val="2"/>
          <c:tx>
            <c:strRef>
              <c:f>ABRIL!$B$993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ABRIL!$C$991:$H$991</c15:sqref>
                  </c15:fullRef>
                </c:ext>
              </c:extLst>
              <c:f>(ABRIL!$C$991,ABRIL!$E$991,ABRIL!$G$991)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ABRIL!$C$993:$H$993</c15:sqref>
                  </c15:fullRef>
                </c:ext>
              </c:extLst>
              <c:f>(ABRIL!$C$993,ABRIL!$E$993,ABRIL!$G$993)</c:f>
              <c:numCache>
                <c:formatCode>#,##0</c:formatCode>
                <c:ptCount val="3"/>
                <c:pt idx="0">
                  <c:v>16272</c:v>
                </c:pt>
                <c:pt idx="1">
                  <c:v>10565</c:v>
                </c:pt>
                <c:pt idx="2">
                  <c:v>26837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6130024"/>
        <c:axId val="306124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ABRIL!$B$991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ABRIL!$C$991:$H$991</c15:sqref>
                        </c15:fullRef>
                        <c15:formulaRef>
                          <c15:sqref>(ABRIL!$C$991,ABRIL!$E$991,ABRIL!$G$991)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ABRIL!$C$991:$H$991</c15:sqref>
                        </c15:fullRef>
                        <c15:formulaRef>
                          <c15:sqref>(ABRIL!$C$991,ABRIL!$E$991,ABRIL!$G$991)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613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4536"/>
        <c:crosses val="autoZero"/>
        <c:auto val="1"/>
        <c:lblAlgn val="ctr"/>
        <c:lblOffset val="100"/>
        <c:noMultiLvlLbl val="0"/>
      </c:catAx>
      <c:valAx>
        <c:axId val="306124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3002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1671311067529189"/>
          <c:y val="1.0121180459279058E-2"/>
          <c:w val="0.37858399437988466"/>
          <c:h val="0.1464328342756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722721333842082E-2"/>
          <c:y val="0.21492444716299525"/>
          <c:w val="0.88928296509578098"/>
          <c:h val="0.6825146541920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ABRIL!$B$1028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ABRIL!$C$1027:$H$1027</c15:sqref>
                  </c15:fullRef>
                </c:ext>
              </c:extLst>
              <c:f>(ABRIL!$C$1027,ABRIL!$E$1027,ABRIL!$G$1027)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ABRIL!$C$1028:$H$1028</c15:sqref>
                  </c15:fullRef>
                </c:ext>
              </c:extLst>
              <c:f>(ABRIL!$C$1028,ABRIL!$E$1028,ABRIL!$G$1028)</c:f>
              <c:numCache>
                <c:formatCode>#,##0</c:formatCode>
                <c:ptCount val="3"/>
                <c:pt idx="0">
                  <c:v>22762</c:v>
                </c:pt>
                <c:pt idx="1">
                  <c:v>17293</c:v>
                </c:pt>
                <c:pt idx="2">
                  <c:v>40055</c:v>
                </c:pt>
              </c:numCache>
            </c:numRef>
          </c:val>
        </c:ser>
        <c:ser>
          <c:idx val="1"/>
          <c:order val="1"/>
          <c:tx>
            <c:strRef>
              <c:f>ABRIL!$B$1029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ABRIL!$C$1027:$H$1027</c15:sqref>
                  </c15:fullRef>
                </c:ext>
              </c:extLst>
              <c:f>(ABRIL!$C$1027,ABRIL!$E$1027,ABRIL!$G$1027)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ABRIL!$C$1029:$H$1029</c15:sqref>
                  </c15:fullRef>
                </c:ext>
              </c:extLst>
              <c:f>(ABRIL!$C$1029,ABRIL!$E$1029,ABRIL!$G$1029)</c:f>
              <c:numCache>
                <c:formatCode>#,##0</c:formatCode>
                <c:ptCount val="3"/>
                <c:pt idx="0">
                  <c:v>23379</c:v>
                </c:pt>
                <c:pt idx="1">
                  <c:v>21347</c:v>
                </c:pt>
                <c:pt idx="2">
                  <c:v>44726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306128848"/>
        <c:axId val="306126104"/>
        <c:extLst/>
      </c:barChart>
      <c:catAx>
        <c:axId val="30612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6104"/>
        <c:crosses val="autoZero"/>
        <c:auto val="1"/>
        <c:lblAlgn val="ctr"/>
        <c:lblOffset val="100"/>
        <c:noMultiLvlLbl val="0"/>
      </c:catAx>
      <c:valAx>
        <c:axId val="306126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884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6826095898460458"/>
          <c:y val="2.5234524590124936E-2"/>
          <c:w val="0.32146007168880014"/>
          <c:h val="0.1464328342756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874807808787213E-2"/>
          <c:y val="0.19187347184561776"/>
          <c:w val="0.91612519219121291"/>
          <c:h val="0.682278704097729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ABRIL!$B$1054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ABRIL!$C$1053:$H$1053</c15:sqref>
                  </c15:fullRef>
                </c:ext>
              </c:extLst>
              <c:f>(ABRIL!$C$1053,ABRIL!$E$1053,ABRIL!$G$1053)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ABRIL!$C$1054:$H$1054</c15:sqref>
                  </c15:fullRef>
                </c:ext>
              </c:extLst>
              <c:f>(ABRIL!$C$1054,ABRIL!$E$1054,ABRIL!$G$1054)</c:f>
              <c:numCache>
                <c:formatCode>#,##0</c:formatCode>
                <c:ptCount val="3"/>
                <c:pt idx="0">
                  <c:v>50585</c:v>
                </c:pt>
                <c:pt idx="1">
                  <c:v>23116</c:v>
                </c:pt>
                <c:pt idx="2">
                  <c:v>73701</c:v>
                </c:pt>
              </c:numCache>
            </c:numRef>
          </c:val>
        </c:ser>
        <c:ser>
          <c:idx val="2"/>
          <c:order val="2"/>
          <c:tx>
            <c:strRef>
              <c:f>ABRIL!$B$1055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ABRIL!$C$1053:$H$1053</c15:sqref>
                  </c15:fullRef>
                </c:ext>
              </c:extLst>
              <c:f>(ABRIL!$C$1053,ABRIL!$E$1053,ABRIL!$G$1053)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ABRIL!$C$1055:$H$1055</c15:sqref>
                  </c15:fullRef>
                </c:ext>
              </c:extLst>
              <c:f>(ABRIL!$C$1055,ABRIL!$E$1055,ABRIL!$G$1055)</c:f>
              <c:numCache>
                <c:formatCode>#,##0</c:formatCode>
                <c:ptCount val="3"/>
                <c:pt idx="0">
                  <c:v>60018</c:v>
                </c:pt>
                <c:pt idx="1">
                  <c:v>31282</c:v>
                </c:pt>
                <c:pt idx="2">
                  <c:v>91300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5"/>
        <c:axId val="306123360"/>
        <c:axId val="3061280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ABRIL!$B$1053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ABRIL!$C$1053:$H$1053</c15:sqref>
                        </c15:fullRef>
                        <c15:formulaRef>
                          <c15:sqref>(ABRIL!$C$1053,ABRIL!$E$1053,ABRIL!$G$1053)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ABRIL!$C$1053:$H$1053</c15:sqref>
                        </c15:fullRef>
                        <c15:formulaRef>
                          <c15:sqref>(ABRIL!$C$1053,ABRIL!$E$1053,ABRIL!$G$1053)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61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8064"/>
        <c:crosses val="autoZero"/>
        <c:auto val="1"/>
        <c:lblAlgn val="ctr"/>
        <c:lblOffset val="100"/>
        <c:noMultiLvlLbl val="0"/>
      </c:catAx>
      <c:valAx>
        <c:axId val="306128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336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901633042911043"/>
          <c:y val="2.5263271423664655E-3"/>
          <c:w val="0.23062863998509059"/>
          <c:h val="0.1541782481083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38867669526384"/>
          <c:y val="0.21996222853994385"/>
          <c:w val="0.89861132330473614"/>
          <c:h val="0.66208704572203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ABRIL!$B$1160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ABRIL!$C$1159:$H$1159</c15:sqref>
                  </c15:fullRef>
                </c:ext>
              </c:extLst>
              <c:f>(ABRIL!$C$1159,ABRIL!$E$1159,ABRIL!$G$1159)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ABRIL!$C$1160:$H$1160</c15:sqref>
                  </c15:fullRef>
                </c:ext>
              </c:extLst>
              <c:f>(ABRIL!$C$1160,ABRIL!$E$1160,ABRIL!$G$1160)</c:f>
              <c:numCache>
                <c:formatCode>#,##0</c:formatCode>
                <c:ptCount val="3"/>
                <c:pt idx="0">
                  <c:v>38698</c:v>
                </c:pt>
                <c:pt idx="1">
                  <c:v>20644</c:v>
                </c:pt>
                <c:pt idx="2">
                  <c:v>59342</c:v>
                </c:pt>
              </c:numCache>
            </c:numRef>
          </c:val>
        </c:ser>
        <c:ser>
          <c:idx val="1"/>
          <c:order val="1"/>
          <c:tx>
            <c:strRef>
              <c:f>ABRIL!$B$1161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ABRIL!$C$1159:$H$1159</c15:sqref>
                  </c15:fullRef>
                </c:ext>
              </c:extLst>
              <c:f>(ABRIL!$C$1159,ABRIL!$E$1159,ABRIL!$G$1159)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ABRIL!$C$1161:$H$1161</c15:sqref>
                  </c15:fullRef>
                </c:ext>
              </c:extLst>
              <c:f>(ABRIL!$C$1161,ABRIL!$E$1161,ABRIL!$G$1161)</c:f>
              <c:numCache>
                <c:formatCode>#,##0</c:formatCode>
                <c:ptCount val="3"/>
                <c:pt idx="0">
                  <c:v>22031</c:v>
                </c:pt>
                <c:pt idx="1">
                  <c:v>16365</c:v>
                </c:pt>
                <c:pt idx="2">
                  <c:v>38396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6127672"/>
        <c:axId val="306124928"/>
        <c:extLst/>
      </c:barChart>
      <c:catAx>
        <c:axId val="306127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4928"/>
        <c:crosses val="autoZero"/>
        <c:auto val="1"/>
        <c:lblAlgn val="ctr"/>
        <c:lblOffset val="100"/>
        <c:noMultiLvlLbl val="0"/>
      </c:catAx>
      <c:valAx>
        <c:axId val="306124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767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600731578328824"/>
          <c:y val="2.0196743213176296E-2"/>
          <c:w val="0.27856607709484077"/>
          <c:h val="0.181697303914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3890977881326197"/>
          <c:w val="0.95364790655780574"/>
          <c:h val="0.6590434120563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ABRIL!$B$460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ABRIL!$C$459:$K$459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ABRIL!$C$460:$K$460</c:f>
              <c:numCache>
                <c:formatCode>#,##0</c:formatCode>
                <c:ptCount val="9"/>
                <c:pt idx="0">
                  <c:v>238875</c:v>
                </c:pt>
                <c:pt idx="1">
                  <c:v>355555</c:v>
                </c:pt>
                <c:pt idx="2">
                  <c:v>333673</c:v>
                </c:pt>
                <c:pt idx="3">
                  <c:v>101196</c:v>
                </c:pt>
                <c:pt idx="4">
                  <c:v>392060</c:v>
                </c:pt>
                <c:pt idx="5">
                  <c:v>226159</c:v>
                </c:pt>
                <c:pt idx="6">
                  <c:v>121719</c:v>
                </c:pt>
                <c:pt idx="7">
                  <c:v>295988</c:v>
                </c:pt>
                <c:pt idx="8">
                  <c:v>113036</c:v>
                </c:pt>
              </c:numCache>
            </c:numRef>
          </c:val>
        </c:ser>
        <c:ser>
          <c:idx val="1"/>
          <c:order val="1"/>
          <c:tx>
            <c:strRef>
              <c:f>ABRIL!$B$461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ABRIL!$C$459:$K$459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ABRIL!$C$461:$K$461</c:f>
              <c:numCache>
                <c:formatCode>#,##0</c:formatCode>
                <c:ptCount val="9"/>
                <c:pt idx="0">
                  <c:v>243578</c:v>
                </c:pt>
                <c:pt idx="1">
                  <c:v>352832</c:v>
                </c:pt>
                <c:pt idx="2">
                  <c:v>365620</c:v>
                </c:pt>
                <c:pt idx="3">
                  <c:v>104655</c:v>
                </c:pt>
                <c:pt idx="4">
                  <c:v>411839</c:v>
                </c:pt>
                <c:pt idx="5">
                  <c:v>230090</c:v>
                </c:pt>
                <c:pt idx="6">
                  <c:v>120378</c:v>
                </c:pt>
                <c:pt idx="7">
                  <c:v>292340</c:v>
                </c:pt>
                <c:pt idx="8">
                  <c:v>118848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06128456"/>
        <c:axId val="306129240"/>
      </c:barChart>
      <c:catAx>
        <c:axId val="30612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9240"/>
        <c:crosses val="autoZero"/>
        <c:auto val="1"/>
        <c:lblAlgn val="ctr"/>
        <c:lblOffset val="100"/>
        <c:noMultiLvlLbl val="0"/>
      </c:catAx>
      <c:valAx>
        <c:axId val="306129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612845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516595480915443"/>
          <c:y val="1.7589241770078045E-2"/>
          <c:w val="0.17707828495607794"/>
          <c:h val="0.18078654084560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7131098750270886"/>
          <c:y val="3.8898818897637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02383710996983E-2"/>
          <c:y val="0.1977249343832021"/>
          <c:w val="0.88048898671906151"/>
          <c:h val="0.690171653543307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ABRIL!$B$596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993366"/>
              </a:solidFill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ABRIL!$C$595:$H$595</c15:sqref>
                  </c15:fullRef>
                </c:ext>
              </c:extLst>
              <c:f>(ABRIL!$C$595,ABRIL!$E$595,ABRIL!$G$595)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ABRIL!$C$596:$H$596</c15:sqref>
                  </c15:fullRef>
                </c:ext>
              </c:extLst>
              <c:f>(ABRIL!$C$596,ABRIL!$E$596,ABRIL!$G$596)</c:f>
              <c:numCache>
                <c:formatCode>#,##0</c:formatCode>
                <c:ptCount val="3"/>
                <c:pt idx="0">
                  <c:v>375463</c:v>
                </c:pt>
                <c:pt idx="1">
                  <c:v>122782</c:v>
                </c:pt>
                <c:pt idx="2">
                  <c:v>498245</c:v>
                </c:pt>
              </c:numCache>
            </c:numRef>
          </c:val>
        </c:ser>
        <c:ser>
          <c:idx val="2"/>
          <c:order val="2"/>
          <c:tx>
            <c:strRef>
              <c:f>ABRIL!$B$597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ABRIL!$C$595:$H$595</c15:sqref>
                  </c15:fullRef>
                </c:ext>
              </c:extLst>
              <c:f>(ABRIL!$C$595,ABRIL!$E$595,ABRIL!$G$595)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ABRIL!$C$597:$H$597</c15:sqref>
                  </c15:fullRef>
                </c:ext>
              </c:extLst>
              <c:f>(ABRIL!$C$597,ABRIL!$E$597,ABRIL!$G$597)</c:f>
              <c:numCache>
                <c:formatCode>#,##0</c:formatCode>
                <c:ptCount val="3"/>
                <c:pt idx="0">
                  <c:v>429376</c:v>
                </c:pt>
                <c:pt idx="1">
                  <c:v>127571</c:v>
                </c:pt>
                <c:pt idx="2">
                  <c:v>556947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4809104"/>
        <c:axId val="3048094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ABRIL!$B$595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ABRIL!$C$595:$H$595</c15:sqref>
                        </c15:fullRef>
                        <c15:formulaRef>
                          <c15:sqref>(ABRIL!$C$595,ABRIL!$E$595,ABRIL!$G$595)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ABRIL!$C$595:$H$595</c15:sqref>
                        </c15:fullRef>
                        <c15:formulaRef>
                          <c15:sqref>(ABRIL!$C$595,ABRIL!$E$595,ABRIL!$G$595)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480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304809496"/>
        <c:crosses val="autoZero"/>
        <c:auto val="0"/>
        <c:lblAlgn val="ctr"/>
        <c:lblOffset val="100"/>
        <c:noMultiLvlLbl val="0"/>
      </c:catAx>
      <c:valAx>
        <c:axId val="304809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809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0895094993859711"/>
          <c:y val="2.0283858267716531E-2"/>
          <c:w val="0.37255638228707649"/>
          <c:h val="0.1224681102362204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41126238252476499"/>
          <c:y val="5.8940157480314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00106218394261E-2"/>
          <c:y val="0.24828070866141733"/>
          <c:w val="0.90125464705474856"/>
          <c:h val="0.6499275590551181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ABRIL!$B$877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ABRIL!$C$876:$H$876</c15:sqref>
                  </c15:fullRef>
                </c:ext>
              </c:extLst>
              <c:f>(ABRIL!$C$876,ABRIL!$E$876,ABRIL!$G$876)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ABRIL!$C$877:$H$877</c15:sqref>
                  </c15:fullRef>
                </c:ext>
              </c:extLst>
              <c:f>(ABRIL!$C$877,ABRIL!$E$877,ABRIL!$G$877)</c:f>
              <c:numCache>
                <c:formatCode>#,##0</c:formatCode>
                <c:ptCount val="3"/>
                <c:pt idx="0">
                  <c:v>169566</c:v>
                </c:pt>
                <c:pt idx="1">
                  <c:v>13080</c:v>
                </c:pt>
                <c:pt idx="2">
                  <c:v>182646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9-456C-A955-06E333E2EED2}"/>
            </c:ext>
          </c:extLst>
        </c:ser>
        <c:ser>
          <c:idx val="2"/>
          <c:order val="2"/>
          <c:tx>
            <c:strRef>
              <c:f>ABRIL!$B$878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ABRIL!$C$876:$H$876</c15:sqref>
                  </c15:fullRef>
                </c:ext>
              </c:extLst>
              <c:f>(ABRIL!$C$876,ABRIL!$E$876,ABRIL!$G$876)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ABRIL!$C$878:$H$878</c15:sqref>
                  </c15:fullRef>
                </c:ext>
              </c:extLst>
              <c:f>(ABRIL!$C$878,ABRIL!$E$878,ABRIL!$G$878)</c:f>
              <c:numCache>
                <c:formatCode>#,##0</c:formatCode>
                <c:ptCount val="3"/>
                <c:pt idx="0">
                  <c:v>190485</c:v>
                </c:pt>
                <c:pt idx="1">
                  <c:v>13766</c:v>
                </c:pt>
                <c:pt idx="2">
                  <c:v>204251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6576424"/>
        <c:axId val="30657054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ABRIL!$B$876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ABRIL!$C$876:$H$876</c15:sqref>
                        </c15:fullRef>
                        <c15:formulaRef>
                          <c15:sqref>(ABRIL!$C$876,ABRIL!$E$876,ABRIL!$G$876)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ABRIL!$C$876:$H$876</c15:sqref>
                        </c15:fullRef>
                        <c15:formulaRef>
                          <c15:sqref>(ABRIL!$C$876,ABRIL!$E$876,ABRIL!$G$876)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9659-456C-A955-06E333E2EED2}"/>
                  </c:ext>
                </c:extLst>
              </c15:ser>
            </c15:filteredBarSeries>
          </c:ext>
        </c:extLst>
      </c:barChart>
      <c:catAx>
        <c:axId val="30657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0544"/>
        <c:crosses val="autoZero"/>
        <c:auto val="0"/>
        <c:lblAlgn val="ctr"/>
        <c:lblOffset val="100"/>
        <c:noMultiLvlLbl val="0"/>
      </c:catAx>
      <c:valAx>
        <c:axId val="30657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6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1863901909622"/>
          <c:y val="1.4361023622047244E-2"/>
          <c:w val="0.2928439975061769"/>
          <c:h val="0.14533464566929133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</a:t>
                    </a:r>
                    <a:r>
                      <a:rPr lang="en-US" sz="900" baseline="0"/>
                      <a:t>VILA</a:t>
                    </a:r>
                    <a:r>
                      <a:rPr lang="en-US" sz="900"/>
                      <a:t>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4604036564394974E-3"/>
                  <c:y val="-5.75436210008633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ABRIL!$C$1725:$K$1725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ABRIL!$C$1727:$K$1727</c:f>
              <c:numCache>
                <c:formatCode>#,##0</c:formatCode>
                <c:ptCount val="9"/>
                <c:pt idx="0">
                  <c:v>58643</c:v>
                </c:pt>
                <c:pt idx="1">
                  <c:v>72009</c:v>
                </c:pt>
                <c:pt idx="2">
                  <c:v>76180</c:v>
                </c:pt>
                <c:pt idx="3">
                  <c:v>30457</c:v>
                </c:pt>
                <c:pt idx="4">
                  <c:v>53028</c:v>
                </c:pt>
                <c:pt idx="5">
                  <c:v>58590</c:v>
                </c:pt>
                <c:pt idx="6">
                  <c:v>27221</c:v>
                </c:pt>
                <c:pt idx="7">
                  <c:v>91721</c:v>
                </c:pt>
                <c:pt idx="8">
                  <c:v>37662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43043139431359628"/>
          <c:y val="4.3923950460966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3645713117036E-2"/>
          <c:y val="0.21782534720848337"/>
          <c:w val="0.90594641031316869"/>
          <c:h val="0.6577711391603687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ABRIL!$B$896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ABRIL!$C$895:$H$895</c15:sqref>
                  </c15:fullRef>
                </c:ext>
              </c:extLst>
              <c:f>(ABRIL!$C$895,ABRIL!$E$895,ABRIL!$G$895)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ABRIL!$C$896:$H$896</c15:sqref>
                  </c15:fullRef>
                </c:ext>
              </c:extLst>
              <c:f>(ABRIL!$C$896,ABRIL!$E$896,ABRIL!$G$896)</c:f>
              <c:numCache>
                <c:formatCode>#,##0</c:formatCode>
                <c:ptCount val="3"/>
                <c:pt idx="0">
                  <c:v>271259</c:v>
                </c:pt>
                <c:pt idx="1">
                  <c:v>15240</c:v>
                </c:pt>
                <c:pt idx="2">
                  <c:v>286499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ser>
          <c:idx val="2"/>
          <c:order val="2"/>
          <c:tx>
            <c:strRef>
              <c:f>ABRIL!$B$897</c:f>
              <c:strCache>
                <c:ptCount val="1"/>
                <c:pt idx="0">
                  <c:v>ENERO- 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ABRIL!$C$895:$H$895</c15:sqref>
                  </c15:fullRef>
                </c:ext>
              </c:extLst>
              <c:f>(ABRIL!$C$895,ABRIL!$E$895,ABRIL!$G$895)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ABRIL!$C$897:$H$897</c15:sqref>
                  </c15:fullRef>
                </c:ext>
              </c:extLst>
              <c:f>(ABRIL!$C$897,ABRIL!$E$897,ABRIL!$G$897)</c:f>
              <c:numCache>
                <c:formatCode>#,##0</c:formatCode>
                <c:ptCount val="3"/>
                <c:pt idx="0">
                  <c:v>265611</c:v>
                </c:pt>
                <c:pt idx="1">
                  <c:v>16095</c:v>
                </c:pt>
                <c:pt idx="2">
                  <c:v>281706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6569760"/>
        <c:axId val="30657603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ABRIL!$B$895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ABRIL!$C$895:$H$895</c15:sqref>
                        </c15:fullRef>
                        <c15:formulaRef>
                          <c15:sqref>(ABRIL!$C$895,ABRIL!$E$895,ABRIL!$G$895)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ABRIL!$C$895:$H$895</c15:sqref>
                        </c15:fullRef>
                        <c15:formulaRef>
                          <c15:sqref>(ABRIL!$C$895,ABRIL!$E$895,ABRIL!$G$895)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A3C1-47DA-ACBE-716B59462075}"/>
                  </c:ext>
                </c:extLst>
              </c15:ser>
            </c15:filteredBarSeries>
          </c:ext>
        </c:extLst>
      </c:barChart>
      <c:catAx>
        <c:axId val="30656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306576032"/>
        <c:crosses val="autoZero"/>
        <c:auto val="0"/>
        <c:lblAlgn val="ctr"/>
        <c:lblOffset val="100"/>
        <c:noMultiLvlLbl val="0"/>
      </c:catAx>
      <c:valAx>
        <c:axId val="30657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69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057455480402608"/>
          <c:y val="1.5283989501312338E-2"/>
          <c:w val="0.28880764904386952"/>
          <c:h val="0.18124084991888575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42308925040757572"/>
          <c:y val="2.8848573576544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3645713117036E-2"/>
          <c:y val="0.21782534720848337"/>
          <c:w val="0.90594641031316869"/>
          <c:h val="0.65274601353222805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ABRIL!$B$922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ABRIL!$C$921:$H$921</c15:sqref>
                  </c15:fullRef>
                </c:ext>
              </c:extLst>
              <c:f>(ABRIL!$C$921,ABRIL!$E$921,ABRIL!$G$921)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ABRIL!$C$922:$H$922</c15:sqref>
                  </c15:fullRef>
                </c:ext>
              </c:extLst>
              <c:f>(ABRIL!$C$922,ABRIL!$E$922,ABRIL!$G$922)</c:f>
              <c:numCache>
                <c:formatCode>#,##0</c:formatCode>
                <c:ptCount val="3"/>
                <c:pt idx="0">
                  <c:v>519033</c:v>
                </c:pt>
                <c:pt idx="1">
                  <c:v>27701</c:v>
                </c:pt>
                <c:pt idx="2">
                  <c:v>546734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ser>
          <c:idx val="2"/>
          <c:order val="2"/>
          <c:tx>
            <c:strRef>
              <c:f>ABRIL!$B$923</c:f>
              <c:strCache>
                <c:ptCount val="1"/>
                <c:pt idx="0">
                  <c:v>ENERO- 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ABRIL!$C$921:$H$921</c15:sqref>
                  </c15:fullRef>
                </c:ext>
              </c:extLst>
              <c:f>(ABRIL!$C$921,ABRIL!$E$921,ABRIL!$G$921)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ABRIL!$C$923:$H$923</c15:sqref>
                  </c15:fullRef>
                </c:ext>
              </c:extLst>
              <c:f>(ABRIL!$C$923,ABRIL!$E$923,ABRIL!$G$923)</c:f>
              <c:numCache>
                <c:formatCode>#,##0</c:formatCode>
                <c:ptCount val="3"/>
                <c:pt idx="0">
                  <c:v>502714</c:v>
                </c:pt>
                <c:pt idx="1">
                  <c:v>27243</c:v>
                </c:pt>
                <c:pt idx="2">
                  <c:v>529957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6575248"/>
        <c:axId val="30657015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ABRIL!$B$921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ABRIL!$C$921:$H$921</c15:sqref>
                        </c15:fullRef>
                        <c15:formulaRef>
                          <c15:sqref>(ABRIL!$C$921,ABRIL!$E$921,ABRIL!$G$921)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ABRIL!$C$921:$H$921</c15:sqref>
                        </c15:fullRef>
                        <c15:formulaRef>
                          <c15:sqref>(ABRIL!$C$921,ABRIL!$E$921,ABRIL!$G$921)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A3C1-47DA-ACBE-716B59462075}"/>
                  </c:ext>
                </c:extLst>
              </c15:ser>
            </c15:filteredBarSeries>
          </c:ext>
        </c:extLst>
      </c:barChart>
      <c:catAx>
        <c:axId val="30657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306570152"/>
        <c:crosses val="autoZero"/>
        <c:auto val="0"/>
        <c:lblAlgn val="ctr"/>
        <c:lblOffset val="100"/>
        <c:noMultiLvlLbl val="0"/>
      </c:catAx>
      <c:valAx>
        <c:axId val="306570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5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911108027796094"/>
          <c:y val="1.0258774185890081E-2"/>
          <c:w val="0.2114018291766393"/>
          <c:h val="0.18124084991888575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ABRIL!$B$658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ABRIL!$C$657:$H$657</c15:sqref>
                  </c15:fullRef>
                </c:ext>
              </c:extLst>
              <c:f>(ABRIL!$C$657,ABRIL!$E$657,ABRIL!$G$657)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ABRIL!$C$658:$H$658</c15:sqref>
                  </c15:fullRef>
                </c:ext>
              </c:extLst>
              <c:f>(ABRIL!$C$658,ABRIL!$E$658,ABRIL!$G$658)</c:f>
              <c:numCache>
                <c:formatCode>#,##0</c:formatCode>
                <c:ptCount val="3"/>
                <c:pt idx="0">
                  <c:v>2147950</c:v>
                </c:pt>
                <c:pt idx="1">
                  <c:v>492445</c:v>
                </c:pt>
                <c:pt idx="2">
                  <c:v>2640395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ABRIL!$B$659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ABRIL!$C$657:$H$657</c15:sqref>
                  </c15:fullRef>
                </c:ext>
              </c:extLst>
              <c:f>(ABRIL!$C$657,ABRIL!$E$657,ABRIL!$G$657)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ABRIL!$C$659:$H$659</c15:sqref>
                  </c15:fullRef>
                </c:ext>
              </c:extLst>
              <c:f>(ABRIL!$C$659,ABRIL!$E$659,ABRIL!$G$659)</c:f>
              <c:numCache>
                <c:formatCode>#,##0</c:formatCode>
                <c:ptCount val="3"/>
                <c:pt idx="0">
                  <c:v>2176674</c:v>
                </c:pt>
                <c:pt idx="1">
                  <c:v>476056</c:v>
                </c:pt>
                <c:pt idx="2">
                  <c:v>2652730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6576816"/>
        <c:axId val="3065728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ABRIL!$B$657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ABRIL!$C$657:$H$657</c15:sqref>
                        </c15:fullRef>
                        <c15:formulaRef>
                          <c15:sqref>(ABRIL!$C$657,ABRIL!$E$657,ABRIL!$G$657)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ABRIL!$C$657:$H$657</c15:sqref>
                        </c15:fullRef>
                        <c15:formulaRef>
                          <c15:sqref>(ABRIL!$C$657,ABRIL!$E$657,ABRIL!$G$657)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65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2896"/>
        <c:crosses val="autoZero"/>
        <c:auto val="0"/>
        <c:lblAlgn val="ctr"/>
        <c:lblOffset val="100"/>
        <c:noMultiLvlLbl val="0"/>
      </c:catAx>
      <c:valAx>
        <c:axId val="30657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6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262895001560937"/>
          <c:y val="1.5757480314960631E-2"/>
          <c:w val="0.2114018291766393"/>
          <c:h val="0.18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ABRIL!$B$613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ABRIL!$C$612:$H$612</c15:sqref>
                  </c15:fullRef>
                </c:ext>
              </c:extLst>
              <c:f>(ABRIL!$C$612,ABRIL!$E$612,ABRIL!$G$612)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ABRIL!$C$613:$H$613</c15:sqref>
                  </c15:fullRef>
                </c:ext>
              </c:extLst>
              <c:f>(ABRIL!$C$613,ABRIL!$E$613,ABRIL!$G$613)</c:f>
              <c:numCache>
                <c:formatCode>#,##0</c:formatCode>
                <c:ptCount val="3"/>
                <c:pt idx="0">
                  <c:v>626079</c:v>
                </c:pt>
                <c:pt idx="1">
                  <c:v>175903</c:v>
                </c:pt>
                <c:pt idx="2">
                  <c:v>801982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ABRIL!$B$614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ABRIL!$C$612:$H$612</c15:sqref>
                  </c15:fullRef>
                </c:ext>
              </c:extLst>
              <c:f>(ABRIL!$C$612,ABRIL!$E$612,ABRIL!$G$612)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ABRIL!$C$614:$H$614</c15:sqref>
                  </c15:fullRef>
                </c:ext>
              </c:extLst>
              <c:f>(ABRIL!$C$614,ABRIL!$E$614,ABRIL!$G$614)</c:f>
              <c:numCache>
                <c:formatCode>#,##0</c:formatCode>
                <c:ptCount val="3"/>
                <c:pt idx="0">
                  <c:v>697997</c:v>
                </c:pt>
                <c:pt idx="1">
                  <c:v>177430</c:v>
                </c:pt>
                <c:pt idx="2">
                  <c:v>875427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6573288"/>
        <c:axId val="3065709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ABRIL!$B$612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ABRIL!$C$612:$H$612</c15:sqref>
                        </c15:fullRef>
                        <c15:formulaRef>
                          <c15:sqref>(ABRIL!$C$612,ABRIL!$E$612,ABRIL!$G$612)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ABRIL!$C$612:$H$612</c15:sqref>
                        </c15:fullRef>
                        <c15:formulaRef>
                          <c15:sqref>(ABRIL!$C$612,ABRIL!$E$612,ABRIL!$G$612)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657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0936"/>
        <c:crosses val="autoZero"/>
        <c:auto val="0"/>
        <c:lblAlgn val="ctr"/>
        <c:lblOffset val="100"/>
        <c:noMultiLvlLbl val="0"/>
      </c:catAx>
      <c:valAx>
        <c:axId val="306570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452322314336254"/>
          <c:y val="1.5757480314960631E-2"/>
          <c:w val="0.3079583058725589"/>
          <c:h val="0.15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2516746973792456"/>
          <c:w val="0.85371864297631939"/>
          <c:h val="0.67354722450738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ABRIL!$B$632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ABRIL!$C$631:$H$631</c15:sqref>
                  </c15:fullRef>
                </c:ext>
              </c:extLst>
              <c:f>(ABRIL!$C$631,ABRIL!$E$631,ABRIL!$G$631)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ABRIL!$C$632:$H$632</c15:sqref>
                  </c15:fullRef>
                </c:ext>
              </c:extLst>
              <c:f>(ABRIL!$C$632,ABRIL!$E$632,ABRIL!$G$632)</c:f>
              <c:numCache>
                <c:formatCode>#,##0</c:formatCode>
                <c:ptCount val="3"/>
                <c:pt idx="0">
                  <c:v>1318125</c:v>
                </c:pt>
                <c:pt idx="1">
                  <c:v>329910</c:v>
                </c:pt>
                <c:pt idx="2">
                  <c:v>1648035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ser>
          <c:idx val="2"/>
          <c:order val="2"/>
          <c:tx>
            <c:strRef>
              <c:f>ABRIL!$B$633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ABRIL!$C$631:$H$631</c15:sqref>
                  </c15:fullRef>
                </c:ext>
              </c:extLst>
              <c:f>(ABRIL!$C$631,ABRIL!$E$631,ABRIL!$G$631)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ABRIL!$C$633:$H$633</c15:sqref>
                  </c15:fullRef>
                </c:ext>
              </c:extLst>
              <c:f>(ABRIL!$C$633,ABRIL!$E$633,ABRIL!$G$633)</c:f>
              <c:numCache>
                <c:formatCode>#,##0</c:formatCode>
                <c:ptCount val="3"/>
                <c:pt idx="0">
                  <c:v>1349972</c:v>
                </c:pt>
                <c:pt idx="1">
                  <c:v>318693</c:v>
                </c:pt>
                <c:pt idx="2">
                  <c:v>1668665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6571720"/>
        <c:axId val="3065725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ABRIL!$B$631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ABRIL!$C$631:$H$631</c15:sqref>
                        </c15:fullRef>
                        <c15:formulaRef>
                          <c15:sqref>(ABRIL!$C$631,ABRIL!$E$631,ABRIL!$G$631)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ABRIL!$C$631:$H$631</c15:sqref>
                        </c15:fullRef>
                        <c15:formulaRef>
                          <c15:sqref>(ABRIL!$C$631,ABRIL!$E$631,ABRIL!$G$631)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4354-476A-870C-507D03AFE2C4}"/>
                  </c:ext>
                </c:extLst>
              </c15:ser>
            </c15:filteredBarSeries>
          </c:ext>
        </c:extLst>
      </c:barChart>
      <c:catAx>
        <c:axId val="30657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2504"/>
        <c:crosses val="autoZero"/>
        <c:auto val="0"/>
        <c:lblAlgn val="ctr"/>
        <c:lblOffset val="100"/>
        <c:noMultiLvlLbl val="0"/>
      </c:catAx>
      <c:valAx>
        <c:axId val="306572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1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277442403032953"/>
          <c:y val="2.1551690367062323E-2"/>
          <c:w val="0.27837941090696999"/>
          <c:h val="0.17943745837740432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8308941901742793"/>
          <c:y val="4.3898818897637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02383710996983E-2"/>
          <c:y val="0.1977249343832021"/>
          <c:w val="0.88048898671906151"/>
          <c:h val="0.695171653543307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ABRIL!$B$728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ABRIL!$C$727:$H$727</c15:sqref>
                  </c15:fullRef>
                </c:ext>
              </c:extLst>
              <c:f>(ABRIL!$C$727,ABRIL!$E$727,ABRIL!$G$727)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ABRIL!$C$728:$H$728</c15:sqref>
                  </c15:fullRef>
                </c:ext>
              </c:extLst>
              <c:f>(ABRIL!$C$728,ABRIL!$E$728,ABRIL!$G$728)</c:f>
              <c:numCache>
                <c:formatCode>#,##0</c:formatCode>
                <c:ptCount val="3"/>
                <c:pt idx="0">
                  <c:v>11234</c:v>
                </c:pt>
                <c:pt idx="1">
                  <c:v>4181</c:v>
                </c:pt>
                <c:pt idx="2">
                  <c:v>15415</c:v>
                </c:pt>
              </c:numCache>
            </c:numRef>
          </c:val>
        </c:ser>
        <c:ser>
          <c:idx val="2"/>
          <c:order val="2"/>
          <c:tx>
            <c:strRef>
              <c:f>ABRIL!$B$729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ABRIL!$C$727:$H$727</c15:sqref>
                  </c15:fullRef>
                </c:ext>
              </c:extLst>
              <c:f>(ABRIL!$C$727,ABRIL!$E$727,ABRIL!$G$727)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ABRIL!$C$729:$H$729</c15:sqref>
                  </c15:fullRef>
                </c:ext>
              </c:extLst>
              <c:f>(ABRIL!$C$729,ABRIL!$E$729,ABRIL!$G$729)</c:f>
              <c:numCache>
                <c:formatCode>#,##0</c:formatCode>
                <c:ptCount val="3"/>
                <c:pt idx="0">
                  <c:v>15796</c:v>
                </c:pt>
                <c:pt idx="1">
                  <c:v>7118</c:v>
                </c:pt>
                <c:pt idx="2">
                  <c:v>22914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6574072"/>
        <c:axId val="3065756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ABRIL!$B$727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ABRIL!$C$727:$H$727</c15:sqref>
                        </c15:fullRef>
                        <c15:formulaRef>
                          <c15:sqref>(ABRIL!$C$727,ABRIL!$E$727,ABRIL!$G$727)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ABRIL!$C$727:$H$727</c15:sqref>
                        </c15:fullRef>
                        <c15:formulaRef>
                          <c15:sqref>(ABRIL!$C$727,ABRIL!$E$727,ABRIL!$G$727)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657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306575640"/>
        <c:crosses val="autoZero"/>
        <c:auto val="0"/>
        <c:lblAlgn val="ctr"/>
        <c:lblOffset val="100"/>
        <c:noMultiLvlLbl val="0"/>
      </c:catAx>
      <c:valAx>
        <c:axId val="306575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574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0443369903437394"/>
          <c:y val="1.5283989501312338E-2"/>
          <c:w val="0.37461221568083208"/>
          <c:h val="0.13033464566929134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98559321054027E-2"/>
          <c:y val="0.23710787401574804"/>
          <c:w val="0.88954455582919989"/>
          <c:h val="0.661100393700787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ABRIL!$B$790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ABRIL!$C$789:$H$789</c15:sqref>
                  </c15:fullRef>
                </c:ext>
              </c:extLst>
              <c:f>(ABRIL!$C$789,ABRIL!$E$789,ABRIL!$G$789)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ABRIL!$C$790:$H$790</c15:sqref>
                  </c15:fullRef>
                </c:ext>
              </c:extLst>
              <c:f>(ABRIL!$C$790,ABRIL!$E$790,ABRIL!$G$790)</c:f>
              <c:numCache>
                <c:formatCode>#,##0</c:formatCode>
                <c:ptCount val="3"/>
                <c:pt idx="0">
                  <c:v>91892</c:v>
                </c:pt>
                <c:pt idx="1">
                  <c:v>16592</c:v>
                </c:pt>
                <c:pt idx="2">
                  <c:v>108484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ABRIL!$B$791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ABRIL!$C$789:$H$789</c15:sqref>
                  </c15:fullRef>
                </c:ext>
              </c:extLst>
              <c:f>(ABRIL!$C$789,ABRIL!$E$789,ABRIL!$G$789)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ABRIL!$C$791:$H$791</c15:sqref>
                  </c15:fullRef>
                </c:ext>
              </c:extLst>
              <c:f>(ABRIL!$C$791,ABRIL!$E$791,ABRIL!$G$791)</c:f>
              <c:numCache>
                <c:formatCode>#,##0</c:formatCode>
                <c:ptCount val="3"/>
                <c:pt idx="0">
                  <c:v>102203</c:v>
                </c:pt>
                <c:pt idx="1">
                  <c:v>17491</c:v>
                </c:pt>
                <c:pt idx="2">
                  <c:v>119694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7631664"/>
        <c:axId val="307635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ABRIL!$B$789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ABRIL!$C$789:$H$789</c15:sqref>
                        </c15:fullRef>
                        <c15:formulaRef>
                          <c15:sqref>(ABRIL!$C$789,ABRIL!$E$789,ABRIL!$G$789)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ABRIL!$C$789:$H$789</c15:sqref>
                        </c15:fullRef>
                        <c15:formulaRef>
                          <c15:sqref>(ABRIL!$C$789,ABRIL!$E$789,ABRIL!$G$789)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763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635192"/>
        <c:crosses val="autoZero"/>
        <c:auto val="0"/>
        <c:lblAlgn val="ctr"/>
        <c:lblOffset val="100"/>
        <c:noMultiLvlLbl val="0"/>
      </c:catAx>
      <c:valAx>
        <c:axId val="307635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63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731323782765037"/>
          <c:y val="1.5757480314960631E-2"/>
          <c:w val="0.2114018291766393"/>
          <c:h val="0.18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132008278696E-2"/>
          <c:y val="0.20210787401574801"/>
          <c:w val="0.8836708407043834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ABRIL!$B$745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ABRIL!$C$744:$H$744</c15:sqref>
                  </c15:fullRef>
                </c:ext>
              </c:extLst>
              <c:f>(ABRIL!$C$744,ABRIL!$E$744,ABRIL!$G$744)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ABRIL!$C$745:$H$745</c15:sqref>
                  </c15:fullRef>
                </c:ext>
              </c:extLst>
              <c:f>(ABRIL!$C$745,ABRIL!$E$745,ABRIL!$G$745)</c:f>
              <c:numCache>
                <c:formatCode>#,##0</c:formatCode>
                <c:ptCount val="3"/>
                <c:pt idx="0">
                  <c:v>25165</c:v>
                </c:pt>
                <c:pt idx="1">
                  <c:v>6106</c:v>
                </c:pt>
                <c:pt idx="2">
                  <c:v>31271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ABRIL!$B$746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ABRIL!$C$744:$H$744</c15:sqref>
                  </c15:fullRef>
                </c:ext>
              </c:extLst>
              <c:f>(ABRIL!$C$744,ABRIL!$E$744,ABRIL!$G$744)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ABRIL!$C$746:$H$746</c15:sqref>
                  </c15:fullRef>
                </c:ext>
              </c:extLst>
              <c:f>(ABRIL!$C$746,ABRIL!$E$746,ABRIL!$G$746)</c:f>
              <c:numCache>
                <c:formatCode>#,##0</c:formatCode>
                <c:ptCount val="3"/>
                <c:pt idx="0">
                  <c:v>37223</c:v>
                </c:pt>
                <c:pt idx="1">
                  <c:v>10663</c:v>
                </c:pt>
                <c:pt idx="2">
                  <c:v>47886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7633232"/>
        <c:axId val="3076348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ABRIL!$B$744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ABRIL!$C$744:$H$744</c15:sqref>
                        </c15:fullRef>
                        <c15:formulaRef>
                          <c15:sqref>(ABRIL!$C$744,ABRIL!$E$744,ABRIL!$G$744)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ABRIL!$C$744:$H$744</c15:sqref>
                        </c15:fullRef>
                        <c15:formulaRef>
                          <c15:sqref>(ABRIL!$C$744,ABRIL!$E$744,ABRIL!$G$744)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763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634800"/>
        <c:crosses val="autoZero"/>
        <c:auto val="0"/>
        <c:lblAlgn val="ctr"/>
        <c:lblOffset val="100"/>
        <c:noMultiLvlLbl val="0"/>
      </c:catAx>
      <c:valAx>
        <c:axId val="30763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63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892850948697491"/>
          <c:y val="2.0757480314960629E-2"/>
          <c:w val="0.31383202099737534"/>
          <c:h val="0.15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748440748440746"/>
          <c:y val="1.7897085417363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849168853893264"/>
          <c:y val="0.26878921257242433"/>
          <c:w val="0.80967390439831388"/>
          <c:h val="0.66573946739198187"/>
        </c:manualLayout>
      </c:layout>
      <c:pie3DChart>
        <c:varyColors val="1"/>
        <c:ser>
          <c:idx val="2"/>
          <c:order val="2"/>
          <c:tx>
            <c:strRef>
              <c:f>ABRIL!$E$699:$E$700</c:f>
              <c:strCache>
                <c:ptCount val="2"/>
                <c:pt idx="0">
                  <c:v>VIAJEROS</c:v>
                </c:pt>
                <c:pt idx="1">
                  <c:v>T. VIAJER.</c:v>
                </c:pt>
              </c:strCache>
              <c:extLst xmlns:c15="http://schemas.microsoft.com/office/drawing/2012/chart"/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6636920384951882E-2"/>
                  <c:y val="-3.0220286633875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868398309967349E-2"/>
                  <c:y val="-1.13336464148931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124071762371167E-2"/>
                  <c:y val="0.1121382754185293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2717175596953192E-3"/>
                  <c:y val="4.64425843532262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913673900518532E-2"/>
                  <c:y val="-2.15554187829912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220600473721281E-2"/>
                  <c:y val="2.83608912043927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87584506482182E-2"/>
                  <c:y val="-7.79205451003431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410403245048913E-2"/>
                  <c:y val="-5.17605956001023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793764415811657E-2"/>
                  <c:y val="-4.14812820679439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/>
            </c:extLst>
          </c:dLbls>
          <c:cat>
            <c:strRef>
              <c:f>ABRIL!$B$701:$B$709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  <c:extLst xmlns:c15="http://schemas.microsoft.com/office/drawing/2012/chart"/>
            </c:strRef>
          </c:cat>
          <c:val>
            <c:numRef>
              <c:f>ABRIL!$E$701:$E$709</c:f>
              <c:numCache>
                <c:formatCode>#,##0</c:formatCode>
                <c:ptCount val="9"/>
                <c:pt idx="0">
                  <c:v>895</c:v>
                </c:pt>
                <c:pt idx="1">
                  <c:v>3914</c:v>
                </c:pt>
                <c:pt idx="2">
                  <c:v>7896</c:v>
                </c:pt>
                <c:pt idx="3">
                  <c:v>950</c:v>
                </c:pt>
                <c:pt idx="4">
                  <c:v>3355</c:v>
                </c:pt>
                <c:pt idx="5">
                  <c:v>1708</c:v>
                </c:pt>
                <c:pt idx="6">
                  <c:v>1386</c:v>
                </c:pt>
                <c:pt idx="7">
                  <c:v>1837</c:v>
                </c:pt>
                <c:pt idx="8">
                  <c:v>973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ABRIL!$C$699:$C$700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rgbClr val="9933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rgbClr val="FFFF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rgbClr val="CCFF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rgbClr val="6600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rgbClr val="FF8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rgbClr val="0066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rgbClr val="CCCC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rgbClr val="000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1"/>
                    <c:layout>
                      <c:manualLayout>
                        <c:x val="-2.8317329236284564E-2"/>
                        <c:y val="-4.77151094029807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1.2219621195999149E-2"/>
                        <c:y val="6.823193354403510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3"/>
                    <c:layout>
                      <c:manualLayout>
                        <c:x val="1.4201395557262622E-2"/>
                        <c:y val="3.525690596737445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4"/>
                    <c:layout>
                      <c:manualLayout>
                        <c:x val="-2.533544587414378E-2"/>
                        <c:y val="2.666771418636432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2.6810778070620597E-2"/>
                        <c:y val="-2.58574130749482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6"/>
                    <c:layout>
                      <c:manualLayout>
                        <c:x val="-4.1330397629610237E-2"/>
                        <c:y val="1.485246706742507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7"/>
                    <c:layout>
                      <c:manualLayout>
                        <c:x val="1.6854977327418252E-2"/>
                        <c:y val="-5.910899994398353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8"/>
                    <c:layout>
                      <c:manualLayout>
                        <c:x val="1.5937039882209847E-2"/>
                        <c:y val="-2.039950663231459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ABRIL!$B$701:$B$709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ABRIL!$C$701:$C$709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716</c:v>
                      </c:pt>
                      <c:pt idx="1">
                        <c:v>2627</c:v>
                      </c:pt>
                      <c:pt idx="2">
                        <c:v>4999</c:v>
                      </c:pt>
                      <c:pt idx="3">
                        <c:v>598</c:v>
                      </c:pt>
                      <c:pt idx="4">
                        <c:v>2136</c:v>
                      </c:pt>
                      <c:pt idx="5">
                        <c:v>1455</c:v>
                      </c:pt>
                      <c:pt idx="6">
                        <c:v>662</c:v>
                      </c:pt>
                      <c:pt idx="7">
                        <c:v>1782</c:v>
                      </c:pt>
                      <c:pt idx="8">
                        <c:v>821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ABRIL!$D$699:$D$700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ABRIL!$B$701:$B$709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ABRIL!$D$701:$D$709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179</c:v>
                      </c:pt>
                      <c:pt idx="1">
                        <c:v>1287</c:v>
                      </c:pt>
                      <c:pt idx="2">
                        <c:v>2897</c:v>
                      </c:pt>
                      <c:pt idx="3">
                        <c:v>352</c:v>
                      </c:pt>
                      <c:pt idx="4">
                        <c:v>1219</c:v>
                      </c:pt>
                      <c:pt idx="5">
                        <c:v>253</c:v>
                      </c:pt>
                      <c:pt idx="6">
                        <c:v>724</c:v>
                      </c:pt>
                      <c:pt idx="7">
                        <c:v>55</c:v>
                      </c:pt>
                      <c:pt idx="8">
                        <c:v>152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DISTRIBUCION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433628608923884"/>
          <c:y val="0.23446729881179532"/>
          <c:w val="0.8074115813648296"/>
          <c:h val="0.67029670203812031"/>
        </c:manualLayout>
      </c:layout>
      <c:pie3DChart>
        <c:varyColors val="1"/>
        <c:ser>
          <c:idx val="2"/>
          <c:order val="2"/>
          <c:tx>
            <c:strRef>
              <c:f>ABRIL!$H$699:$H$700</c:f>
              <c:strCache>
                <c:ptCount val="2"/>
                <c:pt idx="0">
                  <c:v>PERNOCTACIONES</c:v>
                </c:pt>
                <c:pt idx="1">
                  <c:v>T. PERNOCT.</c:v>
                </c:pt>
              </c:strCache>
              <c:extLst xmlns:c15="http://schemas.microsoft.com/office/drawing/2012/chart"/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2.335515091863517E-2"/>
                  <c:y val="-3.03816947400944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392388451442805E-3"/>
                  <c:y val="-2.6194096750274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216699475065617E-2"/>
                  <c:y val="0.123840466399847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073736876640422E-2"/>
                  <c:y val="9.209429368960483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193815616797901E-2"/>
                  <c:y val="2.91363588914107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492125984251974E-2"/>
                  <c:y val="3.94552849426279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6293471128608924E-2"/>
                  <c:y val="-3.8536705873578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243356299212598E-2"/>
                  <c:y val="-5.1167452453696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55725065616798E-3"/>
                  <c:y val="-1.36616814658649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/>
            </c:extLst>
          </c:dLbls>
          <c:cat>
            <c:strRef>
              <c:f>ABRIL!$B$701:$B$709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  <c:extLst xmlns:c15="http://schemas.microsoft.com/office/drawing/2012/chart"/>
            </c:strRef>
          </c:cat>
          <c:val>
            <c:numRef>
              <c:f>ABRIL!$H$701:$H$709</c:f>
              <c:numCache>
                <c:formatCode>#,##0</c:formatCode>
                <c:ptCount val="9"/>
                <c:pt idx="0">
                  <c:v>1134</c:v>
                </c:pt>
                <c:pt idx="1">
                  <c:v>8006</c:v>
                </c:pt>
                <c:pt idx="2">
                  <c:v>14387</c:v>
                </c:pt>
                <c:pt idx="3">
                  <c:v>1654</c:v>
                </c:pt>
                <c:pt idx="4">
                  <c:v>10041</c:v>
                </c:pt>
                <c:pt idx="5">
                  <c:v>3103</c:v>
                </c:pt>
                <c:pt idx="6">
                  <c:v>2336</c:v>
                </c:pt>
                <c:pt idx="7">
                  <c:v>5015</c:v>
                </c:pt>
                <c:pt idx="8">
                  <c:v>2210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ABRIL!$F$699:$F$700</c15:sqref>
                        </c15:formulaRef>
                      </c:ext>
                    </c:extLst>
                    <c:strCache>
                      <c:ptCount val="2"/>
                      <c:pt idx="0">
                        <c:v>PERNOCTACIONES</c:v>
                      </c:pt>
                      <c:pt idx="1">
                        <c:v>P. 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rgbClr val="9933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rgbClr val="FFFF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rgbClr val="CCFF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rgbClr val="6600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rgbClr val="FF8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rgbClr val="0066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rgbClr val="CCCC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rgbClr val="000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1"/>
                    <c:layout>
                      <c:manualLayout>
                        <c:x val="-2.8992946194225874E-2"/>
                        <c:y val="-5.561815306148438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9.2077032959375651E-2"/>
                        <c:y val="-8.383761094914678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3"/>
                    <c:layout>
                      <c:manualLayout>
                        <c:x val="1.8367012751724619E-2"/>
                        <c:y val="5.785336830184266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4"/>
                    <c:layout>
                      <c:manualLayout>
                        <c:x val="-2.4665528534596894E-2"/>
                        <c:y val="3.821855748800692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1.8786089238845144E-2"/>
                        <c:y val="3.72833615111791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6"/>
                    <c:layout>
                      <c:manualLayout>
                        <c:x val="-2.0786909448818898E-2"/>
                        <c:y val="-5.60712226889234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7"/>
                    <c:layout>
                      <c:manualLayout>
                        <c:x val="4.4681468190370006E-2"/>
                        <c:y val="-5.519127035629639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8"/>
                    <c:layout>
                      <c:manualLayout>
                        <c:x val="-1.9829396325459318E-3"/>
                        <c:y val="-2.9949947106004304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ABRIL!$B$701:$B$709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ABRIL!$F$701:$F$709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955</c:v>
                      </c:pt>
                      <c:pt idx="1">
                        <c:v>6506</c:v>
                      </c:pt>
                      <c:pt idx="2">
                        <c:v>9892</c:v>
                      </c:pt>
                      <c:pt idx="3">
                        <c:v>1197</c:v>
                      </c:pt>
                      <c:pt idx="4">
                        <c:v>7537</c:v>
                      </c:pt>
                      <c:pt idx="5">
                        <c:v>2790</c:v>
                      </c:pt>
                      <c:pt idx="6">
                        <c:v>1399</c:v>
                      </c:pt>
                      <c:pt idx="7">
                        <c:v>4960</c:v>
                      </c:pt>
                      <c:pt idx="8">
                        <c:v>1987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ABRIL!$G$699:$G$700</c15:sqref>
                        </c15:formulaRef>
                      </c:ext>
                    </c:extLst>
                    <c:strCache>
                      <c:ptCount val="2"/>
                      <c:pt idx="0">
                        <c:v>PERNOCTACIONES</c:v>
                      </c:pt>
                      <c:pt idx="1">
                        <c:v>P.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ABRIL!$B$701:$B$709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ABRIL!$G$701:$G$709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179</c:v>
                      </c:pt>
                      <c:pt idx="1">
                        <c:v>1500</c:v>
                      </c:pt>
                      <c:pt idx="2">
                        <c:v>4495</c:v>
                      </c:pt>
                      <c:pt idx="3">
                        <c:v>457</c:v>
                      </c:pt>
                      <c:pt idx="4">
                        <c:v>2504</c:v>
                      </c:pt>
                      <c:pt idx="5">
                        <c:v>313</c:v>
                      </c:pt>
                      <c:pt idx="6">
                        <c:v>937</c:v>
                      </c:pt>
                      <c:pt idx="7">
                        <c:v>55</c:v>
                      </c:pt>
                      <c:pt idx="8">
                        <c:v>223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[3]Mes!$C$46:$C$64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7117752"/>
        <c:axId val="217116576"/>
      </c:barChart>
      <c:catAx>
        <c:axId val="217117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11657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77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603181933636598E-2"/>
          <c:y val="0.23771820931207049"/>
          <c:w val="0.88695095481100061"/>
          <c:h val="0.660743942999217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ABRIL!$B$764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ABRIL!$C$763:$H$763</c15:sqref>
                  </c15:fullRef>
                </c:ext>
              </c:extLst>
              <c:f>(ABRIL!$C$763,ABRIL!$E$763,ABRIL!$G$763)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ABRIL!$C$764:$H$764</c15:sqref>
                  </c15:fullRef>
                </c:ext>
              </c:extLst>
              <c:f>(ABRIL!$C$764,ABRIL!$E$764,ABRIL!$G$764)</c:f>
              <c:numCache>
                <c:formatCode>#,##0</c:formatCode>
                <c:ptCount val="3"/>
                <c:pt idx="0">
                  <c:v>36957</c:v>
                </c:pt>
                <c:pt idx="1">
                  <c:v>8390</c:v>
                </c:pt>
                <c:pt idx="2">
                  <c:v>45347</c:v>
                </c:pt>
              </c:numCache>
            </c:numRef>
          </c:val>
        </c:ser>
        <c:ser>
          <c:idx val="2"/>
          <c:order val="2"/>
          <c:tx>
            <c:strRef>
              <c:f>ABRIL!$B$765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ABRIL!$C$763:$H$763</c15:sqref>
                  </c15:fullRef>
                </c:ext>
              </c:extLst>
              <c:f>(ABRIL!$C$763,ABRIL!$E$763,ABRIL!$G$763)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ABRIL!$C$765:$H$765</c15:sqref>
                  </c15:fullRef>
                </c:ext>
              </c:extLst>
              <c:f>(ABRIL!$C$765,ABRIL!$E$765,ABRIL!$G$765)</c:f>
              <c:numCache>
                <c:formatCode>#,##0</c:formatCode>
                <c:ptCount val="3"/>
                <c:pt idx="0">
                  <c:v>40126</c:v>
                </c:pt>
                <c:pt idx="1">
                  <c:v>10586</c:v>
                </c:pt>
                <c:pt idx="2">
                  <c:v>50712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7636368"/>
        <c:axId val="3076367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ABRIL!$B$763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ABRIL!$C$763:$H$763</c15:sqref>
                        </c15:fullRef>
                        <c15:formulaRef>
                          <c15:sqref>(ABRIL!$C$763,ABRIL!$E$763,ABRIL!$G$763)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ABRIL!$C$763:$H$763</c15:sqref>
                        </c15:fullRef>
                        <c15:formulaRef>
                          <c15:sqref>(ABRIL!$C$763,ABRIL!$E$763,ABRIL!$G$763)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763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6760"/>
        <c:crosses val="autoZero"/>
        <c:auto val="1"/>
        <c:lblAlgn val="ctr"/>
        <c:lblOffset val="100"/>
        <c:noMultiLvlLbl val="0"/>
      </c:catAx>
      <c:valAx>
        <c:axId val="307636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solidFill>
            <a:srgbClr val="D1E7A9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636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18512718438076"/>
          <c:y val="2.4982808732967293E-2"/>
          <c:w val="0.26871264233234787"/>
          <c:h val="0.17988486269174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DISTRIBUCION</a:t>
            </a:r>
            <a:r>
              <a:rPr lang="en-US" sz="1100" b="1" baseline="0"/>
              <a:t> PROVINCIAL DEL Nº DE </a:t>
            </a: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4456855264226"/>
          <c:y val="0.19159516329585582"/>
          <c:w val="0.80634304732526996"/>
          <c:h val="0.66818455289747969"/>
        </c:manualLayout>
      </c:layout>
      <c:pie3DChart>
        <c:varyColors val="1"/>
        <c:ser>
          <c:idx val="0"/>
          <c:order val="0"/>
          <c:tx>
            <c:strRef>
              <c:f>ABRIL!$C$831</c:f>
              <c:strCache>
                <c:ptCount val="1"/>
                <c:pt idx="0">
                  <c:v>VIAJEROS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9.1783423979219098E-3"/>
                  <c:y val="-2.11348285926886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2423086289470032E-3"/>
                  <c:y val="-7.24175245150673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9457748193846903E-3"/>
                  <c:y val="8.09193634724711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948372432827412E-2"/>
                  <c:y val="2.95287708753002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754951085659741E-2"/>
                  <c:y val="-1.95156801104526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54525529669616E-2"/>
                  <c:y val="3.45817572213079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810617744946832E-2"/>
                  <c:y val="5.4122927484705034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0333306274859955E-2"/>
                  <c:y val="-5.31040197272832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7416024027924346E-2"/>
                  <c:y val="-9.7463171093747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ABRIL!$B$833:$B$841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ABRIL!$E$833:$E$841</c:f>
              <c:numCache>
                <c:formatCode>#,##0</c:formatCode>
                <c:ptCount val="9"/>
                <c:pt idx="0">
                  <c:v>13715</c:v>
                </c:pt>
                <c:pt idx="1">
                  <c:v>15290</c:v>
                </c:pt>
                <c:pt idx="2">
                  <c:v>14194</c:v>
                </c:pt>
                <c:pt idx="3">
                  <c:v>5959</c:v>
                </c:pt>
                <c:pt idx="4">
                  <c:v>11504</c:v>
                </c:pt>
                <c:pt idx="5">
                  <c:v>10840</c:v>
                </c:pt>
                <c:pt idx="6">
                  <c:v>9681</c:v>
                </c:pt>
                <c:pt idx="7">
                  <c:v>6436</c:v>
                </c:pt>
                <c:pt idx="8">
                  <c:v>10061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</a:t>
            </a:r>
            <a:r>
              <a:rPr lang="en-US" sz="1100" b="1" baseline="0"/>
              <a:t> </a:t>
            </a: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746783793353454"/>
          <c:y val="0.214551523450873"/>
          <c:w val="0.8086189279873206"/>
          <c:h val="0.67685347483738445"/>
        </c:manualLayout>
      </c:layout>
      <c:pie3DChart>
        <c:varyColors val="1"/>
        <c:ser>
          <c:idx val="0"/>
          <c:order val="0"/>
          <c:tx>
            <c:strRef>
              <c:f>ABRIL!$F$831</c:f>
              <c:strCache>
                <c:ptCount val="1"/>
                <c:pt idx="0">
                  <c:v>PERNOCTACIONES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2.4758651492092977E-2"/>
                  <c:y val="-4.19363231769941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67050531959736E-2"/>
                  <c:y val="2.47028414926395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0196850393700787E-3"/>
                  <c:y val="8.50705237932214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359294373917546E-2"/>
                  <c:y val="-1.913043478260869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4459902071064646E-2"/>
                  <c:y val="2.24508729887024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966109696673354E-2"/>
                  <c:y val="-1.563847997261211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7476675709653936E-3"/>
                  <c:y val="-2.84317014720985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976956924502086E-2"/>
                  <c:y val="-6.61629578911331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472606365380724E-2"/>
                  <c:y val="-1.59582334816843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ABRIL!$B$833:$B$841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ABRIL!$H$833:$H$841</c:f>
              <c:numCache>
                <c:formatCode>#,##0</c:formatCode>
                <c:ptCount val="9"/>
                <c:pt idx="0">
                  <c:v>33220</c:v>
                </c:pt>
                <c:pt idx="1">
                  <c:v>29059</c:v>
                </c:pt>
                <c:pt idx="2">
                  <c:v>28879</c:v>
                </c:pt>
                <c:pt idx="3">
                  <c:v>14996</c:v>
                </c:pt>
                <c:pt idx="4">
                  <c:v>24375</c:v>
                </c:pt>
                <c:pt idx="5">
                  <c:v>23630</c:v>
                </c:pt>
                <c:pt idx="6">
                  <c:v>21153</c:v>
                </c:pt>
                <c:pt idx="7">
                  <c:v>10109</c:v>
                </c:pt>
                <c:pt idx="8">
                  <c:v>18830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613278787078995E-2"/>
          <c:y val="0.20676180349668685"/>
          <c:w val="0.88221733456502294"/>
          <c:h val="0.6922042585317760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ABRIL!$B$860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ABRIL!$C$859:$H$859</c15:sqref>
                  </c15:fullRef>
                </c:ext>
              </c:extLst>
              <c:f>(ABRIL!$C$859,ABRIL!$E$859,ABRIL!$G$859)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ABRIL!$C$860:$H$860</c15:sqref>
                  </c15:fullRef>
                </c:ext>
              </c:extLst>
              <c:f>(ABRIL!$C$860,ABRIL!$E$860,ABRIL!$G$860)</c:f>
              <c:numCache>
                <c:formatCode>#,##0</c:formatCode>
                <c:ptCount val="3"/>
                <c:pt idx="0">
                  <c:v>84069</c:v>
                </c:pt>
                <c:pt idx="1">
                  <c:v>7017</c:v>
                </c:pt>
                <c:pt idx="2">
                  <c:v>91086</c:v>
                </c:pt>
              </c:numCache>
            </c:numRef>
          </c:val>
        </c:ser>
        <c:ser>
          <c:idx val="2"/>
          <c:order val="2"/>
          <c:tx>
            <c:strRef>
              <c:f>ABRIL!$B$861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ABRIL!$C$859:$H$859</c15:sqref>
                  </c15:fullRef>
                </c:ext>
              </c:extLst>
              <c:f>(ABRIL!$C$859,ABRIL!$E$859,ABRIL!$G$859)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ABRIL!$C$861:$H$861</c15:sqref>
                  </c15:fullRef>
                </c:ext>
              </c:extLst>
              <c:f>(ABRIL!$C$861,ABRIL!$E$861,ABRIL!$G$861)</c:f>
              <c:numCache>
                <c:formatCode>#,##0</c:formatCode>
                <c:ptCount val="3"/>
                <c:pt idx="0">
                  <c:v>89019</c:v>
                </c:pt>
                <c:pt idx="1">
                  <c:v>8661</c:v>
                </c:pt>
                <c:pt idx="2">
                  <c:v>97680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307637544"/>
        <c:axId val="3076300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ABRIL!$B$859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ABRIL!$C$859:$H$859</c15:sqref>
                        </c15:fullRef>
                        <c15:formulaRef>
                          <c15:sqref>(ABRIL!$C$859,ABRIL!$E$859,ABRIL!$G$859)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ABRIL!$C$859:$H$859</c15:sqref>
                        </c15:fullRef>
                        <c15:formulaRef>
                          <c15:sqref>(ABRIL!$C$859,ABRIL!$E$859,ABRIL!$G$859)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7637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0096"/>
        <c:crosses val="autoZero"/>
        <c:auto val="1"/>
        <c:lblAlgn val="ctr"/>
        <c:lblOffset val="100"/>
        <c:noMultiLvlLbl val="0"/>
      </c:catAx>
      <c:valAx>
        <c:axId val="307630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754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2028871391076112"/>
          <c:y val="2.5263271423664477E-3"/>
          <c:w val="0.37598689130339147"/>
          <c:h val="0.17899213419349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 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646104131158896"/>
          <c:y val="0.21992338572235545"/>
          <c:w val="0.75232938848942765"/>
          <c:h val="0.64184451191971703"/>
        </c:manualLayout>
      </c:layout>
      <c:pie3DChart>
        <c:varyColors val="1"/>
        <c:ser>
          <c:idx val="2"/>
          <c:order val="2"/>
          <c:tx>
            <c:strRef>
              <c:f>ABRIL!$E$963:$E$964</c:f>
              <c:strCache>
                <c:ptCount val="2"/>
                <c:pt idx="0">
                  <c:v>VIAJEROS</c:v>
                </c:pt>
                <c:pt idx="1">
                  <c:v>T. VIAJER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2583983941991506E-2"/>
                  <c:y val="-1.59800148299848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884099836844473E-3"/>
                  <c:y val="-4.42865718018431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1312129491176E-3"/>
                  <c:y val="5.65467312471965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812930364292329E-3"/>
                  <c:y val="4.45617834348873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448689852181688E-2"/>
                  <c:y val="5.53875699627706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812635363672837E-2"/>
                  <c:y val="-2.5599418497512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13795203262869E-3"/>
                  <c:y val="-6.63437368641020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120506087466758E-2"/>
                  <c:y val="-4.0168426256135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2301552880552489E-2"/>
                  <c:y val="-2.47572154847319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ABRIL!$B$965:$B$973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ABRIL!$E$965:$E$973</c:f>
              <c:numCache>
                <c:formatCode>#,##0</c:formatCode>
                <c:ptCount val="9"/>
                <c:pt idx="0">
                  <c:v>3296</c:v>
                </c:pt>
                <c:pt idx="1">
                  <c:v>6024</c:v>
                </c:pt>
                <c:pt idx="2">
                  <c:v>3639</c:v>
                </c:pt>
                <c:pt idx="3">
                  <c:v>465</c:v>
                </c:pt>
                <c:pt idx="4">
                  <c:v>5682</c:v>
                </c:pt>
                <c:pt idx="5">
                  <c:v>1773</c:v>
                </c:pt>
                <c:pt idx="6">
                  <c:v>2193</c:v>
                </c:pt>
                <c:pt idx="7">
                  <c:v>2693</c:v>
                </c:pt>
                <c:pt idx="8">
                  <c:v>1072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ABRIL!$C$963:$C$964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ABRIL!$B$965:$B$973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ABRIL!$C$965:$C$973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3143</c:v>
                      </c:pt>
                      <c:pt idx="1">
                        <c:v>2696</c:v>
                      </c:pt>
                      <c:pt idx="2">
                        <c:v>3239</c:v>
                      </c:pt>
                      <c:pt idx="3">
                        <c:v>424</c:v>
                      </c:pt>
                      <c:pt idx="4">
                        <c:v>1843</c:v>
                      </c:pt>
                      <c:pt idx="5">
                        <c:v>1025</c:v>
                      </c:pt>
                      <c:pt idx="6">
                        <c:v>2082</c:v>
                      </c:pt>
                      <c:pt idx="7">
                        <c:v>924</c:v>
                      </c:pt>
                      <c:pt idx="8">
                        <c:v>896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ABRIL!$D$963:$D$964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ABRIL!$B$965:$B$973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ABRIL!$D$965:$D$973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153</c:v>
                      </c:pt>
                      <c:pt idx="1">
                        <c:v>3328</c:v>
                      </c:pt>
                      <c:pt idx="2">
                        <c:v>400</c:v>
                      </c:pt>
                      <c:pt idx="3">
                        <c:v>41</c:v>
                      </c:pt>
                      <c:pt idx="4">
                        <c:v>3839</c:v>
                      </c:pt>
                      <c:pt idx="5">
                        <c:v>748</c:v>
                      </c:pt>
                      <c:pt idx="6">
                        <c:v>111</c:v>
                      </c:pt>
                      <c:pt idx="7">
                        <c:v>1769</c:v>
                      </c:pt>
                      <c:pt idx="8">
                        <c:v>176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2823942418953109"/>
          <c:y val="4.9627772170230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122044063658925E-2"/>
          <c:y val="0.23653846679882504"/>
          <c:w val="0.90549385535068727"/>
          <c:h val="0.637613709144522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ABRIL!$B$1186</c:f>
              <c:strCache>
                <c:ptCount val="1"/>
                <c:pt idx="0">
                  <c:v>ENERO-ABRIL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ABRIL!$C$1185:$H$1185</c15:sqref>
                  </c15:fullRef>
                </c:ext>
              </c:extLst>
              <c:f>(ABRIL!$C$1185,ABRIL!$E$1185,ABRIL!$G$1185)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ABRIL!$C$1186:$H$1186</c15:sqref>
                  </c15:fullRef>
                </c:ext>
              </c:extLst>
              <c:f>(ABRIL!$C$1186,ABRIL!$E$1186,ABRIL!$G$1186)</c:f>
              <c:numCache>
                <c:formatCode>#,##0</c:formatCode>
                <c:ptCount val="3"/>
                <c:pt idx="0">
                  <c:v>60538</c:v>
                </c:pt>
                <c:pt idx="1">
                  <c:v>22027</c:v>
                </c:pt>
                <c:pt idx="2">
                  <c:v>82565</c:v>
                </c:pt>
              </c:numCache>
            </c:numRef>
          </c:val>
        </c:ser>
        <c:ser>
          <c:idx val="2"/>
          <c:order val="2"/>
          <c:tx>
            <c:strRef>
              <c:f>ABRIL!$B$1187</c:f>
              <c:strCache>
                <c:ptCount val="1"/>
                <c:pt idx="0">
                  <c:v>ENERO-ABRIL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ABRIL!$C$1185:$H$1185</c15:sqref>
                  </c15:fullRef>
                </c:ext>
              </c:extLst>
              <c:f>(ABRIL!$C$1185,ABRIL!$E$1185,ABRIL!$G$1185)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ABRIL!$C$1187:$H$1187</c15:sqref>
                  </c15:fullRef>
                </c:ext>
              </c:extLst>
              <c:f>(ABRIL!$C$1187,ABRIL!$E$1187,ABRIL!$G$1187)</c:f>
              <c:numCache>
                <c:formatCode>#,##0</c:formatCode>
                <c:ptCount val="3"/>
                <c:pt idx="0">
                  <c:v>40128</c:v>
                </c:pt>
                <c:pt idx="1">
                  <c:v>21815</c:v>
                </c:pt>
                <c:pt idx="2">
                  <c:v>61943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7634016"/>
        <c:axId val="3076312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ABRIL!$B$1185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ABRIL!$C$1185:$H$1185</c15:sqref>
                        </c15:fullRef>
                        <c15:formulaRef>
                          <c15:sqref>(ABRIL!$C$1185,ABRIL!$E$1185,ABRIL!$G$1185)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ABRIL!$C$1185:$H$1185</c15:sqref>
                        </c15:fullRef>
                        <c15:formulaRef>
                          <c15:sqref>(ABRIL!$C$1185,ABRIL!$E$1185,ABRIL!$G$1185)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76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1272"/>
        <c:crosses val="autoZero"/>
        <c:auto val="1"/>
        <c:lblAlgn val="ctr"/>
        <c:lblOffset val="100"/>
        <c:noMultiLvlLbl val="0"/>
      </c:catAx>
      <c:valAx>
        <c:axId val="307631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76340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88058488805723"/>
          <c:y val="3.2302990444504638E-2"/>
          <c:w val="0.2111194151119429"/>
          <c:h val="0.17899213419349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PROCEDENCIA VIAJEROS EXTRANJEROS</a:t>
            </a:r>
          </a:p>
          <a:p>
            <a:pPr>
              <a:defRPr sz="1100" b="1"/>
            </a:pPr>
            <a:r>
              <a:rPr lang="en-US" sz="1100" b="1"/>
              <a:t>ENERO-ABRIL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ABRIL!$B$320:$B$336</c15:sqref>
                  </c15:fullRef>
                </c:ext>
              </c:extLst>
              <c:f>ABRIL!$B$322:$B$336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Japón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ABRIL!$C$320:$C$336</c15:sqref>
                  </c15:fullRef>
                </c:ext>
              </c:extLst>
              <c:f>ABRIL!$C$322:$C$336</c:f>
              <c:numCache>
                <c:formatCode>@</c:formatCode>
                <c:ptCount val="15"/>
                <c:pt idx="0" formatCode="0.00%">
                  <c:v>4.9397919327020645E-2</c:v>
                </c:pt>
                <c:pt idx="1" formatCode="0.00%">
                  <c:v>7.2165459394454956E-2</c:v>
                </c:pt>
                <c:pt idx="2" formatCode="0.00%">
                  <c:v>8.594994992017746E-2</c:v>
                </c:pt>
                <c:pt idx="3" formatCode="0.00%">
                  <c:v>1.0237153619527817E-2</c:v>
                </c:pt>
                <c:pt idx="4" formatCode="0.00%">
                  <c:v>1.4494096860289574E-2</c:v>
                </c:pt>
                <c:pt idx="5" formatCode="0.00%">
                  <c:v>1.6477005556225777E-2</c:v>
                </c:pt>
                <c:pt idx="6" formatCode="0.00%">
                  <c:v>2.3543674498796463E-2</c:v>
                </c:pt>
                <c:pt idx="7" formatCode="0.00%">
                  <c:v>4.0988985449075699E-2</c:v>
                </c:pt>
                <c:pt idx="8" formatCode="0.00%">
                  <c:v>5.5822521448135376E-2</c:v>
                </c:pt>
                <c:pt idx="9" formatCode="0.00%">
                  <c:v>5.6976884603500366E-2</c:v>
                </c:pt>
                <c:pt idx="10" formatCode="0.00%">
                  <c:v>6.7769311368465424E-2</c:v>
                </c:pt>
                <c:pt idx="11" formatCode="0.00%">
                  <c:v>8.2767024636268616E-2</c:v>
                </c:pt>
                <c:pt idx="12" formatCode="0.00%">
                  <c:v>0.12113311886787415</c:v>
                </c:pt>
                <c:pt idx="13" formatCode="0.00%">
                  <c:v>0.12989658117294312</c:v>
                </c:pt>
                <c:pt idx="14" formatCode="0.00%">
                  <c:v>0.17238032817840576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40"/>
        <c:axId val="308325024"/>
        <c:axId val="308322280"/>
      </c:barChart>
      <c:catAx>
        <c:axId val="308325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2280"/>
        <c:crosses val="autoZero"/>
        <c:auto val="1"/>
        <c:lblAlgn val="ctr"/>
        <c:lblOffset val="100"/>
        <c:noMultiLvlLbl val="0"/>
      </c:catAx>
      <c:valAx>
        <c:axId val="308322280"/>
        <c:scaling>
          <c:orientation val="minMax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5024"/>
        <c:crosses val="autoZero"/>
        <c:crossBetween val="between"/>
      </c:valAx>
      <c:spPr>
        <a:solidFill>
          <a:srgbClr val="C0C0C0"/>
        </a:solidFill>
        <a:ln w="6350">
          <a:solidFill>
            <a:srgbClr val="000000"/>
          </a:solidFill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DISTRIBUCION</a:t>
            </a:r>
            <a:r>
              <a:rPr lang="es-ES" sz="1100" b="1" baseline="0"/>
              <a:t> PROVINCIAL DEL Nº DE PERNOCTACIONES</a:t>
            </a:r>
            <a:endParaRPr lang="es-ES" sz="11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047460048506594"/>
          <c:y val="0.23722000664170487"/>
          <c:w val="0.86023223362902423"/>
          <c:h val="0.71903540149576028"/>
        </c:manualLayout>
      </c:layout>
      <c:pie3DChart>
        <c:varyColors val="1"/>
        <c:ser>
          <c:idx val="2"/>
          <c:order val="2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154182863218047E-2"/>
                  <c:y val="-2.15613647528281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290308648127845E-2"/>
                  <c:y val="-7.35130622993931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0743878534170563"/>
                  <c:y val="-1.21528424851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427954417090269E-2"/>
                  <c:y val="7.101386061351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9732383135652345E-3"/>
                  <c:y val="-4.16533614313041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4990531246885327E-3"/>
                  <c:y val="-9.1856322933256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359114920761487E-2"/>
                  <c:y val="-4.14404776655045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817768032160497E-2"/>
                  <c:y val="-1.59897869517025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ABRIL!$B$1097:$B$1105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ABRIL!$H$1097:$H$1105</c:f>
              <c:numCache>
                <c:formatCode>#,##0</c:formatCode>
                <c:ptCount val="9"/>
                <c:pt idx="0">
                  <c:v>720</c:v>
                </c:pt>
                <c:pt idx="1">
                  <c:v>10633</c:v>
                </c:pt>
                <c:pt idx="2">
                  <c:v>10661</c:v>
                </c:pt>
                <c:pt idx="3">
                  <c:v>3366</c:v>
                </c:pt>
                <c:pt idx="4">
                  <c:v>1373</c:v>
                </c:pt>
                <c:pt idx="5">
                  <c:v>5857</c:v>
                </c:pt>
                <c:pt idx="6">
                  <c:v>2587</c:v>
                </c:pt>
                <c:pt idx="7">
                  <c:v>1634</c:v>
                </c:pt>
                <c:pt idx="8">
                  <c:v>724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2"/>
                    <c:layout>
                      <c:manualLayout>
                        <c:x val="3.9944108548931385E-2"/>
                        <c:y val="-1.549854255207345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8.2854770106861639E-2"/>
                        <c:y val="2.5888546282576003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ABRIL!$B$1097:$B$1105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ABRIL!$F$1097:$F$1105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617</c:v>
                      </c:pt>
                      <c:pt idx="1">
                        <c:v>5059</c:v>
                      </c:pt>
                      <c:pt idx="2">
                        <c:v>4389</c:v>
                      </c:pt>
                      <c:pt idx="3">
                        <c:v>702</c:v>
                      </c:pt>
                      <c:pt idx="4">
                        <c:v>1085</c:v>
                      </c:pt>
                      <c:pt idx="5">
                        <c:v>4930</c:v>
                      </c:pt>
                      <c:pt idx="6">
                        <c:v>2587</c:v>
                      </c:pt>
                      <c:pt idx="7">
                        <c:v>1461</c:v>
                      </c:pt>
                      <c:pt idx="8">
                        <c:v>220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ABRIL!$B$1097:$B$1105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ABRIL!$G$1097:$G$1105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103</c:v>
                      </c:pt>
                      <c:pt idx="1">
                        <c:v>5574</c:v>
                      </c:pt>
                      <c:pt idx="2">
                        <c:v>6272</c:v>
                      </c:pt>
                      <c:pt idx="3">
                        <c:v>2664</c:v>
                      </c:pt>
                      <c:pt idx="4">
                        <c:v>288</c:v>
                      </c:pt>
                      <c:pt idx="5">
                        <c:v>927</c:v>
                      </c:pt>
                      <c:pt idx="6">
                        <c:v>0</c:v>
                      </c:pt>
                      <c:pt idx="7">
                        <c:v>173</c:v>
                      </c:pt>
                      <c:pt idx="8">
                        <c:v>504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PROCEDENCIA VIAJEROS ESPAÑOLES</a:t>
            </a:r>
          </a:p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 ENERO-ABRIL 2019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00F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Verdana" panose="020B060403050404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ABRIL!$B$279:$B$299</c15:sqref>
                  </c15:fullRef>
                </c:ext>
              </c:extLst>
              <c:f>ABRIL!$B$281:$B$299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Cataluña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ABRIL!$C$279:$C$299</c15:sqref>
                  </c15:fullRef>
                </c:ext>
              </c:extLst>
              <c:f>ABRIL!$C$281:$C$299</c:f>
              <c:numCache>
                <c:formatCode>@</c:formatCode>
                <c:ptCount val="19"/>
                <c:pt idx="0" formatCode="0.00%">
                  <c:v>1.0098883649334311E-3</c:v>
                </c:pt>
                <c:pt idx="1" formatCode="0.00%">
                  <c:v>1.3025067746639252E-3</c:v>
                </c:pt>
                <c:pt idx="2" formatCode="0.00%">
                  <c:v>1.0393665172159672E-2</c:v>
                </c:pt>
                <c:pt idx="3" formatCode="0.00%">
                  <c:v>1.0898084379732609E-2</c:v>
                </c:pt>
                <c:pt idx="4" formatCode="0.00%">
                  <c:v>1.1972145177423954E-2</c:v>
                </c:pt>
                <c:pt idx="5" formatCode="0.00%">
                  <c:v>1.3571577146649361E-2</c:v>
                </c:pt>
                <c:pt idx="6" formatCode="0.00%">
                  <c:v>1.8502039834856987E-2</c:v>
                </c:pt>
                <c:pt idx="7" formatCode="0.00%">
                  <c:v>2.1667106077075005E-2</c:v>
                </c:pt>
                <c:pt idx="8" formatCode="0.00%">
                  <c:v>2.878299169242382E-2</c:v>
                </c:pt>
                <c:pt idx="9" formatCode="0.00%">
                  <c:v>2.9681676998734474E-2</c:v>
                </c:pt>
                <c:pt idx="10" formatCode="0.00%">
                  <c:v>4.3935183435678482E-2</c:v>
                </c:pt>
                <c:pt idx="11" formatCode="0.00%">
                  <c:v>4.758618026971817E-2</c:v>
                </c:pt>
                <c:pt idx="12" formatCode="0.00%">
                  <c:v>5.2192922681570053E-2</c:v>
                </c:pt>
                <c:pt idx="13" formatCode="0.00%">
                  <c:v>6.2527790665626526E-2</c:v>
                </c:pt>
                <c:pt idx="14" formatCode="0.00%">
                  <c:v>6.5836116671562195E-2</c:v>
                </c:pt>
                <c:pt idx="15" formatCode="0.00%">
                  <c:v>7.3680534958839417E-2</c:v>
                </c:pt>
                <c:pt idx="16" formatCode="0.00%">
                  <c:v>8.0583363771438599E-2</c:v>
                </c:pt>
                <c:pt idx="17" formatCode="0.00%">
                  <c:v>0.14717099070549011</c:v>
                </c:pt>
                <c:pt idx="18" formatCode="0.00%">
                  <c:v>0.27870523929595947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39"/>
        <c:axId val="308323848"/>
        <c:axId val="308323456"/>
      </c:barChart>
      <c:catAx>
        <c:axId val="308323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3456"/>
        <c:crosses val="autoZero"/>
        <c:auto val="1"/>
        <c:lblAlgn val="ctr"/>
        <c:lblOffset val="100"/>
        <c:noMultiLvlLbl val="0"/>
      </c:catAx>
      <c:valAx>
        <c:axId val="308323456"/>
        <c:scaling>
          <c:orientation val="minMax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384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</a:t>
            </a:r>
            <a:r>
              <a:rPr lang="en-US" sz="1100" b="1" baseline="0"/>
              <a:t>CEDENCIA VIAJEROS EXTRANJEROS</a:t>
            </a:r>
          </a:p>
          <a:p>
            <a:pPr>
              <a:defRPr sz="1100" b="1"/>
            </a:pPr>
            <a:r>
              <a:rPr lang="en-US" sz="1100" b="1" baseline="0"/>
              <a:t>ABRIL 2019</a:t>
            </a:r>
            <a:endParaRPr lang="en-US" sz="1100" b="1"/>
          </a:p>
        </c:rich>
      </c:tx>
      <c:layout>
        <c:manualLayout>
          <c:xMode val="edge"/>
          <c:yMode val="edge"/>
          <c:x val="0.34318720409144998"/>
          <c:y val="1.1723327261203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ABRIL!$B$300:$B$316</c15:sqref>
                  </c15:fullRef>
                </c:ext>
              </c:extLst>
              <c:f>ABRIL!$B$302:$B$316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Japón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ABRIL!$C$300:$C$316</c15:sqref>
                  </c15:fullRef>
                </c:ext>
              </c:extLst>
              <c:f>ABRIL!$C$302:$C$316</c:f>
              <c:numCache>
                <c:formatCode>@</c:formatCode>
                <c:ptCount val="15"/>
                <c:pt idx="0" formatCode="0.00%">
                  <c:v>4.2790584972810124E-2</c:v>
                </c:pt>
                <c:pt idx="1" formatCode="0.00%">
                  <c:v>7.5259121385566161E-2</c:v>
                </c:pt>
                <c:pt idx="2" formatCode="0.00%">
                  <c:v>8.3759476421036053E-2</c:v>
                </c:pt>
                <c:pt idx="3" formatCode="0.00%">
                  <c:v>1.3087654857079257E-2</c:v>
                </c:pt>
                <c:pt idx="4" formatCode="0.00%">
                  <c:v>1.3154369415331643E-2</c:v>
                </c:pt>
                <c:pt idx="5" formatCode="0.00%">
                  <c:v>1.5352919027805799E-2</c:v>
                </c:pt>
                <c:pt idx="6" formatCode="0.00%">
                  <c:v>1.9823100717781109E-2</c:v>
                </c:pt>
                <c:pt idx="7" formatCode="0.00%">
                  <c:v>4.0802948657177054E-2</c:v>
                </c:pt>
                <c:pt idx="8" formatCode="0.00%">
                  <c:v>5.4779982714677593E-2</c:v>
                </c:pt>
                <c:pt idx="9" formatCode="0.00%">
                  <c:v>6.3097597896751123E-2</c:v>
                </c:pt>
                <c:pt idx="10" formatCode="0.00%">
                  <c:v>7.6258453573617838E-2</c:v>
                </c:pt>
                <c:pt idx="11" formatCode="0.00%">
                  <c:v>9.7346296286962147E-2</c:v>
                </c:pt>
                <c:pt idx="12" formatCode="0.00%">
                  <c:v>0.10796168263083482</c:v>
                </c:pt>
                <c:pt idx="13" formatCode="0.00%">
                  <c:v>0.12579392400139522</c:v>
                </c:pt>
                <c:pt idx="14" formatCode="0.00%">
                  <c:v>0.17073188744117407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40"/>
        <c:axId val="308325808"/>
        <c:axId val="308318360"/>
      </c:barChart>
      <c:catAx>
        <c:axId val="308325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18360"/>
        <c:crosses val="autoZero"/>
        <c:auto val="1"/>
        <c:lblAlgn val="ctr"/>
        <c:lblOffset val="100"/>
        <c:noMultiLvlLbl val="0"/>
      </c:catAx>
      <c:valAx>
        <c:axId val="308318360"/>
        <c:scaling>
          <c:orientation val="minMax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580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[4]Mes!$A$206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17112656"/>
        <c:axId val="217116968"/>
        <c:axId val="0"/>
      </c:bar3DChart>
      <c:catAx>
        <c:axId val="21711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6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7116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ABRIL!$B$1638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ABRIL!$C$1637:$K$1637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ABRIL!$C$1638:$K$1638</c:f>
              <c:numCache>
                <c:formatCode>#,##0</c:formatCode>
                <c:ptCount val="9"/>
                <c:pt idx="0">
                  <c:v>1207</c:v>
                </c:pt>
                <c:pt idx="1">
                  <c:v>319</c:v>
                </c:pt>
                <c:pt idx="2">
                  <c:v>300</c:v>
                </c:pt>
                <c:pt idx="3">
                  <c:v>75</c:v>
                </c:pt>
                <c:pt idx="4">
                  <c:v>129</c:v>
                </c:pt>
                <c:pt idx="5">
                  <c:v>1544</c:v>
                </c:pt>
                <c:pt idx="6">
                  <c:v>95</c:v>
                </c:pt>
                <c:pt idx="7">
                  <c:v>263</c:v>
                </c:pt>
                <c:pt idx="8">
                  <c:v>283</c:v>
                </c:pt>
              </c:numCache>
            </c:numRef>
          </c:val>
        </c:ser>
        <c:ser>
          <c:idx val="1"/>
          <c:order val="1"/>
          <c:tx>
            <c:strRef>
              <c:f>ABRIL!$B$1639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ABRIL!$C$1637:$K$1637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ABRIL!$C$1639:$K$1639</c:f>
              <c:numCache>
                <c:formatCode>#,##0</c:formatCode>
                <c:ptCount val="9"/>
                <c:pt idx="0">
                  <c:v>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150</c:v>
                </c:pt>
              </c:numCache>
            </c:numRef>
          </c:val>
        </c:ser>
        <c:ser>
          <c:idx val="2"/>
          <c:order val="2"/>
          <c:tx>
            <c:strRef>
              <c:f>ABRIL!$B$1640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ABRIL!$C$1637:$K$1637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ABRIL!$C$1640:$K$1640</c:f>
              <c:numCache>
                <c:formatCode>#,##0</c:formatCode>
                <c:ptCount val="9"/>
                <c:pt idx="0">
                  <c:v>566</c:v>
                </c:pt>
                <c:pt idx="1">
                  <c:v>83</c:v>
                </c:pt>
                <c:pt idx="2">
                  <c:v>43</c:v>
                </c:pt>
                <c:pt idx="3">
                  <c:v>13</c:v>
                </c:pt>
                <c:pt idx="4">
                  <c:v>95</c:v>
                </c:pt>
                <c:pt idx="5">
                  <c:v>697</c:v>
                </c:pt>
                <c:pt idx="6">
                  <c:v>32</c:v>
                </c:pt>
                <c:pt idx="7">
                  <c:v>86</c:v>
                </c:pt>
                <c:pt idx="8">
                  <c:v>38</c:v>
                </c:pt>
              </c:numCache>
            </c:numRef>
          </c:val>
        </c:ser>
        <c:ser>
          <c:idx val="3"/>
          <c:order val="3"/>
          <c:tx>
            <c:strRef>
              <c:f>ABRIL!$B$1641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ABRIL!$C$1637:$K$1637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ABRIL!$C$1641:$K$1641</c:f>
              <c:numCache>
                <c:formatCode>#,##0</c:formatCode>
                <c:ptCount val="9"/>
                <c:pt idx="0">
                  <c:v>686</c:v>
                </c:pt>
                <c:pt idx="1">
                  <c:v>379</c:v>
                </c:pt>
                <c:pt idx="2">
                  <c:v>1059</c:v>
                </c:pt>
                <c:pt idx="3">
                  <c:v>25</c:v>
                </c:pt>
                <c:pt idx="4">
                  <c:v>1324</c:v>
                </c:pt>
                <c:pt idx="5">
                  <c:v>206</c:v>
                </c:pt>
                <c:pt idx="6">
                  <c:v>233</c:v>
                </c:pt>
                <c:pt idx="7">
                  <c:v>529</c:v>
                </c:pt>
                <c:pt idx="8">
                  <c:v>606</c:v>
                </c:pt>
              </c:numCache>
            </c:numRef>
          </c:val>
        </c:ser>
        <c:ser>
          <c:idx val="4"/>
          <c:order val="4"/>
          <c:tx>
            <c:strRef>
              <c:f>ABRIL!$B$1642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ABRIL!$C$1637:$K$1637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ABRIL!$C$1642:$K$1642</c:f>
              <c:numCache>
                <c:formatCode>#,##0</c:formatCode>
                <c:ptCount val="9"/>
                <c:pt idx="0">
                  <c:v>82</c:v>
                </c:pt>
                <c:pt idx="1">
                  <c:v>14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8319536"/>
        <c:axId val="308324240"/>
      </c:barChart>
      <c:catAx>
        <c:axId val="30831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4240"/>
        <c:crosses val="autoZero"/>
        <c:auto val="1"/>
        <c:lblAlgn val="ctr"/>
        <c:lblOffset val="100"/>
        <c:noMultiLvlLbl val="0"/>
      </c:catAx>
      <c:valAx>
        <c:axId val="308324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1953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83305932912232"/>
          <c:y val="0.20392186863542755"/>
          <c:w val="0.16484093334487035"/>
          <c:h val="0.67786702562940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47396658750989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6642598425196853"/>
          <c:w val="0.9069529578033515"/>
          <c:h val="0.7369948818897637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C3300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ALOJAMIENTOS'!$C$26:$N$26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ALOJAMIENTOS'!$C$27:$N$27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320320"/>
        <c:axId val="308319144"/>
      </c:lineChart>
      <c:catAx>
        <c:axId val="3083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19144"/>
        <c:crosses val="autoZero"/>
        <c:auto val="1"/>
        <c:lblAlgn val="ctr"/>
        <c:lblOffset val="100"/>
        <c:noMultiLvlLbl val="0"/>
      </c:catAx>
      <c:valAx>
        <c:axId val="308319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032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6161562829989441"/>
          <c:y val="1.9801980198019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010825732316708E-2"/>
          <c:y val="0.18850120838855536"/>
          <c:w val="0.91380480423051658"/>
          <c:h val="0.71034458563966629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C3300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ALOJAMIENTOS'!$C$4:$N$4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ALOJAMIENTOS'!$C$5:$N$5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323064"/>
        <c:axId val="308321104"/>
      </c:lineChart>
      <c:catAx>
        <c:axId val="30832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1104"/>
        <c:crosses val="autoZero"/>
        <c:auto val="1"/>
        <c:lblAlgn val="ctr"/>
        <c:lblOffset val="100"/>
        <c:noMultiLvlLbl val="0"/>
      </c:catAx>
      <c:valAx>
        <c:axId val="30832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832306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</a:t>
            </a:r>
            <a:r>
              <a:rPr lang="en-US" sz="1100" b="1" baseline="0"/>
              <a:t> HOTELEROS</a:t>
            </a:r>
            <a:endParaRPr lang="en-US" sz="1100" b="1"/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4404435058078142"/>
          <c:y val="2.5125628140703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010825732316708E-2"/>
          <c:y val="0.19270565425552963"/>
          <c:w val="0.91380480423051658"/>
          <c:h val="0.70614054524591474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[9]HOTELES!$C$4:$N$4</c:f>
              <c:numCache>
                <c:formatCode>General</c:formatCode>
                <c:ptCount val="12"/>
                <c:pt idx="0">
                  <c:v>317279</c:v>
                </c:pt>
                <c:pt idx="1">
                  <c:v>351212</c:v>
                </c:pt>
                <c:pt idx="2">
                  <c:v>481299</c:v>
                </c:pt>
                <c:pt idx="3">
                  <c:v>498245</c:v>
                </c:pt>
                <c:pt idx="4">
                  <c:v>564655</c:v>
                </c:pt>
                <c:pt idx="5">
                  <c:v>553040</c:v>
                </c:pt>
                <c:pt idx="6">
                  <c:v>592596</c:v>
                </c:pt>
                <c:pt idx="7">
                  <c:v>761846</c:v>
                </c:pt>
                <c:pt idx="8">
                  <c:v>648090</c:v>
                </c:pt>
                <c:pt idx="9">
                  <c:v>603605</c:v>
                </c:pt>
                <c:pt idx="10">
                  <c:v>448763</c:v>
                </c:pt>
                <c:pt idx="11">
                  <c:v>415393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[9]HOTELES!$C$5:$N$5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8432"/>
        <c:axId val="309134120"/>
      </c:lineChart>
      <c:catAx>
        <c:axId val="3091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4120"/>
        <c:crosses val="autoZero"/>
        <c:auto val="1"/>
        <c:lblAlgn val="ctr"/>
        <c:lblOffset val="100"/>
        <c:noMultiLvlLbl val="0"/>
      </c:catAx>
      <c:valAx>
        <c:axId val="309134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8432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HOTELEROS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4314038672381142"/>
          <c:y val="5.0000000000000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79926243396786E-2"/>
          <c:y val="0.17142598425196851"/>
          <c:w val="0.9101175288215555"/>
          <c:h val="0.73199488188976369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[9]HOTELES!$C$26:$N$26</c:f>
              <c:numCache>
                <c:formatCode>General</c:formatCode>
                <c:ptCount val="12"/>
                <c:pt idx="0">
                  <c:v>514347</c:v>
                </c:pt>
                <c:pt idx="1">
                  <c:v>547727</c:v>
                </c:pt>
                <c:pt idx="2">
                  <c:v>776339</c:v>
                </c:pt>
                <c:pt idx="3">
                  <c:v>801982</c:v>
                </c:pt>
                <c:pt idx="4">
                  <c:v>858687</c:v>
                </c:pt>
                <c:pt idx="5">
                  <c:v>872413</c:v>
                </c:pt>
                <c:pt idx="6">
                  <c:v>906542</c:v>
                </c:pt>
                <c:pt idx="7">
                  <c:v>1178034</c:v>
                </c:pt>
                <c:pt idx="8">
                  <c:v>999946</c:v>
                </c:pt>
                <c:pt idx="9">
                  <c:v>961933</c:v>
                </c:pt>
                <c:pt idx="10">
                  <c:v>737516</c:v>
                </c:pt>
                <c:pt idx="11">
                  <c:v>658635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[9]HOTELES!$C$27:$N$27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2944"/>
        <c:axId val="309134904"/>
      </c:lineChart>
      <c:catAx>
        <c:axId val="30913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4904"/>
        <c:crosses val="autoZero"/>
        <c:auto val="1"/>
        <c:lblAlgn val="ctr"/>
        <c:lblOffset val="100"/>
        <c:noMultiLvlLbl val="0"/>
      </c:catAx>
      <c:valAx>
        <c:axId val="309134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294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PENSIONES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0328486291222054"/>
          <c:y val="2.50000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19795669291338583"/>
          <c:w val="0.92015506650463619"/>
          <c:h val="0.70088937007874019"/>
        </c:manualLayout>
      </c:layout>
      <c:lineChart>
        <c:grouping val="standard"/>
        <c:varyColors val="0"/>
        <c:ser>
          <c:idx val="0"/>
          <c:order val="0"/>
          <c:tx>
            <c:strRef>
              <c:f>[9]PENSIONES!$B$4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[9]PENSIONES!$C$3:$N$3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[9]PENSIONES!$C$4:$N$4</c:f>
              <c:numCache>
                <c:formatCode>General</c:formatCode>
                <c:ptCount val="12"/>
                <c:pt idx="0">
                  <c:v>9275</c:v>
                </c:pt>
                <c:pt idx="1">
                  <c:v>6439</c:v>
                </c:pt>
                <c:pt idx="2">
                  <c:v>14218</c:v>
                </c:pt>
                <c:pt idx="3">
                  <c:v>15415</c:v>
                </c:pt>
                <c:pt idx="4">
                  <c:v>20630</c:v>
                </c:pt>
                <c:pt idx="5">
                  <c:v>19095</c:v>
                </c:pt>
                <c:pt idx="6">
                  <c:v>17029</c:v>
                </c:pt>
                <c:pt idx="7">
                  <c:v>32140</c:v>
                </c:pt>
                <c:pt idx="8">
                  <c:v>26316</c:v>
                </c:pt>
                <c:pt idx="9">
                  <c:v>23994</c:v>
                </c:pt>
                <c:pt idx="10">
                  <c:v>12062</c:v>
                </c:pt>
                <c:pt idx="11">
                  <c:v>12038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[9]PENSIONES!$B$5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[9]PENSIONES!$C$3:$N$3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[9]PENSIONES!$C$5:$N$5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6864"/>
        <c:axId val="309138040"/>
      </c:lineChart>
      <c:catAx>
        <c:axId val="309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8040"/>
        <c:crosses val="autoZero"/>
        <c:auto val="1"/>
        <c:lblAlgn val="ctr"/>
        <c:lblOffset val="100"/>
        <c:noMultiLvlLbl val="0"/>
      </c:catAx>
      <c:valAx>
        <c:axId val="309138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6864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PENSIONES 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8961070600071507"/>
          <c:y val="9.95024875621890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7655031926979275"/>
          <c:w val="0.9069529578033515"/>
          <c:h val="0.72687037254671527"/>
        </c:manualLayout>
      </c:layout>
      <c:lineChart>
        <c:grouping val="standard"/>
        <c:varyColors val="0"/>
        <c:ser>
          <c:idx val="0"/>
          <c:order val="0"/>
          <c:tx>
            <c:strRef>
              <c:f>[9]PENSIONES!$B$26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[9]PENSIONES!$C$25:$N$25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[9]PENSIONES!$C$26:$N$26</c:f>
              <c:numCache>
                <c:formatCode>General</c:formatCode>
                <c:ptCount val="12"/>
                <c:pt idx="0">
                  <c:v>25562</c:v>
                </c:pt>
                <c:pt idx="1">
                  <c:v>21878</c:v>
                </c:pt>
                <c:pt idx="2">
                  <c:v>29773</c:v>
                </c:pt>
                <c:pt idx="3">
                  <c:v>31271</c:v>
                </c:pt>
                <c:pt idx="4">
                  <c:v>37192</c:v>
                </c:pt>
                <c:pt idx="5">
                  <c:v>37977</c:v>
                </c:pt>
                <c:pt idx="6">
                  <c:v>29595</c:v>
                </c:pt>
                <c:pt idx="7">
                  <c:v>58961</c:v>
                </c:pt>
                <c:pt idx="8">
                  <c:v>45592</c:v>
                </c:pt>
                <c:pt idx="9">
                  <c:v>38786</c:v>
                </c:pt>
                <c:pt idx="10">
                  <c:v>25182</c:v>
                </c:pt>
                <c:pt idx="11">
                  <c:v>31445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[9]PENSIONES!$B$27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[9]PENSIONES!$C$25:$N$25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[9]PENSIONES!$C$27:$N$27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4512"/>
        <c:axId val="309135296"/>
      </c:lineChart>
      <c:catAx>
        <c:axId val="30913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5296"/>
        <c:crosses val="autoZero"/>
        <c:auto val="1"/>
        <c:lblAlgn val="ctr"/>
        <c:lblOffset val="100"/>
        <c:noMultiLvlLbl val="0"/>
      </c:catAx>
      <c:valAx>
        <c:axId val="3091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451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3421588272954789"/>
          <c:y val="1.507537688442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19270565425552963"/>
          <c:w val="0.9064130329936998"/>
          <c:h val="0.70614054524591474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RURAL'!$C$4:$N$4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RURAL'!$C$5:$N$5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5688"/>
        <c:axId val="309138824"/>
      </c:lineChart>
      <c:catAx>
        <c:axId val="30913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8824"/>
        <c:crosses val="autoZero"/>
        <c:auto val="1"/>
        <c:lblAlgn val="ctr"/>
        <c:lblOffset val="100"/>
        <c:noMultiLvlLbl val="0"/>
      </c:catAx>
      <c:valAx>
        <c:axId val="309138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568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3365530602233329"/>
          <c:y val="1.00062678732322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9147569240412116"/>
          <c:w val="0.9069529578033515"/>
          <c:h val="0.71194499941238698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RURAL'!$C$26:$N$26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RURAL'!$C$27:$N$27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2552"/>
        <c:axId val="309140784"/>
      </c:lineChart>
      <c:catAx>
        <c:axId val="30913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40784"/>
        <c:crosses val="autoZero"/>
        <c:auto val="1"/>
        <c:lblAlgn val="ctr"/>
        <c:lblOffset val="100"/>
        <c:noMultiLvlLbl val="0"/>
      </c:catAx>
      <c:valAx>
        <c:axId val="309140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255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3267184956310839"/>
          <c:y val="7.97861088259490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754609787700585E-2"/>
          <c:y val="0.17828025228189759"/>
          <c:w val="0.93278431177115517"/>
          <c:h val="0.72554119167939823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[9]CAMPAMENTOS!$C$4:$N$4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[9]CAMPAMENTOS!$C$5:$N$5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6472"/>
        <c:axId val="309137648"/>
      </c:lineChart>
      <c:catAx>
        <c:axId val="30913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7648"/>
        <c:crosses val="autoZero"/>
        <c:auto val="1"/>
        <c:lblAlgn val="ctr"/>
        <c:lblOffset val="100"/>
        <c:noMultiLvlLbl val="0"/>
      </c:catAx>
      <c:valAx>
        <c:axId val="309137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647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[4]Mes!$A$223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17113440"/>
        <c:axId val="217113832"/>
        <c:axId val="0"/>
      </c:bar3DChart>
      <c:catAx>
        <c:axId val="2171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3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7113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711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0272630519917851"/>
          <c:y val="1.4943220037193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272855016670962E-2"/>
          <c:y val="0.20142585150643333"/>
          <c:w val="0.91962459154062992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[9]CAMPAMENTOS!$C$26:$N$26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[9]CAMPAMENTOS!$C$27:$N$27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6080"/>
        <c:axId val="309140392"/>
      </c:lineChart>
      <c:catAx>
        <c:axId val="30913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40392"/>
        <c:crosses val="autoZero"/>
        <c:auto val="1"/>
        <c:lblAlgn val="ctr"/>
        <c:lblOffset val="100"/>
        <c:noMultiLvlLbl val="0"/>
      </c:catAx>
      <c:valAx>
        <c:axId val="309140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608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1950665018295263"/>
          <c:y val="2.2953145708271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596491955892231E-2"/>
          <c:y val="0.18850120838855536"/>
          <c:w val="0.92221916148784877"/>
          <c:h val="0.71034458563966629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[9]ALBERGUES!$C$4:$N$4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[9]ALBERGUES!$C$5:$N$5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29416"/>
        <c:axId val="309141568"/>
      </c:lineChart>
      <c:catAx>
        <c:axId val="30912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41568"/>
        <c:crosses val="autoZero"/>
        <c:auto val="1"/>
        <c:lblAlgn val="ctr"/>
        <c:lblOffset val="100"/>
        <c:noMultiLvlLbl val="0"/>
      </c:catAx>
      <c:valAx>
        <c:axId val="309141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29416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2592195754011763"/>
          <c:y val="1.500954426151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395959998671055E-2"/>
          <c:y val="0.20142585150643333"/>
          <c:w val="0.91750149506628109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[9]ALBERGUES!$C$26:$N$26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[9]ALBERGUES!$C$27:$N$27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30592"/>
        <c:axId val="309131376"/>
      </c:lineChart>
      <c:catAx>
        <c:axId val="3091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1376"/>
        <c:crosses val="autoZero"/>
        <c:auto val="1"/>
        <c:lblAlgn val="ctr"/>
        <c:lblOffset val="100"/>
        <c:noMultiLvlLbl val="0"/>
      </c:catAx>
      <c:valAx>
        <c:axId val="309131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0913059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23505764311107"/>
          <c:y val="5.044341048278056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C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 DE PLAZAS POR PROVINCIAS</a:t>
            </a:r>
          </a:p>
        </c:rich>
      </c:tx>
      <c:layout>
        <c:manualLayout>
          <c:xMode val="edge"/>
          <c:yMode val="edge"/>
          <c:x val="0.17544856618877705"/>
          <c:y val="2.35688538932633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6879200932172385E-2"/>
                  <c:y val="-5.77777777777777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39899260220129E-3"/>
                  <c:y val="-7.12283464566929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362161388324719E-2"/>
                  <c:y val="-3.40664916885389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557588359009401E-2"/>
                  <c:y val="-9.736097987751531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019128938298217E-2"/>
                  <c:y val="-5.138197725284339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ABRIL!$B$1423:$B$1431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ABRIL!$N$1423:$N$1431</c:f>
              <c:numCache>
                <c:formatCode>#,##0</c:formatCode>
                <c:ptCount val="9"/>
                <c:pt idx="0">
                  <c:v>5830</c:v>
                </c:pt>
                <c:pt idx="1">
                  <c:v>11753</c:v>
                </c:pt>
                <c:pt idx="2">
                  <c:v>13630</c:v>
                </c:pt>
                <c:pt idx="3">
                  <c:v>3819</c:v>
                </c:pt>
                <c:pt idx="4">
                  <c:v>12232</c:v>
                </c:pt>
                <c:pt idx="5">
                  <c:v>6558</c:v>
                </c:pt>
                <c:pt idx="6">
                  <c:v>4246</c:v>
                </c:pt>
                <c:pt idx="7">
                  <c:v>9618</c:v>
                </c:pt>
                <c:pt idx="8">
                  <c:v>3946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7" Type="http://schemas.openxmlformats.org/officeDocument/2006/relationships/chart" Target="../charts/chart3.xml"/><Relationship Id="rId71" Type="http://schemas.openxmlformats.org/officeDocument/2006/relationships/chart" Target="../charts/chart67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9" Type="http://schemas.openxmlformats.org/officeDocument/2006/relationships/chart" Target="../charts/chart25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5" Type="http://schemas.openxmlformats.org/officeDocument/2006/relationships/chart" Target="../charts/chart1.xml"/><Relationship Id="rId61" Type="http://schemas.openxmlformats.org/officeDocument/2006/relationships/chart" Target="../charts/chart57.xml"/><Relationship Id="rId82" Type="http://schemas.openxmlformats.org/officeDocument/2006/relationships/chart" Target="../charts/chart78.xml"/><Relationship Id="rId19" Type="http://schemas.openxmlformats.org/officeDocument/2006/relationships/chart" Target="../charts/chart15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77" Type="http://schemas.openxmlformats.org/officeDocument/2006/relationships/chart" Target="../charts/chart73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6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108</xdr:row>
      <xdr:rowOff>25400</xdr:rowOff>
    </xdr:from>
    <xdr:to>
      <xdr:col>14</xdr:col>
      <xdr:colOff>711200</xdr:colOff>
      <xdr:row>234</xdr:row>
      <xdr:rowOff>152400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056600"/>
          <a:ext cx="12750800" cy="209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1743</xdr:row>
      <xdr:rowOff>0</xdr:rowOff>
    </xdr:from>
    <xdr:to>
      <xdr:col>11</xdr:col>
      <xdr:colOff>628650</xdr:colOff>
      <xdr:row>1743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1843</xdr:row>
      <xdr:rowOff>66675</xdr:rowOff>
    </xdr:from>
    <xdr:to>
      <xdr:col>11</xdr:col>
      <xdr:colOff>723900</xdr:colOff>
      <xdr:row>1862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1455</xdr:row>
      <xdr:rowOff>0</xdr:rowOff>
    </xdr:from>
    <xdr:to>
      <xdr:col>11</xdr:col>
      <xdr:colOff>28575</xdr:colOff>
      <xdr:row>1464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1499</xdr:row>
      <xdr:rowOff>0</xdr:rowOff>
    </xdr:from>
    <xdr:to>
      <xdr:col>7</xdr:col>
      <xdr:colOff>825500</xdr:colOff>
      <xdr:row>1508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1510</xdr:row>
      <xdr:rowOff>0</xdr:rowOff>
    </xdr:from>
    <xdr:to>
      <xdr:col>7</xdr:col>
      <xdr:colOff>850900</xdr:colOff>
      <xdr:row>1519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177800</xdr:colOff>
      <xdr:row>1499</xdr:row>
      <xdr:rowOff>0</xdr:rowOff>
    </xdr:from>
    <xdr:to>
      <xdr:col>14</xdr:col>
      <xdr:colOff>571501</xdr:colOff>
      <xdr:row>1507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1728</xdr:row>
      <xdr:rowOff>0</xdr:rowOff>
    </xdr:from>
    <xdr:to>
      <xdr:col>14</xdr:col>
      <xdr:colOff>609600</xdr:colOff>
      <xdr:row>1737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299</xdr:row>
      <xdr:rowOff>0</xdr:rowOff>
    </xdr:from>
    <xdr:to>
      <xdr:col>13</xdr:col>
      <xdr:colOff>733425</xdr:colOff>
      <xdr:row>299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464039</xdr:colOff>
      <xdr:row>1432</xdr:row>
      <xdr:rowOff>295275</xdr:rowOff>
    </xdr:from>
    <xdr:to>
      <xdr:col>14</xdr:col>
      <xdr:colOff>561976</xdr:colOff>
      <xdr:row>1441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1433</xdr:row>
      <xdr:rowOff>0</xdr:rowOff>
    </xdr:from>
    <xdr:to>
      <xdr:col>8</xdr:col>
      <xdr:colOff>24423</xdr:colOff>
      <xdr:row>1442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1473</xdr:row>
      <xdr:rowOff>0</xdr:rowOff>
    </xdr:from>
    <xdr:to>
      <xdr:col>12</xdr:col>
      <xdr:colOff>0</xdr:colOff>
      <xdr:row>1482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1558</xdr:row>
      <xdr:rowOff>0</xdr:rowOff>
    </xdr:from>
    <xdr:to>
      <xdr:col>12</xdr:col>
      <xdr:colOff>0</xdr:colOff>
      <xdr:row>1567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581025</xdr:colOff>
      <xdr:row>1728</xdr:row>
      <xdr:rowOff>0</xdr:rowOff>
    </xdr:from>
    <xdr:to>
      <xdr:col>8</xdr:col>
      <xdr:colOff>57150</xdr:colOff>
      <xdr:row>1737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127000</xdr:colOff>
      <xdr:row>1509</xdr:row>
      <xdr:rowOff>288924</xdr:rowOff>
    </xdr:from>
    <xdr:to>
      <xdr:col>14</xdr:col>
      <xdr:colOff>584201</xdr:colOff>
      <xdr:row>1518</xdr:row>
      <xdr:rowOff>317499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576628</xdr:colOff>
      <xdr:row>1577</xdr:row>
      <xdr:rowOff>0</xdr:rowOff>
    </xdr:from>
    <xdr:to>
      <xdr:col>11</xdr:col>
      <xdr:colOff>915865</xdr:colOff>
      <xdr:row>1587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696058</xdr:colOff>
      <xdr:row>579</xdr:row>
      <xdr:rowOff>0</xdr:rowOff>
    </xdr:from>
    <xdr:to>
      <xdr:col>14</xdr:col>
      <xdr:colOff>609600</xdr:colOff>
      <xdr:row>587</xdr:row>
      <xdr:rowOff>304800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7</xdr:col>
      <xdr:colOff>266700</xdr:colOff>
      <xdr:row>588</xdr:row>
      <xdr:rowOff>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1107</xdr:row>
      <xdr:rowOff>0</xdr:rowOff>
    </xdr:from>
    <xdr:to>
      <xdr:col>7</xdr:col>
      <xdr:colOff>152400</xdr:colOff>
      <xdr:row>1116</xdr:row>
      <xdr:rowOff>12700</xdr:rowOff>
    </xdr:to>
    <xdr:graphicFrame macro="">
      <xdr:nvGraphicFramePr>
        <xdr:cNvPr id="81" name="Gráfico 26">
          <a:extLst>
            <a:ext uri="{FF2B5EF4-FFF2-40B4-BE49-F238E27FC236}">
              <a16:creationId xmlns:a16="http://schemas.microsoft.com/office/drawing/2014/main" xmlns="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0</xdr:colOff>
      <xdr:row>299</xdr:row>
      <xdr:rowOff>0</xdr:rowOff>
    </xdr:from>
    <xdr:to>
      <xdr:col>14</xdr:col>
      <xdr:colOff>12700</xdr:colOff>
      <xdr:row>299</xdr:row>
      <xdr:rowOff>12700</xdr:rowOff>
    </xdr:to>
    <xdr:graphicFrame macro="">
      <xdr:nvGraphicFramePr>
        <xdr:cNvPr id="34" name="Gráfico 24">
          <a:extLst>
            <a:ext uri="{FF2B5EF4-FFF2-40B4-BE49-F238E27FC236}">
              <a16:creationId xmlns="" xmlns:a16="http://schemas.microsoft.com/office/drawing/2014/main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12700</xdr:colOff>
      <xdr:row>353</xdr:row>
      <xdr:rowOff>0</xdr:rowOff>
    </xdr:from>
    <xdr:to>
      <xdr:col>13</xdr:col>
      <xdr:colOff>736600</xdr:colOff>
      <xdr:row>363</xdr:row>
      <xdr:rowOff>0</xdr:rowOff>
    </xdr:to>
    <xdr:graphicFrame macro="">
      <xdr:nvGraphicFramePr>
        <xdr:cNvPr id="38" name="Chart 2">
          <a:extLst>
            <a:ext uri="{FF2B5EF4-FFF2-40B4-BE49-F238E27FC236}">
              <a16:creationId xmlns="" xmlns:a16="http://schemas.microsoft.com/office/drawing/2014/main" id="{F5F32C7F-A799-461F-8B46-F7FA406F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7</xdr:col>
      <xdr:colOff>939800</xdr:colOff>
      <xdr:row>380</xdr:row>
      <xdr:rowOff>12700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10</xdr:col>
      <xdr:colOff>12700</xdr:colOff>
      <xdr:row>413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1127</xdr:row>
      <xdr:rowOff>0</xdr:rowOff>
    </xdr:from>
    <xdr:to>
      <xdr:col>8</xdr:col>
      <xdr:colOff>0</xdr:colOff>
      <xdr:row>1134</xdr:row>
      <xdr:rowOff>304800</xdr:rowOff>
    </xdr:to>
    <xdr:graphicFrame macro="">
      <xdr:nvGraphicFramePr>
        <xdr:cNvPr id="78" name="Gráfico 59">
          <a:extLst>
            <a:ext uri="{FF2B5EF4-FFF2-40B4-BE49-F238E27FC236}">
              <a16:creationId xmlns:a16="http://schemas.microsoft.com/office/drawing/2014/main" xmlns="" id="{0CF49638-714A-434D-AB76-5D378DA8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1144</xdr:row>
      <xdr:rowOff>0</xdr:rowOff>
    </xdr:from>
    <xdr:to>
      <xdr:col>10</xdr:col>
      <xdr:colOff>38100</xdr:colOff>
      <xdr:row>1152</xdr:row>
      <xdr:rowOff>0</xdr:rowOff>
    </xdr:to>
    <xdr:graphicFrame macro="">
      <xdr:nvGraphicFramePr>
        <xdr:cNvPr id="79" name="Gráfico 60">
          <a:extLst>
            <a:ext uri="{FF2B5EF4-FFF2-40B4-BE49-F238E27FC236}">
              <a16:creationId xmlns:a16="http://schemas.microsoft.com/office/drawing/2014/main" xmlns="" id="{296F9522-37F3-49B9-9E97-DD28CBBB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1238</xdr:row>
      <xdr:rowOff>311148</xdr:rowOff>
    </xdr:from>
    <xdr:to>
      <xdr:col>7</xdr:col>
      <xdr:colOff>482600</xdr:colOff>
      <xdr:row>1247</xdr:row>
      <xdr:rowOff>304800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787400</xdr:colOff>
      <xdr:row>1239</xdr:row>
      <xdr:rowOff>6348</xdr:rowOff>
    </xdr:from>
    <xdr:to>
      <xdr:col>14</xdr:col>
      <xdr:colOff>571500</xdr:colOff>
      <xdr:row>1248</xdr:row>
      <xdr:rowOff>0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25400</xdr:colOff>
      <xdr:row>1305</xdr:row>
      <xdr:rowOff>31748</xdr:rowOff>
    </xdr:from>
    <xdr:to>
      <xdr:col>7</xdr:col>
      <xdr:colOff>381000</xdr:colOff>
      <xdr:row>1313</xdr:row>
      <xdr:rowOff>292100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698500</xdr:colOff>
      <xdr:row>1305</xdr:row>
      <xdr:rowOff>44448</xdr:rowOff>
    </xdr:from>
    <xdr:to>
      <xdr:col>14</xdr:col>
      <xdr:colOff>508000</xdr:colOff>
      <xdr:row>1313</xdr:row>
      <xdr:rowOff>279400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12700</xdr:colOff>
      <xdr:row>1624</xdr:row>
      <xdr:rowOff>19048</xdr:rowOff>
    </xdr:from>
    <xdr:to>
      <xdr:col>11</xdr:col>
      <xdr:colOff>927100</xdr:colOff>
      <xdr:row>1633</xdr:row>
      <xdr:rowOff>0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38100</xdr:colOff>
      <xdr:row>1689</xdr:row>
      <xdr:rowOff>31748</xdr:rowOff>
    </xdr:from>
    <xdr:to>
      <xdr:col>12</xdr:col>
      <xdr:colOff>12700</xdr:colOff>
      <xdr:row>1697</xdr:row>
      <xdr:rowOff>304799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50800</xdr:colOff>
      <xdr:row>1709</xdr:row>
      <xdr:rowOff>0</xdr:rowOff>
    </xdr:from>
    <xdr:to>
      <xdr:col>12</xdr:col>
      <xdr:colOff>12700</xdr:colOff>
      <xdr:row>1717</xdr:row>
      <xdr:rowOff>317499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76200</xdr:colOff>
      <xdr:row>1368</xdr:row>
      <xdr:rowOff>6348</xdr:rowOff>
    </xdr:from>
    <xdr:to>
      <xdr:col>9</xdr:col>
      <xdr:colOff>927100</xdr:colOff>
      <xdr:row>1377</xdr:row>
      <xdr:rowOff>317499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76200</xdr:colOff>
      <xdr:row>1379</xdr:row>
      <xdr:rowOff>19048</xdr:rowOff>
    </xdr:from>
    <xdr:to>
      <xdr:col>9</xdr:col>
      <xdr:colOff>927100</xdr:colOff>
      <xdr:row>1390</xdr:row>
      <xdr:rowOff>50799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</xdr:col>
      <xdr:colOff>12700</xdr:colOff>
      <xdr:row>254</xdr:row>
      <xdr:rowOff>12700</xdr:rowOff>
    </xdr:from>
    <xdr:to>
      <xdr:col>14</xdr:col>
      <xdr:colOff>25400</xdr:colOff>
      <xdr:row>275</xdr:row>
      <xdr:rowOff>0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25400</xdr:colOff>
      <xdr:row>387</xdr:row>
      <xdr:rowOff>273049</xdr:rowOff>
    </xdr:from>
    <xdr:to>
      <xdr:col>12</xdr:col>
      <xdr:colOff>0</xdr:colOff>
      <xdr:row>396</xdr:row>
      <xdr:rowOff>12700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25400</xdr:colOff>
      <xdr:row>421</xdr:row>
      <xdr:rowOff>31749</xdr:rowOff>
    </xdr:from>
    <xdr:to>
      <xdr:col>12</xdr:col>
      <xdr:colOff>38100</xdr:colOff>
      <xdr:row>428</xdr:row>
      <xdr:rowOff>292100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495300</xdr:colOff>
      <xdr:row>975</xdr:row>
      <xdr:rowOff>0</xdr:rowOff>
    </xdr:from>
    <xdr:to>
      <xdr:col>14</xdr:col>
      <xdr:colOff>622300</xdr:colOff>
      <xdr:row>983</xdr:row>
      <xdr:rowOff>304800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0</xdr:colOff>
      <xdr:row>319</xdr:row>
      <xdr:rowOff>0</xdr:rowOff>
    </xdr:from>
    <xdr:to>
      <xdr:col>14</xdr:col>
      <xdr:colOff>12700</xdr:colOff>
      <xdr:row>319</xdr:row>
      <xdr:rowOff>12700</xdr:rowOff>
    </xdr:to>
    <xdr:graphicFrame macro="">
      <xdr:nvGraphicFramePr>
        <xdr:cNvPr id="80" name="Gráfico 24">
          <a:extLst>
            <a:ext uri="{FF2B5EF4-FFF2-40B4-BE49-F238E27FC236}">
              <a16:creationId xmlns="" xmlns:a16="http://schemas.microsoft.com/office/drawing/2014/main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438</xdr:row>
      <xdr:rowOff>0</xdr:rowOff>
    </xdr:from>
    <xdr:to>
      <xdr:col>8</xdr:col>
      <xdr:colOff>0</xdr:colOff>
      <xdr:row>446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502</xdr:row>
      <xdr:rowOff>0</xdr:rowOff>
    </xdr:from>
    <xdr:to>
      <xdr:col>10</xdr:col>
      <xdr:colOff>12700</xdr:colOff>
      <xdr:row>510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25400</xdr:colOff>
      <xdr:row>527</xdr:row>
      <xdr:rowOff>31749</xdr:rowOff>
    </xdr:from>
    <xdr:to>
      <xdr:col>12</xdr:col>
      <xdr:colOff>38100</xdr:colOff>
      <xdr:row>535</xdr:row>
      <xdr:rowOff>304800</xdr:rowOff>
    </xdr:to>
    <xdr:graphicFrame macro="">
      <xdr:nvGraphicFramePr>
        <xdr:cNvPr id="96" name="Gráfico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25400</xdr:colOff>
      <xdr:row>1011</xdr:row>
      <xdr:rowOff>311149</xdr:rowOff>
    </xdr:from>
    <xdr:to>
      <xdr:col>9</xdr:col>
      <xdr:colOff>927100</xdr:colOff>
      <xdr:row>1020</xdr:row>
      <xdr:rowOff>0</xdr:rowOff>
    </xdr:to>
    <xdr:graphicFrame macro="">
      <xdr:nvGraphicFramePr>
        <xdr:cNvPr id="47" name="Gráfico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25400</xdr:colOff>
      <xdr:row>994</xdr:row>
      <xdr:rowOff>311149</xdr:rowOff>
    </xdr:from>
    <xdr:to>
      <xdr:col>8</xdr:col>
      <xdr:colOff>0</xdr:colOff>
      <xdr:row>1002</xdr:row>
      <xdr:rowOff>292100</xdr:rowOff>
    </xdr:to>
    <xdr:graphicFrame macro="">
      <xdr:nvGraphicFramePr>
        <xdr:cNvPr id="48" name="Gráfico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38100</xdr:colOff>
      <xdr:row>1031</xdr:row>
      <xdr:rowOff>19049</xdr:rowOff>
    </xdr:from>
    <xdr:to>
      <xdr:col>7</xdr:col>
      <xdr:colOff>939800</xdr:colOff>
      <xdr:row>1039</xdr:row>
      <xdr:rowOff>0</xdr:rowOff>
    </xdr:to>
    <xdr:graphicFrame macro="">
      <xdr:nvGraphicFramePr>
        <xdr:cNvPr id="12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25400</xdr:colOff>
      <xdr:row>1056</xdr:row>
      <xdr:rowOff>311149</xdr:rowOff>
    </xdr:from>
    <xdr:to>
      <xdr:col>9</xdr:col>
      <xdr:colOff>927100</xdr:colOff>
      <xdr:row>1065</xdr:row>
      <xdr:rowOff>12700</xdr:rowOff>
    </xdr:to>
    <xdr:graphicFrame macro="">
      <xdr:nvGraphicFramePr>
        <xdr:cNvPr id="129" name="Gráfico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25400</xdr:colOff>
      <xdr:row>1162</xdr:row>
      <xdr:rowOff>311149</xdr:rowOff>
    </xdr:from>
    <xdr:to>
      <xdr:col>7</xdr:col>
      <xdr:colOff>927100</xdr:colOff>
      <xdr:row>1170</xdr:row>
      <xdr:rowOff>292100</xdr:rowOff>
    </xdr:to>
    <xdr:graphicFrame macro="">
      <xdr:nvGraphicFramePr>
        <xdr:cNvPr id="132" name="Gráfico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25400</xdr:colOff>
      <xdr:row>463</xdr:row>
      <xdr:rowOff>6349</xdr:rowOff>
    </xdr:from>
    <xdr:to>
      <xdr:col>11</xdr:col>
      <xdr:colOff>876300</xdr:colOff>
      <xdr:row>471</xdr:row>
      <xdr:rowOff>0</xdr:rowOff>
    </xdr:to>
    <xdr:graphicFrame macro="">
      <xdr:nvGraphicFramePr>
        <xdr:cNvPr id="51" name="Gráfico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599</xdr:row>
      <xdr:rowOff>0</xdr:rowOff>
    </xdr:from>
    <xdr:to>
      <xdr:col>8</xdr:col>
      <xdr:colOff>63500</xdr:colOff>
      <xdr:row>607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880</xdr:row>
      <xdr:rowOff>0</xdr:rowOff>
    </xdr:from>
    <xdr:to>
      <xdr:col>10</xdr:col>
      <xdr:colOff>25400</xdr:colOff>
      <xdr:row>888</xdr:row>
      <xdr:rowOff>0</xdr:rowOff>
    </xdr:to>
    <xdr:graphicFrame macro="">
      <xdr:nvGraphicFramePr>
        <xdr:cNvPr id="159" name="Gráfico 58">
          <a:extLst>
            <a:ext uri="{FF2B5EF4-FFF2-40B4-BE49-F238E27FC236}">
              <a16:creationId xmlns:a16="http://schemas.microsoft.com/office/drawing/2014/main" xmlns="" id="{6E774E0D-D6C7-4EEA-9447-D249F03C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899</xdr:row>
      <xdr:rowOff>0</xdr:rowOff>
    </xdr:from>
    <xdr:to>
      <xdr:col>7</xdr:col>
      <xdr:colOff>939800</xdr:colOff>
      <xdr:row>906</xdr:row>
      <xdr:rowOff>304800</xdr:rowOff>
    </xdr:to>
    <xdr:graphicFrame macro="">
      <xdr:nvGraphicFramePr>
        <xdr:cNvPr id="162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925</xdr:row>
      <xdr:rowOff>0</xdr:rowOff>
    </xdr:from>
    <xdr:to>
      <xdr:col>10</xdr:col>
      <xdr:colOff>12700</xdr:colOff>
      <xdr:row>932</xdr:row>
      <xdr:rowOff>304800</xdr:rowOff>
    </xdr:to>
    <xdr:graphicFrame macro="">
      <xdr:nvGraphicFramePr>
        <xdr:cNvPr id="165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661</xdr:row>
      <xdr:rowOff>0</xdr:rowOff>
    </xdr:from>
    <xdr:to>
      <xdr:col>10</xdr:col>
      <xdr:colOff>12700</xdr:colOff>
      <xdr:row>669</xdr:row>
      <xdr:rowOff>0</xdr:rowOff>
    </xdr:to>
    <xdr:graphicFrame macro="">
      <xdr:nvGraphicFramePr>
        <xdr:cNvPr id="169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616</xdr:row>
      <xdr:rowOff>0</xdr:rowOff>
    </xdr:from>
    <xdr:to>
      <xdr:col>10</xdr:col>
      <xdr:colOff>12700</xdr:colOff>
      <xdr:row>624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8</xdr:col>
      <xdr:colOff>0</xdr:colOff>
      <xdr:row>643</xdr:row>
      <xdr:rowOff>12700</xdr:rowOff>
    </xdr:to>
    <xdr:graphicFrame macro="">
      <xdr:nvGraphicFramePr>
        <xdr:cNvPr id="174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731</xdr:row>
      <xdr:rowOff>25400</xdr:rowOff>
    </xdr:from>
    <xdr:to>
      <xdr:col>7</xdr:col>
      <xdr:colOff>939800</xdr:colOff>
      <xdr:row>739</xdr:row>
      <xdr:rowOff>25400</xdr:rowOff>
    </xdr:to>
    <xdr:graphicFrame macro="">
      <xdr:nvGraphicFramePr>
        <xdr:cNvPr id="115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793</xdr:row>
      <xdr:rowOff>0</xdr:rowOff>
    </xdr:from>
    <xdr:to>
      <xdr:col>10</xdr:col>
      <xdr:colOff>12700</xdr:colOff>
      <xdr:row>801</xdr:row>
      <xdr:rowOff>0</xdr:rowOff>
    </xdr:to>
    <xdr:graphicFrame macro="">
      <xdr:nvGraphicFramePr>
        <xdr:cNvPr id="120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748</xdr:row>
      <xdr:rowOff>0</xdr:rowOff>
    </xdr:from>
    <xdr:to>
      <xdr:col>10</xdr:col>
      <xdr:colOff>12700</xdr:colOff>
      <xdr:row>756</xdr:row>
      <xdr:rowOff>0</xdr:rowOff>
    </xdr:to>
    <xdr:graphicFrame macro="">
      <xdr:nvGraphicFramePr>
        <xdr:cNvPr id="123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25400</xdr:colOff>
      <xdr:row>710</xdr:row>
      <xdr:rowOff>311148</xdr:rowOff>
    </xdr:from>
    <xdr:to>
      <xdr:col>7</xdr:col>
      <xdr:colOff>406400</xdr:colOff>
      <xdr:row>720</xdr:row>
      <xdr:rowOff>152400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584200</xdr:colOff>
      <xdr:row>711</xdr:row>
      <xdr:rowOff>19048</xdr:rowOff>
    </xdr:from>
    <xdr:to>
      <xdr:col>14</xdr:col>
      <xdr:colOff>558800</xdr:colOff>
      <xdr:row>720</xdr:row>
      <xdr:rowOff>165100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12700</xdr:colOff>
      <xdr:row>767</xdr:row>
      <xdr:rowOff>6349</xdr:rowOff>
    </xdr:from>
    <xdr:to>
      <xdr:col>7</xdr:col>
      <xdr:colOff>939800</xdr:colOff>
      <xdr:row>775</xdr:row>
      <xdr:rowOff>12700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12700</xdr:colOff>
      <xdr:row>843</xdr:row>
      <xdr:rowOff>19048</xdr:rowOff>
    </xdr:from>
    <xdr:to>
      <xdr:col>7</xdr:col>
      <xdr:colOff>266700</xdr:colOff>
      <xdr:row>852</xdr:row>
      <xdr:rowOff>25399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533400</xdr:colOff>
      <xdr:row>842</xdr:row>
      <xdr:rowOff>304800</xdr:rowOff>
    </xdr:from>
    <xdr:to>
      <xdr:col>14</xdr:col>
      <xdr:colOff>457200</xdr:colOff>
      <xdr:row>852</xdr:row>
      <xdr:rowOff>50800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25400</xdr:colOff>
      <xdr:row>862</xdr:row>
      <xdr:rowOff>298449</xdr:rowOff>
    </xdr:from>
    <xdr:to>
      <xdr:col>7</xdr:col>
      <xdr:colOff>939800</xdr:colOff>
      <xdr:row>871</xdr:row>
      <xdr:rowOff>0</xdr:rowOff>
    </xdr:to>
    <xdr:graphicFrame macro="">
      <xdr:nvGraphicFramePr>
        <xdr:cNvPr id="39" name="Gráfico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31748</xdr:colOff>
      <xdr:row>975</xdr:row>
      <xdr:rowOff>0</xdr:rowOff>
    </xdr:from>
    <xdr:to>
      <xdr:col>7</xdr:col>
      <xdr:colOff>152400</xdr:colOff>
      <xdr:row>983</xdr:row>
      <xdr:rowOff>292100</xdr:rowOff>
    </xdr:to>
    <xdr:graphicFrame macro="">
      <xdr:nvGraphicFramePr>
        <xdr:cNvPr id="45" name="Gráfico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44448</xdr:colOff>
      <xdr:row>1188</xdr:row>
      <xdr:rowOff>298449</xdr:rowOff>
    </xdr:from>
    <xdr:to>
      <xdr:col>9</xdr:col>
      <xdr:colOff>927100</xdr:colOff>
      <xdr:row>1197</xdr:row>
      <xdr:rowOff>0</xdr:rowOff>
    </xdr:to>
    <xdr:graphicFrame macro="">
      <xdr:nvGraphicFramePr>
        <xdr:cNvPr id="52" name="Gráfico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</xdr:col>
      <xdr:colOff>0</xdr:colOff>
      <xdr:row>319</xdr:row>
      <xdr:rowOff>0</xdr:rowOff>
    </xdr:from>
    <xdr:to>
      <xdr:col>14</xdr:col>
      <xdr:colOff>0</xdr:colOff>
      <xdr:row>335</xdr:row>
      <xdr:rowOff>292100</xdr:rowOff>
    </xdr:to>
    <xdr:graphicFrame macro="">
      <xdr:nvGraphicFramePr>
        <xdr:cNvPr id="130" name="Gráfico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</xdr:col>
      <xdr:colOff>508000</xdr:colOff>
      <xdr:row>1107</xdr:row>
      <xdr:rowOff>6349</xdr:rowOff>
    </xdr:from>
    <xdr:to>
      <xdr:col>14</xdr:col>
      <xdr:colOff>406400</xdr:colOff>
      <xdr:row>1116</xdr:row>
      <xdr:rowOff>12701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5</xdr:col>
      <xdr:colOff>12700</xdr:colOff>
      <xdr:row>278</xdr:row>
      <xdr:rowOff>19048</xdr:rowOff>
    </xdr:from>
    <xdr:to>
      <xdr:col>14</xdr:col>
      <xdr:colOff>38100</xdr:colOff>
      <xdr:row>299</xdr:row>
      <xdr:rowOff>12699</xdr:rowOff>
    </xdr:to>
    <xdr:graphicFrame macro="">
      <xdr:nvGraphicFramePr>
        <xdr:cNvPr id="35" name="Gráfico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</xdr:col>
      <xdr:colOff>25400</xdr:colOff>
      <xdr:row>299</xdr:row>
      <xdr:rowOff>57148</xdr:rowOff>
    </xdr:from>
    <xdr:to>
      <xdr:col>14</xdr:col>
      <xdr:colOff>38100</xdr:colOff>
      <xdr:row>316</xdr:row>
      <xdr:rowOff>12699</xdr:rowOff>
    </xdr:to>
    <xdr:graphicFrame macro="">
      <xdr:nvGraphicFramePr>
        <xdr:cNvPr id="36" name="Gráfico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25400</xdr:colOff>
      <xdr:row>1644</xdr:row>
      <xdr:rowOff>19049</xdr:rowOff>
    </xdr:from>
    <xdr:to>
      <xdr:col>12</xdr:col>
      <xdr:colOff>12700</xdr:colOff>
      <xdr:row>1653</xdr:row>
      <xdr:rowOff>0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511</xdr:row>
      <xdr:rowOff>0</xdr:rowOff>
    </xdr:from>
    <xdr:to>
      <xdr:col>13</xdr:col>
      <xdr:colOff>723900</xdr:colOff>
      <xdr:row>519</xdr:row>
      <xdr:rowOff>0</xdr:rowOff>
    </xdr:to>
    <xdr:graphicFrame macro="">
      <xdr:nvGraphicFramePr>
        <xdr:cNvPr id="95" name="Gráfico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0</xdr:colOff>
      <xdr:row>447</xdr:row>
      <xdr:rowOff>0</xdr:rowOff>
    </xdr:from>
    <xdr:to>
      <xdr:col>14</xdr:col>
      <xdr:colOff>0</xdr:colOff>
      <xdr:row>455</xdr:row>
      <xdr:rowOff>25400</xdr:rowOff>
    </xdr:to>
    <xdr:graphicFrame macro="">
      <xdr:nvGraphicFramePr>
        <xdr:cNvPr id="97" name="Gráfic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644</xdr:row>
      <xdr:rowOff>0</xdr:rowOff>
    </xdr:from>
    <xdr:to>
      <xdr:col>14</xdr:col>
      <xdr:colOff>0</xdr:colOff>
      <xdr:row>651</xdr:row>
      <xdr:rowOff>304800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670</xdr:row>
      <xdr:rowOff>0</xdr:rowOff>
    </xdr:from>
    <xdr:to>
      <xdr:col>14</xdr:col>
      <xdr:colOff>12700</xdr:colOff>
      <xdr:row>678</xdr:row>
      <xdr:rowOff>0</xdr:rowOff>
    </xdr:to>
    <xdr:graphicFrame macro="">
      <xdr:nvGraphicFramePr>
        <xdr:cNvPr id="101" name="Gráfico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776</xdr:row>
      <xdr:rowOff>0</xdr:rowOff>
    </xdr:from>
    <xdr:to>
      <xdr:col>13</xdr:col>
      <xdr:colOff>736600</xdr:colOff>
      <xdr:row>784</xdr:row>
      <xdr:rowOff>0</xdr:rowOff>
    </xdr:to>
    <xdr:graphicFrame macro="">
      <xdr:nvGraphicFramePr>
        <xdr:cNvPr id="103" name="Gráfico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802</xdr:row>
      <xdr:rowOff>0</xdr:rowOff>
    </xdr:from>
    <xdr:to>
      <xdr:col>14</xdr:col>
      <xdr:colOff>0</xdr:colOff>
      <xdr:row>810</xdr:row>
      <xdr:rowOff>12700</xdr:rowOff>
    </xdr:to>
    <xdr:graphicFrame macro="">
      <xdr:nvGraphicFramePr>
        <xdr:cNvPr id="104" name="Gráfico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0</xdr:colOff>
      <xdr:row>908</xdr:row>
      <xdr:rowOff>0</xdr:rowOff>
    </xdr:from>
    <xdr:to>
      <xdr:col>14</xdr:col>
      <xdr:colOff>0</xdr:colOff>
      <xdr:row>915</xdr:row>
      <xdr:rowOff>304800</xdr:rowOff>
    </xdr:to>
    <xdr:graphicFrame macro="">
      <xdr:nvGraphicFramePr>
        <xdr:cNvPr id="105" name="Gráfico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0</xdr:colOff>
      <xdr:row>934</xdr:row>
      <xdr:rowOff>0</xdr:rowOff>
    </xdr:from>
    <xdr:to>
      <xdr:col>14</xdr:col>
      <xdr:colOff>0</xdr:colOff>
      <xdr:row>942</xdr:row>
      <xdr:rowOff>12700</xdr:rowOff>
    </xdr:to>
    <xdr:graphicFrame macro="">
      <xdr:nvGraphicFramePr>
        <xdr:cNvPr id="106" name="Gráfico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1040</xdr:row>
      <xdr:rowOff>0</xdr:rowOff>
    </xdr:from>
    <xdr:to>
      <xdr:col>14</xdr:col>
      <xdr:colOff>12700</xdr:colOff>
      <xdr:row>1048</xdr:row>
      <xdr:rowOff>12700</xdr:rowOff>
    </xdr:to>
    <xdr:graphicFrame macro="">
      <xdr:nvGraphicFramePr>
        <xdr:cNvPr id="107" name="Gráfico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1066</xdr:row>
      <xdr:rowOff>1</xdr:rowOff>
    </xdr:from>
    <xdr:to>
      <xdr:col>14</xdr:col>
      <xdr:colOff>0</xdr:colOff>
      <xdr:row>1073</xdr:row>
      <xdr:rowOff>304801</xdr:rowOff>
    </xdr:to>
    <xdr:graphicFrame macro="">
      <xdr:nvGraphicFramePr>
        <xdr:cNvPr id="108" name="Gráfico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1172</xdr:row>
      <xdr:rowOff>0</xdr:rowOff>
    </xdr:from>
    <xdr:to>
      <xdr:col>14</xdr:col>
      <xdr:colOff>25400</xdr:colOff>
      <xdr:row>1180</xdr:row>
      <xdr:rowOff>25400</xdr:rowOff>
    </xdr:to>
    <xdr:graphicFrame macro="">
      <xdr:nvGraphicFramePr>
        <xdr:cNvPr id="109" name="Gráfico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1198</xdr:row>
      <xdr:rowOff>1</xdr:rowOff>
    </xdr:from>
    <xdr:to>
      <xdr:col>14</xdr:col>
      <xdr:colOff>12700</xdr:colOff>
      <xdr:row>1205</xdr:row>
      <xdr:rowOff>292101</xdr:rowOff>
    </xdr:to>
    <xdr:graphicFrame macro="">
      <xdr:nvGraphicFramePr>
        <xdr:cNvPr id="110" name="Gráfico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DOCUMENTAC.%20ELABOR.%20BOLETIN/1.-EVOLUCION%20VIAJEROS%20Y%20PERNOCTAC.%202017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OJAMIENTOS"/>
      <sheetName val="HOTELES"/>
      <sheetName val="PENSIONES"/>
      <sheetName val="TURISMO RURAL"/>
      <sheetName val="CAMPAMENTOS"/>
      <sheetName val="ALBERGUES"/>
      <sheetName val="VIVIENDAS TURISTICAS"/>
      <sheetName val="APARTAMENTOS TURISTICOS"/>
    </sheetNames>
    <sheetDataSet>
      <sheetData sheetId="0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375148</v>
          </cell>
          <cell r="D4">
            <v>428170</v>
          </cell>
          <cell r="E4">
            <v>623822</v>
          </cell>
          <cell r="F4">
            <v>652138</v>
          </cell>
          <cell r="G4">
            <v>749236</v>
          </cell>
          <cell r="H4">
            <v>731412</v>
          </cell>
          <cell r="I4">
            <v>860889</v>
          </cell>
          <cell r="J4">
            <v>1148448</v>
          </cell>
          <cell r="K4">
            <v>865792</v>
          </cell>
          <cell r="L4">
            <v>813373</v>
          </cell>
          <cell r="M4">
            <v>606615</v>
          </cell>
          <cell r="N4">
            <v>584714</v>
          </cell>
        </row>
        <row r="5">
          <cell r="B5" t="str">
            <v>AÑO 2019</v>
          </cell>
          <cell r="C5">
            <v>389114</v>
          </cell>
          <cell r="D5">
            <v>467211</v>
          </cell>
          <cell r="E5">
            <v>595289</v>
          </cell>
          <cell r="F5">
            <v>788566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625350</v>
          </cell>
          <cell r="D26">
            <v>692780</v>
          </cell>
          <cell r="E26">
            <v>1046156</v>
          </cell>
          <cell r="F26">
            <v>1087593</v>
          </cell>
          <cell r="G26">
            <v>1157041</v>
          </cell>
          <cell r="H26">
            <v>1194416</v>
          </cell>
          <cell r="I26">
            <v>1534230</v>
          </cell>
          <cell r="J26">
            <v>2156955</v>
          </cell>
          <cell r="K26">
            <v>1377987</v>
          </cell>
          <cell r="L26">
            <v>1330100</v>
          </cell>
          <cell r="M26">
            <v>1045180</v>
          </cell>
          <cell r="N26">
            <v>1032668</v>
          </cell>
        </row>
        <row r="27">
          <cell r="B27" t="str">
            <v>AÑO 2019</v>
          </cell>
          <cell r="C27">
            <v>655740</v>
          </cell>
          <cell r="D27">
            <v>759966</v>
          </cell>
          <cell r="E27">
            <v>1003448</v>
          </cell>
          <cell r="F27">
            <v>1361160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1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317279</v>
          </cell>
          <cell r="D4">
            <v>351212</v>
          </cell>
          <cell r="E4">
            <v>481299</v>
          </cell>
          <cell r="F4">
            <v>498245</v>
          </cell>
          <cell r="G4">
            <v>564655</v>
          </cell>
          <cell r="H4">
            <v>553040</v>
          </cell>
          <cell r="I4">
            <v>592596</v>
          </cell>
          <cell r="J4">
            <v>761846</v>
          </cell>
          <cell r="K4">
            <v>648090</v>
          </cell>
          <cell r="L4">
            <v>603605</v>
          </cell>
          <cell r="M4">
            <v>448763</v>
          </cell>
          <cell r="N4">
            <v>415393</v>
          </cell>
        </row>
        <row r="5">
          <cell r="B5" t="str">
            <v>AÑO 2019</v>
          </cell>
          <cell r="C5">
            <v>312582</v>
          </cell>
          <cell r="D5">
            <v>356296</v>
          </cell>
          <cell r="E5">
            <v>442840</v>
          </cell>
          <cell r="F5">
            <v>556947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514347</v>
          </cell>
          <cell r="D26">
            <v>547727</v>
          </cell>
          <cell r="E26">
            <v>776339</v>
          </cell>
          <cell r="F26">
            <v>801982</v>
          </cell>
          <cell r="G26">
            <v>858687</v>
          </cell>
          <cell r="H26">
            <v>872413</v>
          </cell>
          <cell r="I26">
            <v>906542</v>
          </cell>
          <cell r="J26">
            <v>1178034</v>
          </cell>
          <cell r="K26">
            <v>999946</v>
          </cell>
          <cell r="L26">
            <v>961933</v>
          </cell>
          <cell r="M26">
            <v>737516</v>
          </cell>
          <cell r="N26">
            <v>658635</v>
          </cell>
        </row>
        <row r="27">
          <cell r="B27" t="str">
            <v>AÑO 2019</v>
          </cell>
          <cell r="C27">
            <v>505504</v>
          </cell>
          <cell r="D27">
            <v>551807</v>
          </cell>
          <cell r="E27">
            <v>719992</v>
          </cell>
          <cell r="F27">
            <v>875427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2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9275</v>
          </cell>
          <cell r="D4">
            <v>6439</v>
          </cell>
          <cell r="E4">
            <v>14218</v>
          </cell>
          <cell r="F4">
            <v>15415</v>
          </cell>
          <cell r="G4">
            <v>20630</v>
          </cell>
          <cell r="H4">
            <v>19095</v>
          </cell>
          <cell r="I4">
            <v>17029</v>
          </cell>
          <cell r="J4">
            <v>32140</v>
          </cell>
          <cell r="K4">
            <v>26316</v>
          </cell>
          <cell r="L4">
            <v>23994</v>
          </cell>
          <cell r="M4">
            <v>12062</v>
          </cell>
          <cell r="N4">
            <v>12038</v>
          </cell>
        </row>
        <row r="5">
          <cell r="B5" t="str">
            <v>AÑO 2019</v>
          </cell>
          <cell r="C5">
            <v>9219</v>
          </cell>
          <cell r="D5">
            <v>8177</v>
          </cell>
          <cell r="E5">
            <v>10402</v>
          </cell>
          <cell r="F5">
            <v>22914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25562</v>
          </cell>
          <cell r="D26">
            <v>21878</v>
          </cell>
          <cell r="E26">
            <v>29773</v>
          </cell>
          <cell r="F26">
            <v>31271</v>
          </cell>
          <cell r="G26">
            <v>37192</v>
          </cell>
          <cell r="H26">
            <v>37977</v>
          </cell>
          <cell r="I26">
            <v>29595</v>
          </cell>
          <cell r="J26">
            <v>58961</v>
          </cell>
          <cell r="K26">
            <v>45592</v>
          </cell>
          <cell r="L26">
            <v>38786</v>
          </cell>
          <cell r="M26">
            <v>25182</v>
          </cell>
          <cell r="N26">
            <v>31445</v>
          </cell>
        </row>
        <row r="27">
          <cell r="B27" t="str">
            <v>AÑO 2019</v>
          </cell>
          <cell r="C27">
            <v>26703</v>
          </cell>
          <cell r="D27">
            <v>22675</v>
          </cell>
          <cell r="E27">
            <v>22430</v>
          </cell>
          <cell r="F27">
            <v>47886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3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40344</v>
          </cell>
          <cell r="D4">
            <v>61276</v>
          </cell>
          <cell r="E4">
            <v>93793</v>
          </cell>
          <cell r="F4">
            <v>91086</v>
          </cell>
          <cell r="G4">
            <v>83423</v>
          </cell>
          <cell r="H4">
            <v>86394</v>
          </cell>
          <cell r="I4">
            <v>101352</v>
          </cell>
          <cell r="J4">
            <v>158353</v>
          </cell>
          <cell r="K4">
            <v>94736</v>
          </cell>
          <cell r="L4">
            <v>96754</v>
          </cell>
          <cell r="M4">
            <v>87693</v>
          </cell>
          <cell r="N4">
            <v>95252</v>
          </cell>
        </row>
        <row r="5">
          <cell r="B5" t="str">
            <v>AÑO 2019</v>
          </cell>
          <cell r="C5">
            <v>41964</v>
          </cell>
          <cell r="D5">
            <v>60499</v>
          </cell>
          <cell r="E5">
            <v>81563</v>
          </cell>
          <cell r="F5">
            <v>97680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74425</v>
          </cell>
          <cell r="D26">
            <v>109372</v>
          </cell>
          <cell r="E26">
            <v>180291</v>
          </cell>
          <cell r="F26">
            <v>182646</v>
          </cell>
          <cell r="G26">
            <v>146690</v>
          </cell>
          <cell r="H26">
            <v>152970</v>
          </cell>
          <cell r="I26">
            <v>212740</v>
          </cell>
          <cell r="J26">
            <v>406077</v>
          </cell>
          <cell r="K26">
            <v>164766</v>
          </cell>
          <cell r="L26">
            <v>178065</v>
          </cell>
          <cell r="M26">
            <v>168497</v>
          </cell>
          <cell r="N26">
            <v>217350</v>
          </cell>
        </row>
        <row r="27">
          <cell r="B27" t="str">
            <v>AÑO 2019</v>
          </cell>
          <cell r="C27">
            <v>71160</v>
          </cell>
          <cell r="D27">
            <v>106734</v>
          </cell>
          <cell r="E27">
            <v>147812</v>
          </cell>
          <cell r="F27">
            <v>204251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4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4835</v>
          </cell>
          <cell r="D4">
            <v>4677</v>
          </cell>
          <cell r="E4">
            <v>13131</v>
          </cell>
          <cell r="F4">
            <v>17412</v>
          </cell>
          <cell r="G4">
            <v>23969</v>
          </cell>
          <cell r="H4">
            <v>30548</v>
          </cell>
          <cell r="I4">
            <v>66098</v>
          </cell>
          <cell r="J4">
            <v>94332</v>
          </cell>
          <cell r="K4">
            <v>20414</v>
          </cell>
          <cell r="L4">
            <v>13928</v>
          </cell>
          <cell r="M4">
            <v>5091</v>
          </cell>
          <cell r="N4">
            <v>3944</v>
          </cell>
        </row>
        <row r="5">
          <cell r="B5" t="str">
            <v>AÑO 2019</v>
          </cell>
          <cell r="C5">
            <v>3388</v>
          </cell>
          <cell r="D5">
            <v>4836</v>
          </cell>
          <cell r="E5">
            <v>9665</v>
          </cell>
          <cell r="F5">
            <v>26837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5980</v>
          </cell>
          <cell r="D26">
            <v>6925</v>
          </cell>
          <cell r="E26">
            <v>27549</v>
          </cell>
          <cell r="F26">
            <v>33247</v>
          </cell>
          <cell r="G26">
            <v>46832</v>
          </cell>
          <cell r="H26">
            <v>73176</v>
          </cell>
          <cell r="I26">
            <v>173425</v>
          </cell>
          <cell r="J26">
            <v>260188</v>
          </cell>
          <cell r="K26">
            <v>42873</v>
          </cell>
          <cell r="L26">
            <v>25890</v>
          </cell>
          <cell r="M26">
            <v>8300</v>
          </cell>
          <cell r="N26">
            <v>6659</v>
          </cell>
        </row>
        <row r="27">
          <cell r="B27" t="str">
            <v>AÑO 2019</v>
          </cell>
          <cell r="C27">
            <v>4417</v>
          </cell>
          <cell r="D27">
            <v>7497</v>
          </cell>
          <cell r="E27">
            <v>16168</v>
          </cell>
          <cell r="F27">
            <v>63218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5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3415</v>
          </cell>
          <cell r="D4">
            <v>4566</v>
          </cell>
          <cell r="E4">
            <v>21381</v>
          </cell>
          <cell r="F4">
            <v>29980</v>
          </cell>
          <cell r="G4">
            <v>56559</v>
          </cell>
          <cell r="H4">
            <v>42335</v>
          </cell>
          <cell r="I4">
            <v>39090</v>
          </cell>
          <cell r="J4">
            <v>45306</v>
          </cell>
          <cell r="K4">
            <v>39223</v>
          </cell>
          <cell r="L4">
            <v>27539</v>
          </cell>
          <cell r="M4">
            <v>10372</v>
          </cell>
          <cell r="N4">
            <v>5508</v>
          </cell>
        </row>
        <row r="5">
          <cell r="B5" t="str">
            <v>AÑO 2019</v>
          </cell>
          <cell r="C5">
            <v>2198</v>
          </cell>
          <cell r="D5">
            <v>5055</v>
          </cell>
          <cell r="E5">
            <v>7587</v>
          </cell>
          <cell r="F5">
            <v>23556</v>
          </cell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5036</v>
          </cell>
          <cell r="D26">
            <v>6878</v>
          </cell>
          <cell r="E26">
            <v>32204</v>
          </cell>
          <cell r="F26">
            <v>38447</v>
          </cell>
          <cell r="G26">
            <v>67640</v>
          </cell>
          <cell r="H26">
            <v>57880</v>
          </cell>
          <cell r="I26">
            <v>106556</v>
          </cell>
          <cell r="J26">
            <v>98396</v>
          </cell>
          <cell r="K26">
            <v>41256</v>
          </cell>
          <cell r="L26">
            <v>35905</v>
          </cell>
          <cell r="M26">
            <v>14326</v>
          </cell>
          <cell r="N26">
            <v>10468</v>
          </cell>
        </row>
        <row r="27">
          <cell r="B27" t="str">
            <v>AÑO 2019</v>
          </cell>
          <cell r="C27">
            <v>3385</v>
          </cell>
          <cell r="D27">
            <v>9573</v>
          </cell>
          <cell r="E27">
            <v>11430</v>
          </cell>
          <cell r="F27">
            <v>37555</v>
          </cell>
          <cell r="G27"/>
          <cell r="H27"/>
          <cell r="I27"/>
          <cell r="J27"/>
          <cell r="K27"/>
          <cell r="L27"/>
          <cell r="M27"/>
          <cell r="N27"/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21"/>
  <sheetViews>
    <sheetView tabSelected="1" view="pageBreakPreview" topLeftCell="A1801" zoomScale="75" zoomScaleNormal="60" zoomScaleSheetLayoutView="75" workbookViewId="0">
      <selection activeCell="G1817" sqref="G1817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2.42578125" customWidth="1"/>
    <col min="7" max="7" width="14.140625" bestFit="1" customWidth="1"/>
    <col min="8" max="8" width="14.28515625" customWidth="1"/>
    <col min="9" max="9" width="12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2:1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</row>
    <row r="3" spans="2:15"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</row>
    <row r="4" spans="2:15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</row>
    <row r="5" spans="2:15"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</row>
    <row r="6" spans="2:15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2:15"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2:15"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2:15"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</row>
    <row r="10" spans="2:15"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</row>
    <row r="11" spans="2:15"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</row>
    <row r="12" spans="2:1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</row>
    <row r="13" spans="2:15"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</row>
    <row r="14" spans="2:15"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</row>
    <row r="15" spans="2: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</row>
    <row r="16" spans="2:1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</row>
    <row r="17" spans="2:15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2:15"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2:15"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2:15"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2:15"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2:15"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2:15"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2:15"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2:15"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2:15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2:15"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</row>
    <row r="28" spans="2:15"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</row>
    <row r="29" spans="2:15"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</row>
    <row r="30" spans="2:15"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</row>
    <row r="31" spans="2:15"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</row>
    <row r="32" spans="2:15"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</row>
    <row r="33" spans="2:15"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</row>
    <row r="34" spans="2:15"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</row>
    <row r="35" spans="2:15"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</row>
    <row r="36" spans="2:15"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</row>
    <row r="37" spans="2:15"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</row>
    <row r="38" spans="2:15"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</row>
    <row r="39" spans="2:15"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</row>
    <row r="40" spans="2:15"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</row>
    <row r="41" spans="2:15"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</row>
    <row r="42" spans="2:15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</row>
    <row r="43" spans="2:15"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</row>
    <row r="44" spans="2:15"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</row>
    <row r="45" spans="2:15"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</row>
    <row r="46" spans="2:15"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</row>
    <row r="47" spans="2:15" ht="99.95" customHeight="1"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</row>
    <row r="48" spans="2:15" ht="77.25">
      <c r="B48" s="328" t="s">
        <v>36</v>
      </c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97"/>
    </row>
    <row r="49" spans="2:15" ht="77.25">
      <c r="B49" s="328" t="s">
        <v>37</v>
      </c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97"/>
    </row>
    <row r="50" spans="2:15"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</row>
    <row r="51" spans="2:15"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</row>
    <row r="52" spans="2:15"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</row>
    <row r="53" spans="2:15"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</row>
    <row r="54" spans="2:15"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</row>
    <row r="55" spans="2:15"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</row>
    <row r="56" spans="2:15"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</row>
    <row r="57" spans="2:15"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</row>
    <row r="58" spans="2:15" ht="50.25">
      <c r="B58" s="97"/>
      <c r="C58" s="97"/>
      <c r="D58" s="97"/>
      <c r="E58" s="97"/>
      <c r="F58" s="329"/>
      <c r="G58" s="329"/>
      <c r="H58" s="329"/>
      <c r="I58" s="329"/>
      <c r="J58" s="329"/>
      <c r="K58" s="97"/>
      <c r="L58" s="97"/>
      <c r="M58" s="97"/>
      <c r="N58" s="97"/>
      <c r="O58" s="97"/>
    </row>
    <row r="59" spans="2:15"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</row>
    <row r="60" spans="2:15"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</row>
    <row r="61" spans="2:15"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</row>
    <row r="62" spans="2:15"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</row>
    <row r="63" spans="2:15"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</row>
    <row r="64" spans="2:15"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</row>
    <row r="65" spans="2:15"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</row>
    <row r="66" spans="2:15"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</row>
    <row r="67" spans="2:15"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</row>
    <row r="68" spans="2:15"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</row>
    <row r="69" spans="2:15"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</row>
    <row r="70" spans="2:15"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</row>
    <row r="71" spans="2:15"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</row>
    <row r="72" spans="2:15"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</row>
    <row r="73" spans="2:15"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</row>
    <row r="74" spans="2:15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</row>
    <row r="75" spans="2:15" ht="12.75" customHeight="1">
      <c r="B75" s="97"/>
      <c r="C75" s="97"/>
      <c r="D75" s="97"/>
      <c r="E75" s="97"/>
      <c r="F75" s="330" t="s">
        <v>149</v>
      </c>
      <c r="G75" s="330"/>
      <c r="H75" s="330"/>
      <c r="I75" s="330"/>
      <c r="J75" s="330"/>
      <c r="K75" s="330"/>
      <c r="L75" s="330"/>
      <c r="M75" s="330"/>
      <c r="N75" s="330"/>
      <c r="O75" s="97"/>
    </row>
    <row r="76" spans="2:15" ht="12.75" customHeight="1">
      <c r="B76" s="97"/>
      <c r="C76" s="97"/>
      <c r="D76" s="97"/>
      <c r="E76" s="97"/>
      <c r="F76" s="330"/>
      <c r="G76" s="330"/>
      <c r="H76" s="330"/>
      <c r="I76" s="330"/>
      <c r="J76" s="330"/>
      <c r="K76" s="330"/>
      <c r="L76" s="330"/>
      <c r="M76" s="330"/>
      <c r="N76" s="330"/>
      <c r="O76" s="97"/>
    </row>
    <row r="77" spans="2:15" ht="12.75" customHeight="1">
      <c r="B77" s="97"/>
      <c r="C77" s="97"/>
      <c r="D77" s="97"/>
      <c r="E77" s="97"/>
      <c r="F77" s="330"/>
      <c r="G77" s="330"/>
      <c r="H77" s="330"/>
      <c r="I77" s="330"/>
      <c r="J77" s="330"/>
      <c r="K77" s="330"/>
      <c r="L77" s="330"/>
      <c r="M77" s="330"/>
      <c r="N77" s="330"/>
      <c r="O77" s="97"/>
    </row>
    <row r="78" spans="2:15" ht="12.75" customHeight="1">
      <c r="B78" s="97"/>
      <c r="C78" s="97"/>
      <c r="D78" s="97"/>
      <c r="E78" s="97"/>
      <c r="F78" s="330"/>
      <c r="G78" s="330"/>
      <c r="H78" s="330"/>
      <c r="I78" s="330"/>
      <c r="J78" s="330"/>
      <c r="K78" s="330"/>
      <c r="L78" s="330"/>
      <c r="M78" s="330"/>
      <c r="N78" s="330"/>
      <c r="O78" s="97"/>
    </row>
    <row r="79" spans="2:15">
      <c r="B79" s="97"/>
      <c r="C79" s="97"/>
      <c r="D79" s="97"/>
      <c r="E79" s="97"/>
      <c r="F79" s="97"/>
      <c r="G79" s="105"/>
      <c r="H79" s="97"/>
      <c r="I79" s="97"/>
      <c r="J79" s="97"/>
      <c r="K79" s="97"/>
      <c r="L79" s="97"/>
      <c r="M79" s="97"/>
      <c r="N79" s="97"/>
      <c r="O79" s="97"/>
    </row>
    <row r="80" spans="2:15">
      <c r="B80" s="97"/>
      <c r="C80" s="97"/>
      <c r="D80" s="97"/>
      <c r="E80" s="97"/>
      <c r="F80" s="97"/>
      <c r="G80" s="105"/>
      <c r="H80" s="97"/>
      <c r="I80" s="97"/>
      <c r="J80" s="97"/>
      <c r="K80" s="97"/>
      <c r="L80" s="97"/>
      <c r="M80" s="97"/>
      <c r="N80" s="97"/>
      <c r="O80" s="97"/>
    </row>
    <row r="81" spans="2:15">
      <c r="B81" s="97"/>
      <c r="C81" s="97"/>
      <c r="D81" s="97"/>
      <c r="E81" s="97"/>
      <c r="F81" s="97"/>
      <c r="G81" s="105"/>
      <c r="H81" s="97"/>
      <c r="I81" s="105"/>
      <c r="J81" s="97"/>
      <c r="K81" s="97"/>
      <c r="L81" s="97"/>
      <c r="M81" s="97"/>
      <c r="N81" s="97"/>
      <c r="O81" s="97"/>
    </row>
    <row r="82" spans="2:15">
      <c r="B82" s="97"/>
      <c r="C82" s="97"/>
      <c r="D82" s="97"/>
      <c r="E82" s="97"/>
      <c r="F82" s="97"/>
      <c r="G82" s="105"/>
      <c r="H82" s="97"/>
      <c r="I82" s="97"/>
      <c r="J82" s="97"/>
      <c r="K82" s="97"/>
      <c r="L82" s="97"/>
      <c r="M82" s="97"/>
      <c r="N82" s="97"/>
      <c r="O82" s="97"/>
    </row>
    <row r="83" spans="2:15">
      <c r="B83" s="97"/>
      <c r="C83" s="97"/>
      <c r="D83" s="97"/>
      <c r="E83" s="97"/>
      <c r="F83" s="97"/>
      <c r="G83" s="105"/>
      <c r="H83" s="97"/>
      <c r="I83" s="97"/>
      <c r="J83" s="97"/>
      <c r="K83" s="97"/>
      <c r="L83" s="97"/>
      <c r="M83" s="97"/>
      <c r="N83" s="97"/>
      <c r="O83" s="97"/>
    </row>
    <row r="84" spans="2:15">
      <c r="B84" s="97"/>
      <c r="C84" s="97"/>
      <c r="D84" s="97"/>
      <c r="E84" s="97"/>
      <c r="F84" s="97"/>
      <c r="G84" s="105"/>
      <c r="H84" s="97"/>
      <c r="I84" s="97"/>
      <c r="J84" s="97"/>
      <c r="K84" s="97"/>
      <c r="L84" s="97"/>
      <c r="M84" s="97"/>
      <c r="N84" s="97"/>
      <c r="O84" s="97"/>
    </row>
    <row r="85" spans="2:15">
      <c r="B85" s="97"/>
      <c r="C85" s="97"/>
      <c r="D85" s="97"/>
      <c r="E85" s="97"/>
      <c r="F85" s="97"/>
      <c r="G85" s="105"/>
      <c r="H85" s="97"/>
      <c r="I85" s="97"/>
      <c r="J85" s="97"/>
      <c r="K85" s="97"/>
      <c r="L85" s="97"/>
      <c r="M85" s="97"/>
      <c r="N85" s="97"/>
      <c r="O85" s="97"/>
    </row>
    <row r="86" spans="2:1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</row>
    <row r="87" spans="2:1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</row>
    <row r="88" spans="2:1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</row>
    <row r="89" spans="2:1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</row>
    <row r="90" spans="2:1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</row>
    <row r="91" spans="2:1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</row>
    <row r="92" spans="2:15" s="46" customFormat="1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</row>
    <row r="93" spans="2:15" s="46" customFormat="1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</row>
    <row r="94" spans="2:15" s="46" customFormat="1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</row>
    <row r="95" spans="2:15" s="46" customFormat="1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s="46" customFormat="1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s="46" customFormat="1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s="46" customFormat="1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</row>
    <row r="99" spans="2:15" s="46" customFormat="1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</row>
    <row r="100" spans="2:15" s="46" customFormat="1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</row>
    <row r="101" spans="2:15" s="46" customFormat="1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</row>
    <row r="102" spans="2:15" s="46" customFormat="1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</row>
    <row r="103" spans="2:15" s="46" customFormat="1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2:15" s="46" customFormat="1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</row>
    <row r="105" spans="2:15" s="46" customFormat="1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2:15" s="46" customFormat="1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</row>
    <row r="107" spans="2:15" s="46" customFormat="1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2:15" s="46" customFormat="1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</row>
    <row r="109" spans="2:15" s="61" customFormat="1"/>
    <row r="110" spans="2:15" s="61" customFormat="1"/>
    <row r="111" spans="2:1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2:15"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</row>
    <row r="113" spans="2:15"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</row>
    <row r="114" spans="2:15"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</row>
    <row r="115" spans="2:15"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</row>
    <row r="116" spans="2:15"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</row>
    <row r="117" spans="2:15"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</row>
    <row r="118" spans="2:15" s="5" customFormat="1"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</row>
    <row r="119" spans="2:15" s="5" customFormat="1"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</row>
    <row r="120" spans="2:15" s="5" customFormat="1"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</row>
    <row r="121" spans="2:15"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</row>
    <row r="122" spans="2:15"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</row>
    <row r="123" spans="2:15"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</row>
    <row r="124" spans="2:15"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</row>
    <row r="125" spans="2:15" s="41" customFormat="1"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5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2:14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</row>
    <row r="130" spans="2:14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</row>
    <row r="131" spans="2:14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</row>
    <row r="132" spans="2:14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</row>
    <row r="133" spans="2:14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</row>
    <row r="134" spans="2:14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2:14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2:14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</row>
    <row r="137" spans="2:14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</row>
    <row r="138" spans="2:14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</row>
    <row r="139" spans="2:14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</row>
    <row r="140" spans="2:14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</row>
    <row r="141" spans="2:14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</row>
    <row r="142" spans="2:14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</row>
    <row r="143" spans="2:14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</row>
    <row r="144" spans="2:14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</row>
    <row r="145" spans="2:14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2:14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</row>
    <row r="147" spans="2:14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</row>
    <row r="148" spans="2:14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</row>
    <row r="149" spans="2:14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</row>
    <row r="150" spans="2:14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</row>
    <row r="151" spans="2:14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</row>
    <row r="152" spans="2:14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</row>
    <row r="153" spans="2:14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</row>
    <row r="154" spans="2:14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</row>
    <row r="155" spans="2:14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</row>
    <row r="156" spans="2:14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</row>
    <row r="157" spans="2:14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</row>
    <row r="158" spans="2:14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</row>
    <row r="159" spans="2:14"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</row>
    <row r="160" spans="2:14"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</row>
    <row r="161" spans="2:14"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2:14"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2:14"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</row>
    <row r="164" spans="2:14"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</row>
    <row r="165" spans="2:14"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</row>
    <row r="166" spans="2:14"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</row>
    <row r="167" spans="2:14"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</row>
    <row r="168" spans="2:14"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</row>
    <row r="169" spans="2:14"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</row>
    <row r="170" spans="2:14"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</row>
    <row r="171" spans="2:14"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</row>
    <row r="172" spans="2:14"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</row>
    <row r="173" spans="2:14"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</row>
    <row r="174" spans="2:14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</row>
    <row r="175" spans="2:14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</row>
    <row r="176" spans="2:14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</row>
    <row r="177" spans="2:14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</row>
    <row r="178" spans="2:14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</row>
    <row r="179" spans="2:14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2:14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</row>
    <row r="181" spans="2:14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</row>
    <row r="182" spans="2:14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</row>
    <row r="183" spans="2:14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</row>
    <row r="184" spans="2:14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</row>
    <row r="185" spans="2:14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</row>
    <row r="186" spans="2:14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</row>
    <row r="187" spans="2:14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</row>
    <row r="188" spans="2:14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</row>
    <row r="189" spans="2:14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</row>
    <row r="190" spans="2:14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</row>
    <row r="191" spans="2:14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</row>
    <row r="192" spans="2:14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</row>
    <row r="193" spans="2:14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</row>
    <row r="194" spans="2:14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</row>
    <row r="195" spans="2:14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</row>
    <row r="196" spans="2:14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2:14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</row>
    <row r="198" spans="2:14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</row>
    <row r="199" spans="2:14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</row>
    <row r="200" spans="2:14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</row>
    <row r="201" spans="2:14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</row>
    <row r="202" spans="2:14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</row>
    <row r="203" spans="2:14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</row>
    <row r="204" spans="2:14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</row>
    <row r="205" spans="2:14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</row>
    <row r="206" spans="2:14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</row>
    <row r="207" spans="2:14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</row>
    <row r="208" spans="2:14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</row>
    <row r="209" spans="2:14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</row>
    <row r="210" spans="2:14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</row>
    <row r="211" spans="2:14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</row>
    <row r="212" spans="2:14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</row>
    <row r="213" spans="2:14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2:14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</row>
    <row r="215" spans="2:14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</row>
    <row r="216" spans="2:14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</row>
    <row r="217" spans="2:14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</row>
    <row r="218" spans="2:14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</row>
    <row r="219" spans="2:14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</row>
    <row r="220" spans="2:14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</row>
    <row r="221" spans="2:14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</row>
    <row r="222" spans="2:14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</row>
    <row r="223" spans="2:14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</row>
    <row r="224" spans="2:14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</row>
    <row r="225" spans="2:15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</row>
    <row r="226" spans="2:15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</row>
    <row r="227" spans="2:15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</row>
    <row r="228" spans="2:15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</row>
    <row r="229" spans="2:15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</row>
    <row r="230" spans="2:15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2:15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</row>
    <row r="232" spans="2:15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</row>
    <row r="233" spans="2:15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</row>
    <row r="234" spans="2:15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</row>
    <row r="235" spans="2:15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</row>
    <row r="236" spans="2:15" ht="50.1" customHeight="1">
      <c r="B236" s="332" t="s">
        <v>94</v>
      </c>
      <c r="C236" s="332"/>
      <c r="D236" s="332"/>
      <c r="E236" s="332"/>
      <c r="F236" s="332"/>
      <c r="G236" s="332"/>
      <c r="H236" s="332"/>
      <c r="I236" s="332"/>
      <c r="J236" s="332"/>
      <c r="K236" s="332"/>
      <c r="L236" s="332"/>
      <c r="M236" s="332"/>
      <c r="N236" s="332"/>
      <c r="O236" s="332"/>
    </row>
    <row r="237" spans="2:15" ht="50.1" customHeight="1"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</row>
    <row r="238" spans="2:15" ht="39.950000000000003" customHeight="1">
      <c r="B238" s="333" t="s">
        <v>95</v>
      </c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</row>
    <row r="239" spans="2:15" ht="39.950000000000003" customHeight="1">
      <c r="B239" s="170"/>
      <c r="C239" s="170"/>
      <c r="D239" s="170"/>
      <c r="E239" s="170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</row>
    <row r="240" spans="2:15" ht="20.100000000000001" customHeight="1"/>
    <row r="241" spans="2:15" ht="24.95" customHeight="1">
      <c r="B241" s="10" t="s">
        <v>38</v>
      </c>
      <c r="C241" s="10"/>
      <c r="D241" s="91"/>
      <c r="E241" s="336">
        <v>615776</v>
      </c>
      <c r="F241" s="336"/>
    </row>
    <row r="242" spans="2:15" ht="24.95" customHeight="1">
      <c r="B242" s="10" t="s">
        <v>39</v>
      </c>
      <c r="C242" s="10"/>
      <c r="D242" s="91"/>
      <c r="E242" s="336">
        <v>172790</v>
      </c>
      <c r="F242" s="336"/>
    </row>
    <row r="243" spans="2:15" ht="24.95" customHeight="1">
      <c r="B243" s="337" t="s">
        <v>0</v>
      </c>
      <c r="C243" s="337"/>
      <c r="D243" s="99"/>
      <c r="E243" s="338">
        <f>SUM(E241:E242)</f>
        <v>788566</v>
      </c>
      <c r="F243" s="338"/>
    </row>
    <row r="244" spans="2:15" ht="9.9499999999999993" customHeight="1">
      <c r="B244" s="11"/>
      <c r="C244" s="11"/>
      <c r="D244" s="335"/>
      <c r="E244" s="335"/>
      <c r="F244" s="93"/>
    </row>
    <row r="245" spans="2:15" ht="24.95" customHeight="1">
      <c r="B245" s="10" t="s">
        <v>58</v>
      </c>
      <c r="C245" s="10"/>
      <c r="D245" s="91"/>
      <c r="E245" s="336">
        <v>1106344</v>
      </c>
      <c r="F245" s="336"/>
    </row>
    <row r="246" spans="2:15" ht="24.95" customHeight="1">
      <c r="B246" s="10" t="s">
        <v>59</v>
      </c>
      <c r="C246" s="10"/>
      <c r="D246" s="91"/>
      <c r="E246" s="336">
        <v>254816</v>
      </c>
      <c r="F246" s="336"/>
      <c r="J246" s="5"/>
    </row>
    <row r="247" spans="2:15" ht="24.95" customHeight="1">
      <c r="B247" s="337" t="s">
        <v>1</v>
      </c>
      <c r="C247" s="337"/>
      <c r="D247" s="99"/>
      <c r="E247" s="338">
        <f>SUM(E245:E246)</f>
        <v>1361160</v>
      </c>
      <c r="F247" s="338"/>
    </row>
    <row r="248" spans="2:15" ht="9.9499999999999993" customHeight="1">
      <c r="B248" s="11"/>
      <c r="C248" s="11"/>
      <c r="D248" s="335"/>
      <c r="E248" s="335"/>
      <c r="F248" s="91"/>
    </row>
    <row r="249" spans="2:15" ht="24.95" customHeight="1">
      <c r="B249" s="334" t="s">
        <v>2</v>
      </c>
      <c r="C249" s="334"/>
      <c r="D249" s="141"/>
      <c r="E249" s="141"/>
      <c r="F249" s="145">
        <v>0.2893</v>
      </c>
    </row>
    <row r="250" spans="2:15" ht="24.95" customHeight="1">
      <c r="B250" s="142" t="s">
        <v>3</v>
      </c>
      <c r="C250" s="142"/>
      <c r="D250" s="143"/>
      <c r="E250" s="143"/>
      <c r="F250" s="144">
        <f>E247/E243</f>
        <v>1.7261205783663003</v>
      </c>
    </row>
    <row r="251" spans="2:15" ht="24.95" customHeight="1"/>
    <row r="252" spans="2:15" ht="24.95" customHeight="1">
      <c r="B252" s="315" t="s">
        <v>136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</row>
    <row r="253" spans="2:15" ht="24.95" customHeight="1">
      <c r="B253" s="228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</row>
    <row r="254" spans="2:15" ht="24.95" customHeight="1" thickBot="1"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3"/>
      <c r="N254" s="203"/>
      <c r="O254" s="203"/>
    </row>
    <row r="255" spans="2:15" ht="24.95" customHeight="1" thickTop="1">
      <c r="B255" s="324" t="s">
        <v>38</v>
      </c>
      <c r="C255" s="325"/>
      <c r="D255" s="15"/>
      <c r="E255" s="49"/>
      <c r="F255" s="50"/>
      <c r="G255" s="9"/>
    </row>
    <row r="256" spans="2:15" ht="24.95" customHeight="1">
      <c r="B256" s="326" t="s">
        <v>150</v>
      </c>
      <c r="C256" s="327"/>
      <c r="D256" s="15"/>
      <c r="E256" s="49"/>
      <c r="F256" s="50"/>
    </row>
    <row r="257" spans="2:7" ht="24.95" customHeight="1">
      <c r="B257" s="208" t="s">
        <v>168</v>
      </c>
      <c r="C257" s="216">
        <v>1.2895908977632892E-3</v>
      </c>
      <c r="D257" s="15"/>
      <c r="E257" s="49"/>
      <c r="F257" s="50"/>
    </row>
    <row r="258" spans="2:7" ht="24.95" customHeight="1">
      <c r="B258" s="208" t="s">
        <v>169</v>
      </c>
      <c r="C258" s="217">
        <v>1.3703714929170752E-3</v>
      </c>
      <c r="D258" s="15"/>
      <c r="F258" s="51"/>
      <c r="G258" s="9"/>
    </row>
    <row r="259" spans="2:7" ht="24.95" customHeight="1">
      <c r="B259" s="209" t="s">
        <v>170</v>
      </c>
      <c r="C259" s="217">
        <v>1.0981730817740259E-2</v>
      </c>
      <c r="D259" s="15"/>
      <c r="E259" s="60"/>
      <c r="F259" s="51"/>
    </row>
    <row r="260" spans="2:7" ht="24.95" customHeight="1">
      <c r="B260" s="209" t="s">
        <v>171</v>
      </c>
      <c r="C260" s="217">
        <v>1.1414883241347934E-2</v>
      </c>
      <c r="D260" s="15"/>
      <c r="F260" s="51"/>
    </row>
    <row r="261" spans="2:7" ht="24.95" customHeight="1">
      <c r="B261" s="209" t="s">
        <v>172</v>
      </c>
      <c r="C261" s="217">
        <v>1.1674707493028954E-2</v>
      </c>
      <c r="D261" s="15"/>
      <c r="F261" s="51"/>
      <c r="G261" s="9"/>
    </row>
    <row r="262" spans="2:7" ht="24.95" customHeight="1">
      <c r="B262" s="209" t="s">
        <v>173</v>
      </c>
      <c r="C262" s="217">
        <v>1.3530071726748253E-2</v>
      </c>
      <c r="D262" s="15"/>
      <c r="E262" s="49"/>
      <c r="F262" s="51"/>
    </row>
    <row r="263" spans="2:7" ht="24.95" customHeight="1">
      <c r="B263" s="210" t="s">
        <v>174</v>
      </c>
      <c r="C263" s="217">
        <v>1.867803747446423E-2</v>
      </c>
      <c r="D263" s="15"/>
      <c r="E263" s="49"/>
      <c r="F263" s="51"/>
      <c r="G263" s="9"/>
    </row>
    <row r="264" spans="2:7" ht="24.95" customHeight="1">
      <c r="B264" s="209" t="s">
        <v>175</v>
      </c>
      <c r="C264" s="217">
        <v>2.4186764469186436E-2</v>
      </c>
      <c r="D264" s="15"/>
      <c r="E264" s="49"/>
      <c r="F264" s="51"/>
      <c r="G264" s="9"/>
    </row>
    <row r="265" spans="2:7" ht="24.95" customHeight="1">
      <c r="B265" s="209" t="s">
        <v>176</v>
      </c>
      <c r="C265" s="217">
        <v>2.8589031874944951E-2</v>
      </c>
      <c r="D265" s="15"/>
      <c r="E265" s="49"/>
      <c r="F265" s="51"/>
      <c r="G265" s="9"/>
    </row>
    <row r="266" spans="2:7" ht="24.95" customHeight="1">
      <c r="B266" s="209" t="s">
        <v>177</v>
      </c>
      <c r="C266" s="217">
        <v>3.0616896368982641E-2</v>
      </c>
      <c r="D266" s="15"/>
      <c r="F266" s="51"/>
      <c r="G266" s="9"/>
    </row>
    <row r="267" spans="2:7" ht="24.95" customHeight="1">
      <c r="B267" s="209" t="s">
        <v>178</v>
      </c>
      <c r="C267" s="217">
        <v>4.6128646792629215E-2</v>
      </c>
      <c r="D267" s="15"/>
      <c r="E267" s="49"/>
      <c r="F267" s="51"/>
      <c r="G267" s="9"/>
    </row>
    <row r="268" spans="2:7" ht="24.95" customHeight="1">
      <c r="B268" s="209" t="s">
        <v>179</v>
      </c>
      <c r="C268" s="217">
        <v>4.7611566727981593E-2</v>
      </c>
      <c r="D268" s="15"/>
      <c r="E268" s="49"/>
      <c r="F268" s="51"/>
      <c r="G268" s="9"/>
    </row>
    <row r="269" spans="2:7" ht="24.95" customHeight="1">
      <c r="B269" s="209" t="s">
        <v>180</v>
      </c>
      <c r="C269" s="217">
        <v>5.9164995928007946E-2</v>
      </c>
      <c r="D269" s="15"/>
      <c r="E269" s="49"/>
      <c r="F269" s="51"/>
      <c r="G269" s="76"/>
    </row>
    <row r="270" spans="2:7" ht="24.95" customHeight="1">
      <c r="B270" s="209" t="s">
        <v>181</v>
      </c>
      <c r="C270" s="217">
        <v>7.4080822556849016E-2</v>
      </c>
      <c r="D270" s="15"/>
      <c r="E270" s="49"/>
      <c r="F270" s="51"/>
      <c r="G270" s="9"/>
    </row>
    <row r="271" spans="2:7" ht="24.95" customHeight="1">
      <c r="B271" s="209" t="s">
        <v>182</v>
      </c>
      <c r="C271" s="217">
        <v>7.4683535231789736E-2</v>
      </c>
      <c r="D271" s="15"/>
      <c r="E271" s="49"/>
      <c r="F271" s="51"/>
      <c r="G271" s="9"/>
    </row>
    <row r="272" spans="2:7" ht="24.95" customHeight="1">
      <c r="B272" s="209" t="s">
        <v>183</v>
      </c>
      <c r="C272" s="217">
        <v>7.5858776806699613E-2</v>
      </c>
      <c r="D272" s="15"/>
      <c r="E272" s="49"/>
      <c r="F272" s="51"/>
      <c r="G272" s="9"/>
    </row>
    <row r="273" spans="2:7" ht="24.95" customHeight="1">
      <c r="B273" s="209" t="s">
        <v>184</v>
      </c>
      <c r="C273" s="217">
        <v>8.0513540522312826E-2</v>
      </c>
      <c r="D273" s="15"/>
      <c r="E273" s="49"/>
      <c r="F273" s="51"/>
    </row>
    <row r="274" spans="2:7" ht="24.95" customHeight="1">
      <c r="B274" s="209" t="s">
        <v>185</v>
      </c>
      <c r="C274" s="217">
        <v>0.13626028440315016</v>
      </c>
      <c r="D274" s="15"/>
      <c r="E274" s="49"/>
      <c r="F274" s="51"/>
    </row>
    <row r="275" spans="2:7" ht="24.95" customHeight="1" thickBot="1">
      <c r="B275" s="211" t="s">
        <v>186</v>
      </c>
      <c r="C275" s="218">
        <v>0.25336574517345589</v>
      </c>
      <c r="D275" s="15"/>
      <c r="E275" s="49"/>
      <c r="F275" s="51"/>
    </row>
    <row r="276" spans="2:7" ht="24.95" customHeight="1" thickTop="1">
      <c r="C276" s="48"/>
      <c r="D276" s="15"/>
      <c r="E276" s="15"/>
      <c r="F276" s="1"/>
    </row>
    <row r="277" spans="2:7" ht="24.95" customHeight="1">
      <c r="C277" s="48"/>
      <c r="D277" s="15"/>
      <c r="E277" s="15"/>
      <c r="F277" s="1"/>
    </row>
    <row r="278" spans="2:7" ht="24.95" customHeight="1" thickBot="1">
      <c r="C278" s="48"/>
      <c r="D278" s="15"/>
      <c r="E278" s="15"/>
      <c r="F278" s="1"/>
    </row>
    <row r="279" spans="2:7" ht="24.95" customHeight="1" thickTop="1">
      <c r="B279" s="324" t="s">
        <v>38</v>
      </c>
      <c r="C279" s="325"/>
      <c r="D279" s="15"/>
      <c r="E279" s="49"/>
      <c r="F279" s="50"/>
      <c r="G279" s="9"/>
    </row>
    <row r="280" spans="2:7" ht="24.95" customHeight="1">
      <c r="B280" s="326" t="s">
        <v>151</v>
      </c>
      <c r="C280" s="327"/>
      <c r="D280" s="15"/>
      <c r="E280" s="49"/>
      <c r="F280" s="50"/>
    </row>
    <row r="281" spans="2:7" ht="24.95" customHeight="1">
      <c r="B281" s="208" t="s">
        <v>168</v>
      </c>
      <c r="C281" s="216">
        <v>1.0098883649334311E-3</v>
      </c>
      <c r="D281" s="15"/>
      <c r="E281" s="49"/>
      <c r="F281" s="50"/>
    </row>
    <row r="282" spans="2:7" ht="24.95" customHeight="1">
      <c r="B282" s="208" t="s">
        <v>169</v>
      </c>
      <c r="C282" s="217">
        <v>1.3025067746639252E-3</v>
      </c>
      <c r="D282" s="15"/>
      <c r="F282" s="51"/>
      <c r="G282" s="9"/>
    </row>
    <row r="283" spans="2:7" ht="24.95" customHeight="1">
      <c r="B283" s="209" t="s">
        <v>170</v>
      </c>
      <c r="C283" s="217">
        <v>1.0393665172159672E-2</v>
      </c>
      <c r="D283" s="15"/>
      <c r="E283" s="60"/>
      <c r="F283" s="51"/>
    </row>
    <row r="284" spans="2:7" ht="24.95" customHeight="1">
      <c r="B284" s="209" t="s">
        <v>171</v>
      </c>
      <c r="C284" s="217">
        <v>1.0898084379732609E-2</v>
      </c>
      <c r="D284" s="15"/>
      <c r="F284" s="51"/>
    </row>
    <row r="285" spans="2:7" ht="24.95" customHeight="1">
      <c r="B285" s="209" t="s">
        <v>172</v>
      </c>
      <c r="C285" s="217">
        <v>1.1972145177423954E-2</v>
      </c>
      <c r="D285" s="15"/>
      <c r="F285" s="51"/>
      <c r="G285" s="9"/>
    </row>
    <row r="286" spans="2:7" ht="24.95" customHeight="1">
      <c r="B286" s="209" t="s">
        <v>173</v>
      </c>
      <c r="C286" s="217">
        <v>1.3571577146649361E-2</v>
      </c>
      <c r="D286" s="15"/>
      <c r="E286" s="49"/>
      <c r="F286" s="51"/>
    </row>
    <row r="287" spans="2:7" ht="24.95" customHeight="1">
      <c r="B287" s="210" t="s">
        <v>174</v>
      </c>
      <c r="C287" s="217">
        <v>1.8502039834856987E-2</v>
      </c>
      <c r="D287" s="15"/>
      <c r="E287" s="49"/>
      <c r="F287" s="51"/>
      <c r="G287" s="9"/>
    </row>
    <row r="288" spans="2:7" ht="24.95" customHeight="1">
      <c r="B288" s="209" t="s">
        <v>175</v>
      </c>
      <c r="C288" s="217">
        <v>2.1667106077075005E-2</v>
      </c>
      <c r="D288" s="15"/>
      <c r="E288" s="49"/>
      <c r="F288" s="51"/>
      <c r="G288" s="9"/>
    </row>
    <row r="289" spans="2:15" ht="24.95" customHeight="1">
      <c r="B289" s="209" t="s">
        <v>176</v>
      </c>
      <c r="C289" s="217">
        <v>2.878299169242382E-2</v>
      </c>
      <c r="D289" s="15"/>
      <c r="E289" s="49"/>
      <c r="F289" s="51"/>
      <c r="G289" s="9"/>
    </row>
    <row r="290" spans="2:15" ht="24.95" customHeight="1">
      <c r="B290" s="209" t="s">
        <v>177</v>
      </c>
      <c r="C290" s="217">
        <v>2.9681676998734474E-2</v>
      </c>
      <c r="D290" s="15"/>
      <c r="F290" s="51"/>
      <c r="G290" s="9"/>
    </row>
    <row r="291" spans="2:15" ht="24.95" customHeight="1">
      <c r="B291" s="209" t="s">
        <v>179</v>
      </c>
      <c r="C291" s="217">
        <v>4.3935183435678482E-2</v>
      </c>
      <c r="D291" s="15"/>
      <c r="E291" s="49"/>
      <c r="F291" s="51"/>
      <c r="G291" s="9"/>
    </row>
    <row r="292" spans="2:15" ht="24.95" customHeight="1">
      <c r="B292" s="209" t="s">
        <v>178</v>
      </c>
      <c r="C292" s="217">
        <v>4.758618026971817E-2</v>
      </c>
      <c r="D292" s="15"/>
      <c r="E292" s="49"/>
      <c r="F292" s="51"/>
      <c r="G292" s="9"/>
    </row>
    <row r="293" spans="2:15" ht="24.95" customHeight="1">
      <c r="B293" s="209" t="s">
        <v>180</v>
      </c>
      <c r="C293" s="217">
        <v>5.2192922681570053E-2</v>
      </c>
      <c r="D293" s="15"/>
      <c r="E293" s="49"/>
      <c r="F293" s="51"/>
      <c r="G293" s="76"/>
    </row>
    <row r="294" spans="2:15" ht="24.95" customHeight="1">
      <c r="B294" s="209" t="s">
        <v>183</v>
      </c>
      <c r="C294" s="217">
        <v>6.2527790665626526E-2</v>
      </c>
      <c r="D294" s="15"/>
      <c r="E294" s="49"/>
      <c r="F294" s="51"/>
      <c r="G294" s="9"/>
    </row>
    <row r="295" spans="2:15" ht="24.95" customHeight="1">
      <c r="B295" s="209" t="s">
        <v>184</v>
      </c>
      <c r="C295" s="217">
        <v>6.5836116671562195E-2</v>
      </c>
      <c r="D295" s="15"/>
      <c r="E295" s="49"/>
      <c r="F295" s="51"/>
      <c r="G295" s="9"/>
    </row>
    <row r="296" spans="2:15" ht="24.95" customHeight="1">
      <c r="B296" s="209" t="s">
        <v>182</v>
      </c>
      <c r="C296" s="217">
        <v>7.3680534958839417E-2</v>
      </c>
      <c r="D296" s="15"/>
      <c r="E296" s="49"/>
      <c r="F296" s="51"/>
      <c r="G296" s="9"/>
    </row>
    <row r="297" spans="2:15" ht="24.95" customHeight="1">
      <c r="B297" s="209" t="s">
        <v>181</v>
      </c>
      <c r="C297" s="217">
        <v>8.0583363771438599E-2</v>
      </c>
      <c r="D297" s="15"/>
      <c r="E297" s="49"/>
      <c r="F297" s="51"/>
    </row>
    <row r="298" spans="2:15" ht="24.95" customHeight="1">
      <c r="B298" s="209" t="s">
        <v>185</v>
      </c>
      <c r="C298" s="217">
        <v>0.14717099070549011</v>
      </c>
      <c r="D298" s="15"/>
      <c r="E298" s="49"/>
      <c r="F298" s="51"/>
    </row>
    <row r="299" spans="2:15" ht="24.95" customHeight="1" thickBot="1">
      <c r="B299" s="211" t="s">
        <v>186</v>
      </c>
      <c r="C299" s="218">
        <v>0.27870523929595947</v>
      </c>
      <c r="D299" s="15"/>
      <c r="E299" s="49"/>
      <c r="F299" s="51"/>
      <c r="O299" s="45">
        <v>1</v>
      </c>
    </row>
    <row r="300" spans="2:15" ht="24.95" customHeight="1" thickTop="1">
      <c r="B300" s="319" t="s">
        <v>39</v>
      </c>
      <c r="C300" s="320"/>
      <c r="D300" s="15"/>
      <c r="E300" s="49"/>
      <c r="F300" s="50"/>
      <c r="G300" s="9"/>
    </row>
    <row r="301" spans="2:15" ht="24.95" customHeight="1">
      <c r="B301" s="321" t="s">
        <v>150</v>
      </c>
      <c r="C301" s="322"/>
      <c r="D301" s="15"/>
      <c r="E301" s="49"/>
      <c r="F301" s="50"/>
      <c r="G301" s="9"/>
    </row>
    <row r="302" spans="2:15" ht="24.95" customHeight="1">
      <c r="B302" s="213" t="s">
        <v>187</v>
      </c>
      <c r="C302" s="217">
        <v>4.2790584972810124E-2</v>
      </c>
      <c r="D302" s="15"/>
      <c r="F302" s="42"/>
    </row>
    <row r="303" spans="2:15" ht="24.95" customHeight="1">
      <c r="B303" s="213" t="s">
        <v>188</v>
      </c>
      <c r="C303" s="217">
        <v>7.5259121385566161E-2</v>
      </c>
      <c r="D303" s="15"/>
      <c r="F303" s="42"/>
    </row>
    <row r="304" spans="2:15" ht="24.95" customHeight="1">
      <c r="B304" s="213" t="s">
        <v>189</v>
      </c>
      <c r="C304" s="217">
        <v>8.3759476421036053E-2</v>
      </c>
      <c r="D304" s="15"/>
      <c r="F304" s="42"/>
    </row>
    <row r="305" spans="2:16" ht="24.95" customHeight="1">
      <c r="B305" s="222" t="s">
        <v>190</v>
      </c>
      <c r="C305" s="217">
        <v>1.3087654857079257E-2</v>
      </c>
      <c r="D305" s="15"/>
      <c r="F305" s="42"/>
    </row>
    <row r="306" spans="2:16" ht="24.95" customHeight="1">
      <c r="B306" s="213" t="s">
        <v>191</v>
      </c>
      <c r="C306" s="217">
        <v>1.3154369415331643E-2</v>
      </c>
      <c r="D306" s="15"/>
      <c r="E306" s="49"/>
      <c r="F306" s="42"/>
    </row>
    <row r="307" spans="2:16" ht="24.95" customHeight="1">
      <c r="B307" s="213" t="s">
        <v>192</v>
      </c>
      <c r="C307" s="217">
        <v>1.5352919027805799E-2</v>
      </c>
      <c r="D307" s="15"/>
      <c r="F307" s="42"/>
    </row>
    <row r="308" spans="2:16" ht="24.95" customHeight="1">
      <c r="B308" s="223" t="s">
        <v>193</v>
      </c>
      <c r="C308" s="217">
        <v>1.9823100717781109E-2</v>
      </c>
      <c r="D308" s="15"/>
      <c r="E308" s="49"/>
      <c r="F308" s="42"/>
      <c r="G308" s="9"/>
    </row>
    <row r="309" spans="2:16" ht="24.95" customHeight="1">
      <c r="B309" s="213" t="s">
        <v>194</v>
      </c>
      <c r="C309" s="217">
        <v>4.0802948657177054E-2</v>
      </c>
      <c r="D309" s="15"/>
      <c r="E309" s="49"/>
      <c r="F309" s="42"/>
      <c r="G309" s="9"/>
    </row>
    <row r="310" spans="2:16" ht="24.95" customHeight="1">
      <c r="B310" s="213" t="s">
        <v>195</v>
      </c>
      <c r="C310" s="217">
        <v>5.4779982714677593E-2</v>
      </c>
      <c r="D310" s="15"/>
      <c r="E310" s="49"/>
      <c r="F310" s="42"/>
      <c r="G310" s="9"/>
    </row>
    <row r="311" spans="2:16" ht="24.95" customHeight="1">
      <c r="B311" s="213" t="s">
        <v>196</v>
      </c>
      <c r="C311" s="217">
        <v>6.3097597896751123E-2</v>
      </c>
      <c r="D311" s="15"/>
      <c r="E311" s="49"/>
      <c r="F311" s="42"/>
      <c r="G311" s="9"/>
    </row>
    <row r="312" spans="2:16" s="54" customFormat="1" ht="30" customHeight="1">
      <c r="B312" s="271" t="s">
        <v>197</v>
      </c>
      <c r="C312" s="272">
        <v>7.6258453573617838E-2</v>
      </c>
      <c r="D312" s="273"/>
      <c r="E312" s="274"/>
      <c r="F312" s="42"/>
      <c r="G312" s="275"/>
    </row>
    <row r="313" spans="2:16" ht="24.95" customHeight="1">
      <c r="B313" s="212" t="s">
        <v>198</v>
      </c>
      <c r="C313" s="217">
        <v>9.7346296286962147E-2</v>
      </c>
      <c r="D313" s="15"/>
      <c r="E313" s="49"/>
      <c r="F313" s="42"/>
      <c r="G313" s="9"/>
      <c r="P313" s="131"/>
    </row>
    <row r="314" spans="2:16" ht="24.95" customHeight="1">
      <c r="B314" s="214" t="s">
        <v>199</v>
      </c>
      <c r="C314" s="217">
        <v>0.10796168263083482</v>
      </c>
      <c r="D314" s="15"/>
      <c r="E314" s="49"/>
      <c r="F314" s="42"/>
      <c r="G314" s="9"/>
    </row>
    <row r="315" spans="2:16" ht="24.95" customHeight="1">
      <c r="B315" s="213" t="s">
        <v>200</v>
      </c>
      <c r="C315" s="217">
        <v>0.12579392400139522</v>
      </c>
      <c r="D315" s="15"/>
      <c r="E315" s="49"/>
      <c r="F315" s="42"/>
      <c r="G315" s="9"/>
    </row>
    <row r="316" spans="2:16" ht="24.95" customHeight="1" thickBot="1">
      <c r="B316" s="221" t="s">
        <v>201</v>
      </c>
      <c r="C316" s="218">
        <v>0.17073188744117407</v>
      </c>
      <c r="D316" s="15"/>
      <c r="E316" s="49"/>
      <c r="F316" s="42"/>
    </row>
    <row r="317" spans="2:16" ht="24.95" customHeight="1" thickTop="1">
      <c r="C317" s="43"/>
      <c r="D317" s="15"/>
      <c r="E317" s="15"/>
      <c r="F317" s="1"/>
    </row>
    <row r="318" spans="2:16" ht="24.95" customHeight="1">
      <c r="C318" s="43"/>
      <c r="D318" s="15"/>
      <c r="E318" s="15"/>
      <c r="F318" s="1"/>
    </row>
    <row r="319" spans="2:16" ht="24.95" customHeight="1" thickBot="1">
      <c r="C319" s="43"/>
      <c r="D319" s="15"/>
      <c r="E319" s="15"/>
      <c r="F319" s="1"/>
    </row>
    <row r="320" spans="2:16" ht="24.95" customHeight="1" thickTop="1">
      <c r="B320" s="319" t="s">
        <v>39</v>
      </c>
      <c r="C320" s="320"/>
      <c r="D320" s="15"/>
      <c r="E320" s="49"/>
      <c r="F320" s="50"/>
      <c r="G320" s="9"/>
    </row>
    <row r="321" spans="2:7" ht="24.95" customHeight="1">
      <c r="B321" s="321" t="s">
        <v>152</v>
      </c>
      <c r="C321" s="322"/>
      <c r="D321" s="15"/>
      <c r="E321" s="49"/>
      <c r="F321" s="50"/>
      <c r="G321" s="9"/>
    </row>
    <row r="322" spans="2:7" ht="24.95" customHeight="1">
      <c r="B322" s="213" t="s">
        <v>187</v>
      </c>
      <c r="C322" s="217">
        <v>4.9397919327020645E-2</v>
      </c>
      <c r="D322" s="15"/>
      <c r="F322" s="42"/>
    </row>
    <row r="323" spans="2:7" ht="24.95" customHeight="1">
      <c r="B323" s="213" t="s">
        <v>188</v>
      </c>
      <c r="C323" s="217">
        <v>7.2165459394454956E-2</v>
      </c>
      <c r="D323" s="15"/>
      <c r="F323" s="42"/>
    </row>
    <row r="324" spans="2:7" ht="24.95" customHeight="1">
      <c r="B324" s="213" t="s">
        <v>189</v>
      </c>
      <c r="C324" s="217">
        <v>8.594994992017746E-2</v>
      </c>
      <c r="D324" s="15"/>
      <c r="F324" s="42"/>
    </row>
    <row r="325" spans="2:7" ht="24.95" customHeight="1">
      <c r="B325" s="222" t="s">
        <v>190</v>
      </c>
      <c r="C325" s="217">
        <v>1.0237153619527817E-2</v>
      </c>
      <c r="D325" s="15"/>
      <c r="F325" s="42"/>
    </row>
    <row r="326" spans="2:7" ht="24.95" customHeight="1">
      <c r="B326" s="213" t="s">
        <v>191</v>
      </c>
      <c r="C326" s="217">
        <v>1.4494096860289574E-2</v>
      </c>
      <c r="D326" s="15"/>
      <c r="E326" s="49"/>
      <c r="F326" s="42"/>
    </row>
    <row r="327" spans="2:7" ht="24.95" customHeight="1">
      <c r="B327" s="213" t="s">
        <v>192</v>
      </c>
      <c r="C327" s="217">
        <v>1.6477005556225777E-2</v>
      </c>
      <c r="D327" s="15"/>
      <c r="F327" s="42"/>
    </row>
    <row r="328" spans="2:7" ht="24.95" customHeight="1">
      <c r="B328" s="223" t="s">
        <v>193</v>
      </c>
      <c r="C328" s="217">
        <v>2.3543674498796463E-2</v>
      </c>
      <c r="D328" s="15"/>
      <c r="E328" s="49"/>
      <c r="F328" s="42"/>
      <c r="G328" s="9"/>
    </row>
    <row r="329" spans="2:7" ht="24.95" customHeight="1">
      <c r="B329" s="213" t="s">
        <v>194</v>
      </c>
      <c r="C329" s="217">
        <v>4.0988985449075699E-2</v>
      </c>
      <c r="D329" s="15"/>
      <c r="E329" s="49"/>
      <c r="F329" s="42"/>
      <c r="G329" s="9"/>
    </row>
    <row r="330" spans="2:7" ht="24.95" customHeight="1">
      <c r="B330" s="213" t="s">
        <v>195</v>
      </c>
      <c r="C330" s="217">
        <v>5.5822521448135376E-2</v>
      </c>
      <c r="D330" s="15"/>
      <c r="E330" s="49"/>
      <c r="F330" s="42"/>
      <c r="G330" s="9"/>
    </row>
    <row r="331" spans="2:7" ht="24.95" customHeight="1">
      <c r="B331" s="213" t="s">
        <v>196</v>
      </c>
      <c r="C331" s="217">
        <v>5.6976884603500366E-2</v>
      </c>
      <c r="D331" s="15"/>
      <c r="E331" s="49"/>
      <c r="F331" s="42"/>
      <c r="G331" s="9"/>
    </row>
    <row r="332" spans="2:7" ht="30" customHeight="1">
      <c r="B332" s="271" t="s">
        <v>197</v>
      </c>
      <c r="C332" s="217">
        <v>6.7769311368465424E-2</v>
      </c>
      <c r="D332" s="15"/>
      <c r="E332" s="49"/>
      <c r="F332" s="42"/>
      <c r="G332" s="9"/>
    </row>
    <row r="333" spans="2:7" ht="24.95" customHeight="1">
      <c r="B333" s="212" t="s">
        <v>198</v>
      </c>
      <c r="C333" s="217">
        <v>8.2767024636268616E-2</v>
      </c>
      <c r="D333" s="15"/>
      <c r="E333" s="49"/>
      <c r="F333" s="42"/>
      <c r="G333" s="9"/>
    </row>
    <row r="334" spans="2:7" ht="24.95" customHeight="1">
      <c r="B334" s="214" t="s">
        <v>199</v>
      </c>
      <c r="C334" s="217">
        <v>0.12113311886787415</v>
      </c>
      <c r="D334" s="15"/>
      <c r="E334" s="49"/>
      <c r="F334" s="42"/>
      <c r="G334" s="9"/>
    </row>
    <row r="335" spans="2:7" ht="24.95" customHeight="1">
      <c r="B335" s="213" t="s">
        <v>200</v>
      </c>
      <c r="C335" s="217">
        <v>0.12989658117294312</v>
      </c>
      <c r="D335" s="15"/>
      <c r="E335" s="49"/>
      <c r="F335" s="42"/>
      <c r="G335" s="9"/>
    </row>
    <row r="336" spans="2:7" ht="24.95" customHeight="1" thickBot="1">
      <c r="B336" s="221" t="s">
        <v>201</v>
      </c>
      <c r="C336" s="218">
        <v>0.17238032817840576</v>
      </c>
      <c r="D336" s="15"/>
      <c r="E336" s="49"/>
      <c r="F336" s="42"/>
    </row>
    <row r="337" spans="2:15" ht="24.95" customHeight="1" thickTop="1">
      <c r="C337" s="43"/>
      <c r="D337" s="15"/>
      <c r="E337" s="15"/>
      <c r="F337" s="1"/>
    </row>
    <row r="338" spans="2:15" ht="24.95" customHeight="1">
      <c r="B338" s="42"/>
      <c r="C338" s="43"/>
      <c r="D338" s="15"/>
      <c r="E338" s="15"/>
      <c r="F338" s="1"/>
    </row>
    <row r="339" spans="2:15" ht="24.95" customHeight="1">
      <c r="B339" s="204"/>
      <c r="C339" s="205"/>
      <c r="D339" s="15"/>
      <c r="E339" s="15"/>
      <c r="F339" s="1"/>
      <c r="O339" s="45"/>
    </row>
    <row r="340" spans="2:15" ht="30" customHeight="1">
      <c r="B340" s="300" t="s">
        <v>96</v>
      </c>
      <c r="C340" s="300"/>
      <c r="D340" s="300"/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</row>
    <row r="341" spans="2:15" ht="15" customHeight="1"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</row>
    <row r="342" spans="2:15" ht="24.95" customHeight="1">
      <c r="B342" s="12"/>
      <c r="C342" s="100" t="s">
        <v>135</v>
      </c>
      <c r="D342" s="100" t="s">
        <v>5</v>
      </c>
      <c r="E342" s="100" t="s">
        <v>6</v>
      </c>
      <c r="F342" s="100" t="s">
        <v>7</v>
      </c>
      <c r="G342" s="100" t="s">
        <v>8</v>
      </c>
      <c r="H342" s="100" t="s">
        <v>9</v>
      </c>
      <c r="I342" s="100" t="s">
        <v>10</v>
      </c>
      <c r="J342" s="100" t="s">
        <v>11</v>
      </c>
      <c r="K342" s="100" t="s">
        <v>12</v>
      </c>
      <c r="L342" s="100" t="s">
        <v>14</v>
      </c>
    </row>
    <row r="343" spans="2:15" ht="24.95" customHeight="1">
      <c r="B343" s="114" t="s">
        <v>4</v>
      </c>
      <c r="C343" s="102">
        <f t="shared" ref="C343:K343" si="0">C344+C345</f>
        <v>82209</v>
      </c>
      <c r="D343" s="102">
        <f t="shared" si="0"/>
        <v>140926</v>
      </c>
      <c r="E343" s="102">
        <f t="shared" si="0"/>
        <v>147913</v>
      </c>
      <c r="F343" s="102">
        <f t="shared" si="0"/>
        <v>35179</v>
      </c>
      <c r="G343" s="102">
        <f t="shared" si="0"/>
        <v>131725</v>
      </c>
      <c r="H343" s="102">
        <f t="shared" si="0"/>
        <v>75708</v>
      </c>
      <c r="I343" s="102">
        <f t="shared" si="0"/>
        <v>45229</v>
      </c>
      <c r="J343" s="102">
        <f t="shared" si="0"/>
        <v>87636</v>
      </c>
      <c r="K343" s="102">
        <f t="shared" si="0"/>
        <v>42041</v>
      </c>
      <c r="L343" s="102">
        <f t="shared" ref="L343:L348" si="1">SUM(C343:K343)</f>
        <v>788566</v>
      </c>
      <c r="M343" s="9"/>
    </row>
    <row r="344" spans="2:15" ht="24.95" customHeight="1">
      <c r="B344" s="12" t="s">
        <v>38</v>
      </c>
      <c r="C344" s="87">
        <v>73948</v>
      </c>
      <c r="D344" s="87">
        <v>95226</v>
      </c>
      <c r="E344" s="87">
        <v>109053</v>
      </c>
      <c r="F344" s="87">
        <v>25638</v>
      </c>
      <c r="G344" s="87">
        <v>95046</v>
      </c>
      <c r="H344" s="87">
        <v>65720</v>
      </c>
      <c r="I344" s="87">
        <v>42200</v>
      </c>
      <c r="J344" s="87">
        <v>72572</v>
      </c>
      <c r="K344" s="87">
        <v>36373</v>
      </c>
      <c r="L344" s="77">
        <f t="shared" si="1"/>
        <v>615776</v>
      </c>
      <c r="M344" s="9"/>
    </row>
    <row r="345" spans="2:15" ht="24.95" customHeight="1">
      <c r="B345" s="12" t="s">
        <v>39</v>
      </c>
      <c r="C345" s="87">
        <v>8261</v>
      </c>
      <c r="D345" s="87">
        <v>45700</v>
      </c>
      <c r="E345" s="87">
        <v>38860</v>
      </c>
      <c r="F345" s="87">
        <v>9541</v>
      </c>
      <c r="G345" s="87">
        <v>36679</v>
      </c>
      <c r="H345" s="87">
        <v>9988</v>
      </c>
      <c r="I345" s="87">
        <v>3029</v>
      </c>
      <c r="J345" s="87">
        <v>15064</v>
      </c>
      <c r="K345" s="87">
        <v>5668</v>
      </c>
      <c r="L345" s="77">
        <f t="shared" si="1"/>
        <v>172790</v>
      </c>
      <c r="M345" s="9"/>
    </row>
    <row r="346" spans="2:15" ht="24.95" customHeight="1">
      <c r="B346" s="114" t="s">
        <v>90</v>
      </c>
      <c r="C346" s="102">
        <f t="shared" ref="C346:K346" si="2">C347+C348</f>
        <v>146963</v>
      </c>
      <c r="D346" s="102">
        <f t="shared" si="2"/>
        <v>226935</v>
      </c>
      <c r="E346" s="102">
        <f t="shared" si="2"/>
        <v>231005</v>
      </c>
      <c r="F346" s="102">
        <f t="shared" si="2"/>
        <v>65542</v>
      </c>
      <c r="G346" s="102">
        <f t="shared" si="2"/>
        <v>254318</v>
      </c>
      <c r="H346" s="102">
        <f t="shared" si="2"/>
        <v>126408</v>
      </c>
      <c r="I346" s="102">
        <f t="shared" si="2"/>
        <v>90266</v>
      </c>
      <c r="J346" s="102">
        <f t="shared" si="2"/>
        <v>145726</v>
      </c>
      <c r="K346" s="102">
        <f t="shared" si="2"/>
        <v>73997</v>
      </c>
      <c r="L346" s="102">
        <f t="shared" si="1"/>
        <v>1361160</v>
      </c>
      <c r="M346" s="9"/>
    </row>
    <row r="347" spans="2:15" ht="24.95" customHeight="1">
      <c r="B347" s="12" t="s">
        <v>68</v>
      </c>
      <c r="C347" s="87">
        <v>133137</v>
      </c>
      <c r="D347" s="87">
        <v>164242</v>
      </c>
      <c r="E347" s="87">
        <v>175932</v>
      </c>
      <c r="F347" s="87">
        <v>51718</v>
      </c>
      <c r="G347" s="87">
        <v>197699</v>
      </c>
      <c r="H347" s="87">
        <v>111642</v>
      </c>
      <c r="I347" s="87">
        <v>86015</v>
      </c>
      <c r="J347" s="87">
        <v>120897</v>
      </c>
      <c r="K347" s="87">
        <v>65062</v>
      </c>
      <c r="L347" s="77">
        <f t="shared" si="1"/>
        <v>1106344</v>
      </c>
      <c r="M347" s="9"/>
    </row>
    <row r="348" spans="2:15" ht="24.95" customHeight="1">
      <c r="B348" s="12" t="s">
        <v>69</v>
      </c>
      <c r="C348" s="87">
        <v>13826</v>
      </c>
      <c r="D348" s="87">
        <v>62693</v>
      </c>
      <c r="E348" s="87">
        <v>55073</v>
      </c>
      <c r="F348" s="87">
        <v>13824</v>
      </c>
      <c r="G348" s="87">
        <v>56619</v>
      </c>
      <c r="H348" s="87">
        <v>14766</v>
      </c>
      <c r="I348" s="87">
        <v>4251</v>
      </c>
      <c r="J348" s="87">
        <v>24829</v>
      </c>
      <c r="K348" s="87">
        <v>8935</v>
      </c>
      <c r="L348" s="77">
        <f t="shared" si="1"/>
        <v>254816</v>
      </c>
      <c r="M348" s="9"/>
    </row>
    <row r="349" spans="2:15" ht="24.95" customHeight="1">
      <c r="B349" s="164" t="s">
        <v>108</v>
      </c>
      <c r="C349" s="149">
        <v>0.2240419414539257</v>
      </c>
      <c r="D349" s="149">
        <v>0.31933576022976251</v>
      </c>
      <c r="E349" s="149">
        <v>0.2982626255322775</v>
      </c>
      <c r="F349" s="149">
        <v>0.26228130552398637</v>
      </c>
      <c r="G349" s="149">
        <v>0.35672025741513241</v>
      </c>
      <c r="H349" s="149">
        <v>0.25675461580647124</v>
      </c>
      <c r="I349" s="149">
        <v>0.2519594926532982</v>
      </c>
      <c r="J349" s="149">
        <v>0.33900016283992834</v>
      </c>
      <c r="K349" s="149">
        <v>0.23041831962184953</v>
      </c>
      <c r="L349" s="148">
        <v>0.2893</v>
      </c>
      <c r="M349" s="9"/>
    </row>
    <row r="350" spans="2:15" ht="24.95" customHeight="1">
      <c r="B350" s="165" t="s">
        <v>3</v>
      </c>
      <c r="C350" s="150">
        <f t="shared" ref="C350:L350" si="3">C346/C343</f>
        <v>1.7876753153547664</v>
      </c>
      <c r="D350" s="150">
        <f t="shared" si="3"/>
        <v>1.6103132140272201</v>
      </c>
      <c r="E350" s="150">
        <f t="shared" si="3"/>
        <v>1.561762657778559</v>
      </c>
      <c r="F350" s="150">
        <f t="shared" si="3"/>
        <v>1.863100144972853</v>
      </c>
      <c r="G350" s="150">
        <f t="shared" si="3"/>
        <v>1.93067375213513</v>
      </c>
      <c r="H350" s="150">
        <f t="shared" si="3"/>
        <v>1.6696782374385799</v>
      </c>
      <c r="I350" s="150">
        <f t="shared" si="3"/>
        <v>1.9957549359923943</v>
      </c>
      <c r="J350" s="150">
        <f t="shared" si="3"/>
        <v>1.6628554475329773</v>
      </c>
      <c r="K350" s="150">
        <f t="shared" si="3"/>
        <v>1.7601151257106158</v>
      </c>
      <c r="L350" s="150">
        <f t="shared" si="3"/>
        <v>1.7261205783663003</v>
      </c>
      <c r="M350" s="9"/>
    </row>
    <row r="351" spans="2:15" ht="24.95" customHeight="1">
      <c r="B351" s="12" t="s">
        <v>70</v>
      </c>
      <c r="C351" s="191">
        <f t="shared" ref="C351:L351" si="4">C347/C344</f>
        <v>1.80041380429491</v>
      </c>
      <c r="D351" s="191">
        <f t="shared" si="4"/>
        <v>1.7247600445256548</v>
      </c>
      <c r="E351" s="191">
        <f t="shared" si="4"/>
        <v>1.6132706115375093</v>
      </c>
      <c r="F351" s="191">
        <f t="shared" si="4"/>
        <v>2.0172400343240504</v>
      </c>
      <c r="G351" s="191">
        <f t="shared" si="4"/>
        <v>2.080034930454727</v>
      </c>
      <c r="H351" s="191">
        <f t="shared" si="4"/>
        <v>1.6987522824102252</v>
      </c>
      <c r="I351" s="191">
        <f t="shared" si="4"/>
        <v>2.0382701421800946</v>
      </c>
      <c r="J351" s="191">
        <f t="shared" si="4"/>
        <v>1.6658904260596372</v>
      </c>
      <c r="K351" s="191">
        <f t="shared" si="4"/>
        <v>1.7887443983174334</v>
      </c>
      <c r="L351" s="191">
        <f t="shared" si="4"/>
        <v>1.7966663202203399</v>
      </c>
      <c r="M351" s="9"/>
    </row>
    <row r="352" spans="2:15" ht="24.95" customHeight="1">
      <c r="B352" s="12" t="s">
        <v>107</v>
      </c>
      <c r="C352" s="191">
        <f t="shared" ref="C352:L352" si="5">C348/C345</f>
        <v>1.6736472582011863</v>
      </c>
      <c r="D352" s="191">
        <f t="shared" si="5"/>
        <v>1.3718380743982495</v>
      </c>
      <c r="E352" s="191">
        <f t="shared" si="5"/>
        <v>1.4172156459083891</v>
      </c>
      <c r="F352" s="191">
        <f t="shared" si="5"/>
        <v>1.448904726967823</v>
      </c>
      <c r="G352" s="191">
        <f t="shared" si="5"/>
        <v>1.5436353226641948</v>
      </c>
      <c r="H352" s="191">
        <f t="shared" si="5"/>
        <v>1.4783740488586303</v>
      </c>
      <c r="I352" s="191">
        <f t="shared" si="5"/>
        <v>1.4034334763948497</v>
      </c>
      <c r="J352" s="191">
        <f t="shared" si="5"/>
        <v>1.6482342007434945</v>
      </c>
      <c r="K352" s="191">
        <f t="shared" si="5"/>
        <v>1.5763937896965421</v>
      </c>
      <c r="L352" s="191">
        <f t="shared" si="5"/>
        <v>1.474714971931246</v>
      </c>
      <c r="M352" s="9"/>
    </row>
    <row r="353" spans="2:15" ht="24.95" customHeight="1">
      <c r="B353" s="12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9"/>
    </row>
    <row r="354" spans="2:15" ht="24.95" customHeight="1">
      <c r="B354" s="12"/>
      <c r="C354" s="40"/>
      <c r="D354" s="40"/>
      <c r="E354" s="40"/>
      <c r="F354" s="40"/>
      <c r="G354" s="40"/>
      <c r="H354" s="40"/>
      <c r="I354" s="40"/>
      <c r="J354" s="40"/>
      <c r="K354" s="40"/>
      <c r="L354" s="36"/>
      <c r="M354" s="9"/>
    </row>
    <row r="355" spans="2:15" ht="24.95" customHeight="1">
      <c r="B355" s="12"/>
      <c r="C355" s="40"/>
      <c r="D355" s="40"/>
      <c r="E355" s="40"/>
      <c r="F355" s="40"/>
      <c r="G355" s="40"/>
      <c r="H355" s="40"/>
      <c r="I355" s="40"/>
      <c r="J355" s="40"/>
      <c r="K355" s="40"/>
      <c r="L355" s="36"/>
      <c r="M355" s="9"/>
    </row>
    <row r="356" spans="2:15" ht="24.95" customHeight="1">
      <c r="B356" s="12"/>
      <c r="C356" s="40"/>
      <c r="D356" s="40"/>
      <c r="E356" s="40"/>
      <c r="F356" s="40"/>
      <c r="G356" s="40"/>
      <c r="H356" s="40"/>
      <c r="I356" s="40"/>
      <c r="J356" s="40"/>
      <c r="K356" s="40"/>
      <c r="L356" s="36"/>
      <c r="M356" s="9"/>
    </row>
    <row r="357" spans="2:15" ht="24.95" customHeight="1">
      <c r="B357" s="12"/>
      <c r="C357" s="40"/>
      <c r="D357" s="40"/>
      <c r="E357" s="40"/>
      <c r="F357" s="40"/>
      <c r="G357" s="40"/>
      <c r="H357" s="40"/>
      <c r="I357" s="40"/>
      <c r="J357" s="40"/>
      <c r="K357" s="40"/>
      <c r="L357" s="36"/>
      <c r="M357" s="9"/>
    </row>
    <row r="358" spans="2:15" ht="24.95" customHeight="1">
      <c r="B358" s="12"/>
      <c r="C358" s="40"/>
      <c r="D358" s="40"/>
      <c r="E358" s="40"/>
      <c r="F358" s="40"/>
      <c r="G358" s="40"/>
      <c r="H358" s="40"/>
      <c r="I358" s="40"/>
      <c r="J358" s="40"/>
      <c r="K358" s="40"/>
      <c r="L358" s="36"/>
      <c r="M358" s="9"/>
      <c r="N358" s="5"/>
    </row>
    <row r="359" spans="2:15" ht="24.95" customHeight="1">
      <c r="B359" s="12"/>
      <c r="C359" s="40"/>
      <c r="D359" s="40"/>
      <c r="E359" s="40"/>
      <c r="F359" s="40"/>
      <c r="G359" s="40"/>
      <c r="H359" s="40"/>
      <c r="I359" s="40"/>
      <c r="J359" s="40"/>
      <c r="K359" s="40"/>
      <c r="L359" s="36"/>
      <c r="M359" s="9"/>
    </row>
    <row r="360" spans="2:15" ht="24.95" customHeight="1">
      <c r="B360" s="12"/>
      <c r="C360" s="40"/>
      <c r="D360" s="40"/>
      <c r="E360" s="40"/>
      <c r="F360" s="40"/>
      <c r="G360" s="40"/>
      <c r="H360" s="40"/>
      <c r="I360" s="40"/>
      <c r="J360" s="40"/>
      <c r="K360" s="40"/>
      <c r="L360" s="36"/>
      <c r="M360" s="9"/>
    </row>
    <row r="361" spans="2:15" ht="24.95" customHeight="1">
      <c r="B361" s="12"/>
      <c r="C361" s="40"/>
      <c r="D361" s="40"/>
      <c r="E361" s="40"/>
      <c r="F361" s="40"/>
      <c r="G361" s="40"/>
      <c r="H361" s="40"/>
      <c r="I361" s="40"/>
      <c r="J361" s="40"/>
      <c r="K361" s="40"/>
      <c r="L361" s="36"/>
      <c r="M361" s="9"/>
    </row>
    <row r="362" spans="2:15" ht="24.95" customHeight="1">
      <c r="B362" s="12"/>
      <c r="C362" s="40"/>
      <c r="D362" s="40"/>
      <c r="E362" s="40"/>
      <c r="F362" s="40"/>
      <c r="G362" s="40"/>
      <c r="H362" s="40"/>
      <c r="I362" s="40"/>
      <c r="J362" s="40"/>
      <c r="K362" s="40"/>
      <c r="L362" s="36"/>
      <c r="M362" s="9"/>
    </row>
    <row r="363" spans="2:15" ht="24.95" customHeight="1">
      <c r="B363" s="12"/>
      <c r="C363" s="40"/>
      <c r="D363" s="40"/>
      <c r="E363" s="40"/>
      <c r="F363" s="40"/>
      <c r="G363" s="40"/>
      <c r="H363" s="40"/>
      <c r="I363" s="40"/>
      <c r="J363" s="40"/>
      <c r="K363" s="40"/>
      <c r="L363" s="36"/>
      <c r="M363" s="9"/>
    </row>
    <row r="364" spans="2:15" ht="24.95" customHeight="1">
      <c r="B364" s="12"/>
      <c r="C364" s="40"/>
      <c r="D364" s="40"/>
      <c r="E364" s="40"/>
      <c r="F364" s="40"/>
      <c r="G364" s="40"/>
      <c r="H364" s="40"/>
      <c r="I364" s="40"/>
      <c r="J364" s="40"/>
      <c r="K364" s="40"/>
      <c r="L364" s="36"/>
      <c r="M364" s="9"/>
      <c r="O364" s="247">
        <v>2</v>
      </c>
    </row>
    <row r="365" spans="2:15" ht="30" customHeight="1">
      <c r="B365" s="300" t="s">
        <v>153</v>
      </c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</row>
    <row r="366" spans="2:15" ht="15" customHeight="1"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</row>
    <row r="367" spans="2:15" ht="24.95" customHeight="1">
      <c r="B367" s="296" t="s">
        <v>13</v>
      </c>
      <c r="C367" s="296"/>
      <c r="D367" s="296"/>
      <c r="E367" s="296"/>
      <c r="F367" s="296"/>
      <c r="G367" s="296"/>
      <c r="H367" s="296"/>
      <c r="I367" s="301"/>
      <c r="J367" s="301"/>
      <c r="K367" s="301"/>
      <c r="L367" s="301"/>
      <c r="M367" s="301"/>
      <c r="N367" s="301"/>
    </row>
    <row r="368" spans="2:15" ht="24.95" customHeight="1">
      <c r="B368" s="256" t="s">
        <v>40</v>
      </c>
      <c r="C368" s="302" t="s">
        <v>64</v>
      </c>
      <c r="D368" s="302"/>
      <c r="E368" s="302" t="s">
        <v>63</v>
      </c>
      <c r="F368" s="302"/>
      <c r="G368" s="303" t="s">
        <v>0</v>
      </c>
      <c r="H368" s="303"/>
    </row>
    <row r="369" spans="2:12" ht="24.95" customHeight="1">
      <c r="B369" s="39" t="s">
        <v>154</v>
      </c>
      <c r="C369" s="281">
        <v>526644</v>
      </c>
      <c r="D369" s="281"/>
      <c r="E369" s="281">
        <v>160103</v>
      </c>
      <c r="F369" s="281"/>
      <c r="G369" s="282">
        <f>C369+E369</f>
        <v>686747</v>
      </c>
      <c r="H369" s="282"/>
    </row>
    <row r="370" spans="2:12" ht="24.95" customHeight="1">
      <c r="B370" s="39" t="s">
        <v>150</v>
      </c>
      <c r="C370" s="281">
        <v>615776</v>
      </c>
      <c r="D370" s="281"/>
      <c r="E370" s="281">
        <v>172790</v>
      </c>
      <c r="F370" s="281"/>
      <c r="G370" s="282">
        <f>C370+E370</f>
        <v>788566</v>
      </c>
      <c r="H370" s="282"/>
    </row>
    <row r="371" spans="2:12" ht="24.95" customHeight="1">
      <c r="B371" s="104" t="s">
        <v>49</v>
      </c>
      <c r="C371" s="285">
        <f>(C370-C369)/C369</f>
        <v>0.16924525865670167</v>
      </c>
      <c r="D371" s="285"/>
      <c r="E371" s="285">
        <f>(E370-E369)/E369</f>
        <v>7.9242737487742271E-2</v>
      </c>
      <c r="F371" s="285"/>
      <c r="G371" s="285">
        <f>(G370-G369)/G369</f>
        <v>0.14826275178486401</v>
      </c>
      <c r="H371" s="285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s="5" customFormat="1" ht="24.95" customHeight="1">
      <c r="B373" s="3"/>
      <c r="C373" s="4"/>
      <c r="D373" s="4"/>
      <c r="E373" s="4"/>
      <c r="F373" s="4"/>
      <c r="G373" s="4"/>
      <c r="H373" s="4"/>
    </row>
    <row r="374" spans="2:12" s="5" customFormat="1" ht="24.95" customHeight="1">
      <c r="B374" s="3"/>
      <c r="C374" s="4"/>
      <c r="D374" s="4"/>
      <c r="E374" s="4"/>
      <c r="F374" s="4"/>
      <c r="G374" s="4"/>
      <c r="H374" s="4"/>
    </row>
    <row r="375" spans="2:12" s="5" customFormat="1" ht="24.95" customHeight="1">
      <c r="B375" s="3"/>
      <c r="C375" s="4"/>
      <c r="D375" s="4"/>
      <c r="E375" s="4"/>
      <c r="F375" s="4"/>
      <c r="G375" s="4"/>
      <c r="H375" s="4"/>
    </row>
    <row r="376" spans="2:12" s="5" customFormat="1" ht="24.95" customHeight="1">
      <c r="B376" s="3"/>
      <c r="C376" s="4"/>
      <c r="D376" s="4"/>
      <c r="E376" s="4"/>
      <c r="F376" s="4"/>
      <c r="G376" s="4"/>
      <c r="H376" s="4"/>
    </row>
    <row r="377" spans="2:12" s="5" customFormat="1" ht="24.95" customHeight="1">
      <c r="B377" s="3"/>
      <c r="C377" s="4"/>
      <c r="D377" s="4"/>
      <c r="E377" s="4"/>
      <c r="F377" s="4"/>
      <c r="G377" s="4"/>
      <c r="H377" s="4"/>
    </row>
    <row r="378" spans="2:12" s="5" customFormat="1" ht="24.95" customHeight="1">
      <c r="B378" s="3"/>
      <c r="C378" s="4"/>
      <c r="D378" s="4"/>
      <c r="E378" s="4"/>
      <c r="F378" s="4"/>
      <c r="G378" s="4"/>
      <c r="H378" s="4"/>
    </row>
    <row r="379" spans="2:12" s="5" customFormat="1" ht="24.95" customHeight="1">
      <c r="B379" s="3"/>
      <c r="C379" s="4"/>
      <c r="D379" s="4"/>
      <c r="E379" s="4"/>
      <c r="F379" s="4"/>
      <c r="G379" s="4"/>
      <c r="H379" s="4"/>
    </row>
    <row r="380" spans="2:12" s="5" customFormat="1" ht="24.95" customHeight="1">
      <c r="B380" s="3"/>
      <c r="C380" s="4"/>
      <c r="D380" s="4"/>
      <c r="E380" s="4"/>
      <c r="F380" s="4"/>
      <c r="G380" s="4"/>
      <c r="H380" s="4"/>
    </row>
    <row r="381" spans="2:12" ht="24.95" customHeight="1"/>
    <row r="382" spans="2:12" ht="24.95" customHeight="1"/>
    <row r="383" spans="2:12" ht="24.95" customHeight="1">
      <c r="B383" s="323" t="s">
        <v>42</v>
      </c>
      <c r="C383" s="323"/>
      <c r="D383" s="323"/>
      <c r="E383" s="323"/>
      <c r="F383" s="323"/>
      <c r="G383" s="323"/>
      <c r="H383" s="323"/>
      <c r="I383" s="323"/>
      <c r="J383" s="323"/>
      <c r="K383" s="323"/>
      <c r="L383" s="323"/>
    </row>
    <row r="384" spans="2:12" ht="24.95" customHeight="1">
      <c r="B384" s="200" t="s">
        <v>40</v>
      </c>
      <c r="C384" s="255" t="s">
        <v>135</v>
      </c>
      <c r="D384" s="255" t="s">
        <v>5</v>
      </c>
      <c r="E384" s="255" t="s">
        <v>6</v>
      </c>
      <c r="F384" s="255" t="s">
        <v>7</v>
      </c>
      <c r="G384" s="255" t="s">
        <v>8</v>
      </c>
      <c r="H384" s="255" t="s">
        <v>9</v>
      </c>
      <c r="I384" s="255" t="s">
        <v>10</v>
      </c>
      <c r="J384" s="255" t="s">
        <v>11</v>
      </c>
      <c r="K384" s="255" t="s">
        <v>12</v>
      </c>
      <c r="L384" s="255" t="s">
        <v>14</v>
      </c>
    </row>
    <row r="385" spans="2:12" ht="24.95" customHeight="1">
      <c r="B385" s="39" t="s">
        <v>154</v>
      </c>
      <c r="C385" s="176">
        <v>74954</v>
      </c>
      <c r="D385" s="176">
        <v>123028</v>
      </c>
      <c r="E385" s="176">
        <v>109538</v>
      </c>
      <c r="F385" s="176">
        <v>33242</v>
      </c>
      <c r="G385" s="176">
        <v>117717</v>
      </c>
      <c r="H385" s="176">
        <v>70033</v>
      </c>
      <c r="I385" s="176">
        <v>38885</v>
      </c>
      <c r="J385" s="176">
        <v>82444</v>
      </c>
      <c r="K385" s="176">
        <v>36906</v>
      </c>
      <c r="L385" s="155">
        <f>SUM(C385:K385)</f>
        <v>686747</v>
      </c>
    </row>
    <row r="386" spans="2:12" ht="24.95" customHeight="1">
      <c r="B386" s="39" t="s">
        <v>150</v>
      </c>
      <c r="C386" s="176">
        <v>82209</v>
      </c>
      <c r="D386" s="176">
        <v>140926</v>
      </c>
      <c r="E386" s="176">
        <v>147913</v>
      </c>
      <c r="F386" s="176">
        <v>35179</v>
      </c>
      <c r="G386" s="176">
        <v>131725</v>
      </c>
      <c r="H386" s="176">
        <v>75708</v>
      </c>
      <c r="I386" s="176">
        <v>45229</v>
      </c>
      <c r="J386" s="176">
        <v>87636</v>
      </c>
      <c r="K386" s="176">
        <v>42041</v>
      </c>
      <c r="L386" s="155">
        <f>SUM(C386:K386)</f>
        <v>788566</v>
      </c>
    </row>
    <row r="387" spans="2:12" ht="24.95" customHeight="1">
      <c r="B387" s="104" t="s">
        <v>49</v>
      </c>
      <c r="C387" s="156">
        <f t="shared" ref="C387:L387" si="6">(C386-C385)/C385</f>
        <v>9.6792699522373724E-2</v>
      </c>
      <c r="D387" s="156">
        <f t="shared" si="6"/>
        <v>0.14547907793347856</v>
      </c>
      <c r="E387" s="156">
        <f t="shared" si="6"/>
        <v>0.35033504354653178</v>
      </c>
      <c r="F387" s="156">
        <f t="shared" si="6"/>
        <v>5.8269658865290896E-2</v>
      </c>
      <c r="G387" s="156">
        <f t="shared" si="6"/>
        <v>0.11899725613122998</v>
      </c>
      <c r="H387" s="156">
        <f t="shared" si="6"/>
        <v>8.1033227192894783E-2</v>
      </c>
      <c r="I387" s="156">
        <f t="shared" si="6"/>
        <v>0.16314774334576315</v>
      </c>
      <c r="J387" s="156">
        <f t="shared" si="6"/>
        <v>6.297608073358886E-2</v>
      </c>
      <c r="K387" s="156">
        <f t="shared" si="6"/>
        <v>0.13913726765295617</v>
      </c>
      <c r="L387" s="156">
        <f t="shared" si="6"/>
        <v>0.14826275178486401</v>
      </c>
    </row>
    <row r="388" spans="2:12" ht="24.95" customHeight="1">
      <c r="B388" s="18"/>
      <c r="C388" s="23"/>
      <c r="D388" s="23"/>
      <c r="E388" s="23"/>
      <c r="F388" s="23"/>
      <c r="G388" s="23"/>
      <c r="H388" s="23"/>
      <c r="I388" s="23"/>
      <c r="J388" s="23"/>
      <c r="K388" s="23"/>
      <c r="L388" s="23"/>
    </row>
    <row r="389" spans="2:12" ht="24.95" customHeight="1">
      <c r="B389" s="18"/>
      <c r="C389" s="23"/>
      <c r="D389" s="23"/>
      <c r="E389" s="23"/>
      <c r="F389" s="23"/>
      <c r="G389" s="23"/>
      <c r="H389" s="23"/>
      <c r="I389" s="23"/>
      <c r="J389" s="23"/>
      <c r="K389" s="23"/>
      <c r="L389" s="23"/>
    </row>
    <row r="390" spans="2:12" ht="24.95" customHeight="1">
      <c r="B390" s="18"/>
      <c r="C390" s="23"/>
      <c r="D390" s="23"/>
      <c r="E390" s="23"/>
      <c r="F390" s="23"/>
      <c r="G390" s="23"/>
      <c r="H390" s="23"/>
      <c r="I390" s="23"/>
      <c r="J390" s="23"/>
      <c r="K390" s="23"/>
      <c r="L390" s="23"/>
    </row>
    <row r="391" spans="2:12" ht="24.95" customHeight="1">
      <c r="B391" s="294"/>
      <c r="C391" s="294"/>
      <c r="D391" s="294"/>
      <c r="E391" s="294"/>
      <c r="F391" s="294"/>
      <c r="G391" s="294"/>
      <c r="H391" s="294"/>
      <c r="I391" s="294"/>
      <c r="J391" s="294"/>
      <c r="K391" s="294"/>
      <c r="L391" s="294"/>
    </row>
    <row r="392" spans="2:12" ht="24.95" customHeight="1">
      <c r="B392" s="18"/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2:12" ht="24.95" customHeight="1">
      <c r="B393" s="18"/>
      <c r="C393" s="23"/>
      <c r="D393" s="23"/>
      <c r="E393" s="23"/>
      <c r="F393" s="23"/>
      <c r="G393" s="23"/>
      <c r="H393" s="23"/>
      <c r="I393" s="23"/>
      <c r="J393" s="23"/>
      <c r="K393" s="23"/>
      <c r="L393" s="23"/>
    </row>
    <row r="394" spans="2:12" ht="24.95" customHeight="1">
      <c r="B394" s="18"/>
      <c r="C394" s="23"/>
      <c r="D394" s="23"/>
      <c r="E394" s="23"/>
      <c r="F394" s="23"/>
      <c r="G394" s="23"/>
      <c r="H394" s="23"/>
      <c r="I394" s="23"/>
      <c r="J394" s="23"/>
      <c r="K394" s="23"/>
      <c r="L394" s="23"/>
    </row>
    <row r="395" spans="2:12" ht="24.95" customHeight="1">
      <c r="B395" s="18"/>
      <c r="C395" s="23"/>
      <c r="D395" s="23"/>
      <c r="E395" s="23"/>
      <c r="F395" s="23"/>
      <c r="G395" s="23"/>
      <c r="H395" s="23"/>
      <c r="I395" s="23"/>
      <c r="J395" s="23"/>
      <c r="K395" s="23"/>
      <c r="L395" s="23"/>
    </row>
    <row r="396" spans="2:12" ht="24.95" customHeight="1">
      <c r="B396" s="18"/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2:12" ht="24.95" customHeight="1">
      <c r="B397" s="18"/>
      <c r="C397" s="23"/>
      <c r="D397" s="23"/>
      <c r="E397" s="23"/>
      <c r="F397" s="23"/>
      <c r="G397" s="23"/>
      <c r="H397" s="23"/>
      <c r="I397" s="23"/>
      <c r="J397" s="23"/>
      <c r="K397" s="23"/>
      <c r="L397" s="23"/>
    </row>
    <row r="398" spans="2:12" ht="24.95" customHeight="1">
      <c r="B398" s="18"/>
      <c r="C398" s="23"/>
      <c r="D398" s="23"/>
      <c r="E398" s="23"/>
      <c r="F398" s="23"/>
      <c r="G398" s="23"/>
      <c r="H398" s="23"/>
      <c r="I398" s="23"/>
      <c r="J398" s="23"/>
      <c r="K398" s="23"/>
      <c r="L398" s="23"/>
    </row>
    <row r="399" spans="2:12" ht="24.95" customHeight="1">
      <c r="B399" s="18"/>
      <c r="C399" s="23"/>
      <c r="D399" s="23"/>
      <c r="E399" s="23"/>
      <c r="F399" s="23"/>
      <c r="G399" s="23"/>
      <c r="H399" s="23"/>
      <c r="I399" s="23"/>
      <c r="J399" s="23"/>
      <c r="K399" s="23"/>
      <c r="L399" s="23"/>
    </row>
    <row r="400" spans="2:12" ht="24.95" customHeight="1">
      <c r="B400" s="296" t="s">
        <v>15</v>
      </c>
      <c r="C400" s="296"/>
      <c r="D400" s="296"/>
      <c r="E400" s="296"/>
      <c r="F400" s="296"/>
      <c r="G400" s="296"/>
      <c r="H400" s="296"/>
      <c r="I400" s="296"/>
      <c r="J400" s="296"/>
    </row>
    <row r="401" spans="2:12" ht="24.95" customHeight="1">
      <c r="B401" s="257" t="s">
        <v>40</v>
      </c>
      <c r="C401" s="297" t="s">
        <v>46</v>
      </c>
      <c r="D401" s="297"/>
      <c r="E401" s="297" t="s">
        <v>47</v>
      </c>
      <c r="F401" s="297"/>
      <c r="G401" s="298" t="s">
        <v>48</v>
      </c>
      <c r="H401" s="298"/>
      <c r="I401" s="299" t="s">
        <v>109</v>
      </c>
      <c r="J401" s="299"/>
      <c r="L401" s="62"/>
    </row>
    <row r="402" spans="2:12" ht="24.95" customHeight="1">
      <c r="B402" s="39" t="s">
        <v>154</v>
      </c>
      <c r="C402" s="281">
        <v>934649</v>
      </c>
      <c r="D402" s="281"/>
      <c r="E402" s="281">
        <v>232712</v>
      </c>
      <c r="F402" s="281"/>
      <c r="G402" s="282">
        <f>C402+E402</f>
        <v>1167361</v>
      </c>
      <c r="H402" s="282"/>
      <c r="I402" s="283">
        <v>0.25269999999999998</v>
      </c>
      <c r="J402" s="284"/>
    </row>
    <row r="403" spans="2:12" ht="24.95" customHeight="1">
      <c r="B403" s="39" t="s">
        <v>150</v>
      </c>
      <c r="C403" s="281">
        <v>1106344</v>
      </c>
      <c r="D403" s="281"/>
      <c r="E403" s="281">
        <v>254816</v>
      </c>
      <c r="F403" s="281"/>
      <c r="G403" s="282">
        <f>C403+E403</f>
        <v>1361160</v>
      </c>
      <c r="H403" s="282"/>
      <c r="I403" s="283">
        <v>0.2893</v>
      </c>
      <c r="J403" s="284"/>
    </row>
    <row r="404" spans="2:12" ht="24.95" customHeight="1">
      <c r="B404" s="104" t="s">
        <v>49</v>
      </c>
      <c r="C404" s="285">
        <f>(C403-C402)/C402</f>
        <v>0.1836999772106962</v>
      </c>
      <c r="D404" s="285"/>
      <c r="E404" s="285">
        <f>(E403-E402)/E402</f>
        <v>9.4984358348516623E-2</v>
      </c>
      <c r="F404" s="285"/>
      <c r="G404" s="286">
        <f>(G403-G402)/G402</f>
        <v>0.16601462615249268</v>
      </c>
      <c r="H404" s="286"/>
      <c r="I404" s="286">
        <f>(I403-I402)/I402</f>
        <v>0.14483577364463801</v>
      </c>
      <c r="J404" s="286"/>
    </row>
    <row r="405" spans="2:12" ht="24.95" customHeight="1">
      <c r="B405" s="18"/>
      <c r="C405" s="23"/>
      <c r="D405" s="23"/>
      <c r="E405" s="23"/>
      <c r="F405" s="23"/>
      <c r="G405" s="24"/>
      <c r="H405" s="24"/>
      <c r="I405" s="24"/>
      <c r="J405" s="24"/>
      <c r="K405" s="5"/>
    </row>
    <row r="406" spans="2:12" ht="24.95" customHeight="1"/>
    <row r="407" spans="2:12" ht="24.95" customHeight="1"/>
    <row r="408" spans="2:12" ht="24.95" customHeight="1"/>
    <row r="409" spans="2:12" ht="24.95" customHeight="1">
      <c r="L409" s="57"/>
    </row>
    <row r="410" spans="2:12" ht="24.95" customHeight="1"/>
    <row r="411" spans="2:12" ht="24.95" customHeight="1"/>
    <row r="412" spans="2:12" ht="24.95" customHeight="1">
      <c r="L412" s="131"/>
    </row>
    <row r="413" spans="2:12" ht="24.95" customHeight="1"/>
    <row r="414" spans="2:12" ht="24.95" customHeight="1"/>
    <row r="415" spans="2:12" ht="24.95" customHeight="1"/>
    <row r="416" spans="2:12" ht="24.95" customHeight="1">
      <c r="B416" s="296" t="s">
        <v>43</v>
      </c>
      <c r="C416" s="296"/>
      <c r="D416" s="296"/>
      <c r="E416" s="296"/>
      <c r="F416" s="296"/>
      <c r="G416" s="296"/>
      <c r="H416" s="296"/>
      <c r="I416" s="296"/>
      <c r="J416" s="296"/>
      <c r="K416" s="296"/>
      <c r="L416" s="296"/>
    </row>
    <row r="417" spans="2:15" ht="24.95" customHeight="1">
      <c r="B417" s="200" t="s">
        <v>40</v>
      </c>
      <c r="C417" s="255" t="s">
        <v>135</v>
      </c>
      <c r="D417" s="255" t="s">
        <v>5</v>
      </c>
      <c r="E417" s="255" t="s">
        <v>6</v>
      </c>
      <c r="F417" s="255" t="s">
        <v>7</v>
      </c>
      <c r="G417" s="255" t="s">
        <v>8</v>
      </c>
      <c r="H417" s="255" t="s">
        <v>9</v>
      </c>
      <c r="I417" s="255" t="s">
        <v>10</v>
      </c>
      <c r="J417" s="255" t="s">
        <v>11</v>
      </c>
      <c r="K417" s="255" t="s">
        <v>12</v>
      </c>
      <c r="L417" s="255" t="s">
        <v>14</v>
      </c>
    </row>
    <row r="418" spans="2:15" ht="24.95" customHeight="1">
      <c r="B418" s="39" t="s">
        <v>154</v>
      </c>
      <c r="C418" s="269">
        <v>128066</v>
      </c>
      <c r="D418" s="269">
        <v>185105</v>
      </c>
      <c r="E418" s="269">
        <v>174631</v>
      </c>
      <c r="F418" s="269">
        <v>58427</v>
      </c>
      <c r="G418" s="269">
        <v>222574</v>
      </c>
      <c r="H418" s="269">
        <v>117013</v>
      </c>
      <c r="I418" s="269">
        <v>75753</v>
      </c>
      <c r="J418" s="269">
        <v>140755</v>
      </c>
      <c r="K418" s="269">
        <v>65037</v>
      </c>
      <c r="L418" s="155">
        <f>SUM(C418:K418)</f>
        <v>1167361</v>
      </c>
    </row>
    <row r="419" spans="2:15" ht="24.95" customHeight="1">
      <c r="B419" s="39" t="s">
        <v>150</v>
      </c>
      <c r="C419" s="269">
        <v>146963</v>
      </c>
      <c r="D419" s="269">
        <v>226935</v>
      </c>
      <c r="E419" s="269">
        <v>231005</v>
      </c>
      <c r="F419" s="269">
        <v>65542</v>
      </c>
      <c r="G419" s="269">
        <v>254318</v>
      </c>
      <c r="H419" s="269">
        <v>126408</v>
      </c>
      <c r="I419" s="269">
        <v>90266</v>
      </c>
      <c r="J419" s="269">
        <v>145726</v>
      </c>
      <c r="K419" s="269">
        <v>73997</v>
      </c>
      <c r="L419" s="155">
        <f>SUM(C419:K419)</f>
        <v>1361160</v>
      </c>
    </row>
    <row r="420" spans="2:15" ht="24.95" customHeight="1">
      <c r="B420" s="104" t="s">
        <v>49</v>
      </c>
      <c r="C420" s="156">
        <f t="shared" ref="C420:L420" si="7">(C419-C418)/C418</f>
        <v>0.1475567285618353</v>
      </c>
      <c r="D420" s="156">
        <f t="shared" si="7"/>
        <v>0.22597984927473597</v>
      </c>
      <c r="E420" s="156">
        <f t="shared" si="7"/>
        <v>0.32281782730443048</v>
      </c>
      <c r="F420" s="156">
        <f t="shared" si="7"/>
        <v>0.12177589128313965</v>
      </c>
      <c r="G420" s="156">
        <f t="shared" si="7"/>
        <v>0.14262222901147484</v>
      </c>
      <c r="H420" s="156">
        <f t="shared" si="7"/>
        <v>8.0290224163127172E-2</v>
      </c>
      <c r="I420" s="156">
        <f t="shared" si="7"/>
        <v>0.19158317162356606</v>
      </c>
      <c r="J420" s="156">
        <f t="shared" si="7"/>
        <v>3.5316685020070335E-2</v>
      </c>
      <c r="K420" s="156">
        <f t="shared" si="7"/>
        <v>0.13776773221397051</v>
      </c>
      <c r="L420" s="156">
        <f t="shared" si="7"/>
        <v>0.16601462615249268</v>
      </c>
    </row>
    <row r="421" spans="2:15" ht="24.95" customHeight="1">
      <c r="B421" s="18"/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2:15" ht="24.95" customHeight="1">
      <c r="B422" s="18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5"/>
    </row>
    <row r="423" spans="2:15" ht="24.95" customHeight="1">
      <c r="B423" s="294"/>
      <c r="C423" s="294"/>
      <c r="D423" s="294"/>
      <c r="E423" s="294"/>
      <c r="F423" s="294"/>
      <c r="G423" s="294"/>
      <c r="H423" s="294"/>
      <c r="I423" s="294"/>
      <c r="J423" s="294"/>
      <c r="K423" s="294"/>
      <c r="L423" s="294"/>
      <c r="M423" s="5"/>
    </row>
    <row r="424" spans="2:15" ht="24.95" customHeight="1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5"/>
    </row>
    <row r="425" spans="2:15" ht="24.95" customHeight="1">
      <c r="B425" s="18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5"/>
    </row>
    <row r="426" spans="2:15" ht="24.95" customHeight="1">
      <c r="B426" s="18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5"/>
    </row>
    <row r="427" spans="2:15" ht="24.95" customHeight="1">
      <c r="B427" s="18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5"/>
    </row>
    <row r="428" spans="2:15" ht="24.95" customHeight="1">
      <c r="B428" s="18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5"/>
    </row>
    <row r="429" spans="2:15" ht="24.95" customHeight="1">
      <c r="B429" s="18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5"/>
    </row>
    <row r="430" spans="2:15" ht="24.95" customHeight="1">
      <c r="B430" s="18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5"/>
      <c r="O430" s="247">
        <v>3</v>
      </c>
    </row>
    <row r="431" spans="2:15" ht="30" customHeight="1">
      <c r="B431" s="300" t="s">
        <v>155</v>
      </c>
      <c r="C431" s="300"/>
      <c r="D431" s="300"/>
      <c r="E431" s="300"/>
      <c r="F431" s="300"/>
      <c r="G431" s="300"/>
      <c r="H431" s="300"/>
      <c r="I431" s="300"/>
      <c r="J431" s="300"/>
      <c r="K431" s="300"/>
      <c r="L431" s="300"/>
      <c r="M431" s="300"/>
      <c r="N431" s="300"/>
      <c r="O431" s="300"/>
    </row>
    <row r="432" spans="2:15" ht="15" customHeight="1"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</row>
    <row r="433" spans="2:15" ht="24.95" customHeight="1">
      <c r="B433" s="296" t="s">
        <v>13</v>
      </c>
      <c r="C433" s="296"/>
      <c r="D433" s="296"/>
      <c r="E433" s="296"/>
      <c r="F433" s="296"/>
      <c r="G433" s="296"/>
      <c r="H433" s="296"/>
      <c r="I433" s="301"/>
      <c r="J433" s="301"/>
      <c r="K433" s="301"/>
      <c r="L433" s="301"/>
      <c r="M433" s="301"/>
      <c r="N433" s="301"/>
    </row>
    <row r="434" spans="2:15" ht="24.95" customHeight="1">
      <c r="B434" s="256" t="s">
        <v>40</v>
      </c>
      <c r="C434" s="302" t="s">
        <v>64</v>
      </c>
      <c r="D434" s="302"/>
      <c r="E434" s="302" t="s">
        <v>63</v>
      </c>
      <c r="F434" s="302"/>
      <c r="G434" s="303" t="s">
        <v>0</v>
      </c>
      <c r="H434" s="303"/>
    </row>
    <row r="435" spans="2:15" ht="24.95" customHeight="1">
      <c r="B435" s="39" t="s">
        <v>156</v>
      </c>
      <c r="C435" s="281">
        <v>1775254</v>
      </c>
      <c r="D435" s="281"/>
      <c r="E435" s="281">
        <v>403007</v>
      </c>
      <c r="F435" s="281"/>
      <c r="G435" s="282">
        <f>C435+E435</f>
        <v>2178261</v>
      </c>
      <c r="H435" s="282"/>
    </row>
    <row r="436" spans="2:15" ht="24.95" customHeight="1">
      <c r="B436" s="39" t="s">
        <v>152</v>
      </c>
      <c r="C436" s="281">
        <v>1839815</v>
      </c>
      <c r="D436" s="281"/>
      <c r="E436" s="281">
        <v>400365</v>
      </c>
      <c r="F436" s="281"/>
      <c r="G436" s="282">
        <f>C436+E436</f>
        <v>2240180</v>
      </c>
      <c r="H436" s="282"/>
    </row>
    <row r="437" spans="2:15" ht="24.95" customHeight="1">
      <c r="B437" s="104" t="s">
        <v>49</v>
      </c>
      <c r="C437" s="285">
        <f>(C436-C435)/C435</f>
        <v>3.6367190272490586E-2</v>
      </c>
      <c r="D437" s="285"/>
      <c r="E437" s="285">
        <f>(E436-E435)/E435</f>
        <v>-6.5557173944869448E-3</v>
      </c>
      <c r="F437" s="285"/>
      <c r="G437" s="285">
        <f>(G436-G435)/G435</f>
        <v>2.8425886521404001E-2</v>
      </c>
      <c r="H437" s="285"/>
    </row>
    <row r="438" spans="2:15" ht="24.95" customHeight="1">
      <c r="B438" s="3"/>
      <c r="C438" s="4"/>
      <c r="D438" s="4"/>
      <c r="E438" s="4"/>
      <c r="F438" s="4"/>
      <c r="G438" s="4"/>
      <c r="H438" s="4"/>
      <c r="I438" s="5"/>
      <c r="J438" s="5"/>
      <c r="K438" s="5"/>
      <c r="L438" s="5"/>
      <c r="M438" s="5"/>
      <c r="N438" s="5"/>
      <c r="O438" s="5"/>
    </row>
    <row r="439" spans="2:15" ht="24.95" customHeight="1">
      <c r="B439" s="3"/>
      <c r="C439" s="4"/>
      <c r="D439" s="4"/>
      <c r="E439" s="4"/>
      <c r="F439" s="4"/>
      <c r="G439" s="4"/>
      <c r="H439" s="4"/>
      <c r="I439" s="5"/>
      <c r="J439" s="5"/>
      <c r="K439" s="5"/>
      <c r="L439" s="5"/>
      <c r="M439" s="5"/>
      <c r="N439" s="5"/>
      <c r="O439" s="5"/>
    </row>
    <row r="440" spans="2:15" ht="24.95" customHeight="1">
      <c r="B440" s="3"/>
      <c r="C440" s="4"/>
      <c r="D440" s="4"/>
      <c r="E440" s="4"/>
      <c r="F440" s="4"/>
      <c r="G440" s="4"/>
      <c r="H440" s="4"/>
      <c r="I440" s="5"/>
      <c r="J440" s="5"/>
      <c r="K440" s="5"/>
      <c r="L440" s="5"/>
      <c r="M440" s="5"/>
      <c r="N440" s="5"/>
      <c r="O440" s="5"/>
    </row>
    <row r="441" spans="2:15" ht="24.95" customHeight="1">
      <c r="B441" s="3"/>
      <c r="C441" s="4"/>
      <c r="D441" s="4"/>
      <c r="E441" s="4"/>
      <c r="F441" s="4"/>
      <c r="G441" s="4"/>
      <c r="H441" s="4"/>
      <c r="I441" s="5"/>
      <c r="J441" s="5"/>
      <c r="K441" s="5"/>
      <c r="L441" s="5"/>
      <c r="M441" s="5"/>
      <c r="N441" s="5"/>
      <c r="O441" s="5"/>
    </row>
    <row r="442" spans="2:15" ht="24.95" customHeight="1">
      <c r="B442" s="3"/>
      <c r="C442" s="4"/>
      <c r="D442" s="4"/>
      <c r="E442" s="4"/>
      <c r="F442" s="4"/>
      <c r="G442" s="4"/>
      <c r="H442" s="4"/>
      <c r="I442" s="5"/>
      <c r="J442" s="5"/>
      <c r="K442" s="5"/>
      <c r="L442" s="5"/>
      <c r="M442" s="5"/>
      <c r="N442" s="5"/>
      <c r="O442" s="5"/>
    </row>
    <row r="443" spans="2:15" ht="24.95" customHeight="1">
      <c r="B443" s="3"/>
      <c r="C443" s="4"/>
      <c r="D443" s="4"/>
      <c r="E443" s="4"/>
      <c r="F443" s="4"/>
      <c r="G443" s="4"/>
      <c r="H443" s="4"/>
      <c r="I443" s="5"/>
      <c r="J443" s="5"/>
      <c r="K443" s="5"/>
      <c r="L443" s="5"/>
      <c r="M443" s="5"/>
      <c r="N443" s="5"/>
      <c r="O443" s="5"/>
    </row>
    <row r="444" spans="2:15" ht="24.95" customHeight="1">
      <c r="B444" s="3"/>
      <c r="C444" s="4"/>
      <c r="D444" s="4"/>
      <c r="E444" s="4"/>
      <c r="F444" s="4"/>
      <c r="G444" s="4"/>
      <c r="H444" s="4"/>
      <c r="I444" s="5"/>
      <c r="J444" s="5"/>
      <c r="K444" s="5"/>
      <c r="L444" s="5"/>
      <c r="M444" s="5"/>
      <c r="N444" s="5"/>
      <c r="O444" s="5"/>
    </row>
    <row r="445" spans="2:15" ht="24.95" customHeight="1">
      <c r="B445" s="3"/>
      <c r="C445" s="4"/>
      <c r="D445" s="4"/>
      <c r="E445" s="4"/>
      <c r="F445" s="4"/>
      <c r="G445" s="4"/>
      <c r="H445" s="4"/>
      <c r="I445" s="5"/>
      <c r="J445" s="5"/>
      <c r="K445" s="5"/>
      <c r="L445" s="5"/>
      <c r="M445" s="5"/>
      <c r="N445" s="5"/>
      <c r="O445" s="5"/>
    </row>
    <row r="446" spans="2:15" ht="24.95" customHeight="1">
      <c r="B446" s="3"/>
      <c r="C446" s="4"/>
      <c r="D446" s="4"/>
      <c r="E446" s="4"/>
      <c r="F446" s="4"/>
      <c r="G446" s="4"/>
      <c r="H446" s="4"/>
      <c r="I446" s="5"/>
      <c r="J446" s="5"/>
      <c r="K446" s="5"/>
      <c r="L446" s="5"/>
      <c r="M446" s="5"/>
      <c r="N446" s="5"/>
      <c r="O446" s="5"/>
    </row>
    <row r="447" spans="2:15" ht="24.95" customHeight="1"/>
    <row r="448" spans="2:15" ht="24.95" customHeight="1"/>
    <row r="449" spans="2:12" ht="24.95" customHeight="1"/>
    <row r="450" spans="2:12" ht="24.95" customHeight="1"/>
    <row r="451" spans="2:12" ht="24.95" customHeight="1"/>
    <row r="452" spans="2:12" ht="24.95" customHeight="1"/>
    <row r="453" spans="2:12" ht="24.95" customHeight="1"/>
    <row r="454" spans="2:12" ht="24.95" customHeight="1"/>
    <row r="455" spans="2:12" ht="24.95" customHeight="1"/>
    <row r="456" spans="2:12" ht="24.95" customHeight="1"/>
    <row r="457" spans="2:12" ht="24.95" customHeight="1"/>
    <row r="458" spans="2:12" ht="24.95" customHeight="1">
      <c r="B458" s="323" t="s">
        <v>42</v>
      </c>
      <c r="C458" s="323"/>
      <c r="D458" s="323"/>
      <c r="E458" s="323"/>
      <c r="F458" s="323"/>
      <c r="G458" s="323"/>
      <c r="H458" s="323"/>
      <c r="I458" s="323"/>
      <c r="J458" s="323"/>
      <c r="K458" s="323"/>
      <c r="L458" s="323"/>
    </row>
    <row r="459" spans="2:12" ht="24.95" customHeight="1">
      <c r="B459" s="200" t="s">
        <v>40</v>
      </c>
      <c r="C459" s="255" t="s">
        <v>135</v>
      </c>
      <c r="D459" s="255" t="s">
        <v>5</v>
      </c>
      <c r="E459" s="255" t="s">
        <v>6</v>
      </c>
      <c r="F459" s="255" t="s">
        <v>7</v>
      </c>
      <c r="G459" s="255" t="s">
        <v>8</v>
      </c>
      <c r="H459" s="255" t="s">
        <v>9</v>
      </c>
      <c r="I459" s="255" t="s">
        <v>10</v>
      </c>
      <c r="J459" s="255" t="s">
        <v>11</v>
      </c>
      <c r="K459" s="255" t="s">
        <v>12</v>
      </c>
      <c r="L459" s="255" t="s">
        <v>14</v>
      </c>
    </row>
    <row r="460" spans="2:12" ht="24.95" customHeight="1">
      <c r="B460" s="39" t="s">
        <v>156</v>
      </c>
      <c r="C460" s="232">
        <v>238875</v>
      </c>
      <c r="D460" s="232">
        <v>355555</v>
      </c>
      <c r="E460" s="232">
        <v>333673</v>
      </c>
      <c r="F460" s="232">
        <v>101196</v>
      </c>
      <c r="G460" s="232">
        <v>392060</v>
      </c>
      <c r="H460" s="232">
        <v>226159</v>
      </c>
      <c r="I460" s="232">
        <v>121719</v>
      </c>
      <c r="J460" s="232">
        <v>295988</v>
      </c>
      <c r="K460" s="232">
        <v>113036</v>
      </c>
      <c r="L460" s="230">
        <f>SUM(C460:K460)</f>
        <v>2178261</v>
      </c>
    </row>
    <row r="461" spans="2:12" ht="24.95" customHeight="1">
      <c r="B461" s="39" t="s">
        <v>152</v>
      </c>
      <c r="C461" s="232">
        <v>243578</v>
      </c>
      <c r="D461" s="232">
        <v>352832</v>
      </c>
      <c r="E461" s="232">
        <v>365620</v>
      </c>
      <c r="F461" s="232">
        <v>104655</v>
      </c>
      <c r="G461" s="232">
        <v>411839</v>
      </c>
      <c r="H461" s="232">
        <v>230090</v>
      </c>
      <c r="I461" s="232">
        <v>120378</v>
      </c>
      <c r="J461" s="232">
        <v>292340</v>
      </c>
      <c r="K461" s="232">
        <v>118848</v>
      </c>
      <c r="L461" s="230">
        <f>SUM(C461:K461)</f>
        <v>2240180</v>
      </c>
    </row>
    <row r="462" spans="2:12" ht="24.95" customHeight="1">
      <c r="B462" s="104" t="s">
        <v>49</v>
      </c>
      <c r="C462" s="229">
        <f t="shared" ref="C462:L462" si="8">(C461-C460)/C460</f>
        <v>1.9688121402407117E-2</v>
      </c>
      <c r="D462" s="229">
        <f t="shared" si="8"/>
        <v>-7.6584494663272914E-3</v>
      </c>
      <c r="E462" s="229">
        <f t="shared" si="8"/>
        <v>9.5743437437251444E-2</v>
      </c>
      <c r="F462" s="229">
        <f t="shared" si="8"/>
        <v>3.4181192932526978E-2</v>
      </c>
      <c r="G462" s="229">
        <f t="shared" si="8"/>
        <v>5.0448910880987602E-2</v>
      </c>
      <c r="H462" s="229">
        <f t="shared" si="8"/>
        <v>1.7381576678354608E-2</v>
      </c>
      <c r="I462" s="229">
        <f t="shared" si="8"/>
        <v>-1.1017178912084391E-2</v>
      </c>
      <c r="J462" s="229">
        <f t="shared" si="8"/>
        <v>-1.2324823979350514E-2</v>
      </c>
      <c r="K462" s="229">
        <f t="shared" si="8"/>
        <v>5.1417247602533703E-2</v>
      </c>
      <c r="L462" s="229">
        <f t="shared" si="8"/>
        <v>2.8425886521404001E-2</v>
      </c>
    </row>
    <row r="463" spans="2:12" ht="24.95" customHeight="1">
      <c r="B463" s="18"/>
      <c r="C463" s="23"/>
      <c r="D463" s="23"/>
      <c r="E463" s="23"/>
      <c r="F463" s="23"/>
      <c r="G463" s="23"/>
      <c r="H463" s="23"/>
      <c r="I463" s="23"/>
      <c r="J463" s="23"/>
      <c r="K463" s="23"/>
      <c r="L463" s="23"/>
    </row>
    <row r="464" spans="2:12" ht="24.95" customHeight="1">
      <c r="B464" s="18"/>
      <c r="C464" s="23"/>
      <c r="D464" s="23"/>
      <c r="E464" s="23"/>
      <c r="F464" s="23"/>
      <c r="G464" s="23"/>
      <c r="H464" s="23"/>
      <c r="I464" s="23"/>
      <c r="J464" s="23"/>
      <c r="K464" s="23"/>
      <c r="L464" s="23"/>
    </row>
    <row r="465" spans="2:12" ht="24.95" customHeight="1">
      <c r="B465" s="18"/>
      <c r="C465" s="23"/>
      <c r="D465" s="23"/>
      <c r="E465" s="23"/>
      <c r="F465" s="23"/>
      <c r="G465" s="23"/>
      <c r="H465" s="23"/>
      <c r="I465" s="23"/>
      <c r="J465" s="23"/>
      <c r="K465" s="23"/>
      <c r="L465" s="23"/>
    </row>
    <row r="466" spans="2:12" ht="24.95" customHeight="1">
      <c r="B466" s="294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</row>
    <row r="467" spans="2:12" ht="24.95" customHeight="1">
      <c r="B467" s="18"/>
      <c r="C467" s="23"/>
      <c r="D467" s="23"/>
      <c r="E467" s="23"/>
      <c r="F467" s="23"/>
      <c r="G467" s="23"/>
      <c r="H467" s="23"/>
      <c r="I467" s="23"/>
      <c r="J467" s="23"/>
      <c r="K467" s="23"/>
      <c r="L467" s="23"/>
    </row>
    <row r="468" spans="2:12" ht="24.95" customHeight="1">
      <c r="B468" s="18"/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2:12" ht="24.95" customHeight="1">
      <c r="B469" s="18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2:12" ht="24.95" customHeight="1">
      <c r="B470" s="18"/>
      <c r="C470" s="23"/>
      <c r="D470" s="23"/>
      <c r="E470" s="23"/>
      <c r="F470" s="23"/>
      <c r="G470" s="23"/>
      <c r="H470" s="23"/>
      <c r="I470" s="23"/>
      <c r="J470" s="23"/>
      <c r="K470" s="23"/>
      <c r="L470" s="23"/>
    </row>
    <row r="471" spans="2:12" ht="24.95" customHeight="1">
      <c r="B471" s="18"/>
      <c r="C471" s="23"/>
      <c r="D471" s="23"/>
      <c r="E471" s="23"/>
      <c r="F471" s="23"/>
      <c r="G471" s="23"/>
      <c r="H471" s="23"/>
      <c r="I471" s="23"/>
      <c r="J471" s="23"/>
      <c r="K471" s="23"/>
      <c r="L471" s="23"/>
    </row>
    <row r="472" spans="2:12" ht="24.95" customHeight="1">
      <c r="B472" s="18"/>
      <c r="C472" s="23"/>
      <c r="D472" s="23"/>
      <c r="E472" s="23"/>
      <c r="F472" s="23"/>
      <c r="G472" s="23"/>
      <c r="H472" s="23"/>
      <c r="I472" s="23"/>
      <c r="J472" s="23"/>
      <c r="K472" s="23"/>
      <c r="L472" s="23"/>
    </row>
    <row r="473" spans="2:12" ht="24.95" customHeight="1">
      <c r="B473" s="18"/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2:12" ht="24.95" customHeight="1">
      <c r="B474" s="18"/>
      <c r="C474" s="23"/>
      <c r="D474" s="23"/>
      <c r="E474" s="23"/>
      <c r="F474" s="23"/>
      <c r="G474" s="23"/>
      <c r="H474" s="23"/>
      <c r="I474" s="23"/>
      <c r="J474" s="23"/>
      <c r="K474" s="23"/>
      <c r="L474" s="23"/>
    </row>
    <row r="475" spans="2:12" ht="24.95" customHeight="1">
      <c r="B475" s="18"/>
      <c r="C475" s="23"/>
      <c r="D475" s="23"/>
      <c r="E475" s="23"/>
      <c r="F475" s="23"/>
      <c r="G475" s="23"/>
      <c r="H475" s="23"/>
      <c r="I475" s="23"/>
      <c r="J475" s="23"/>
      <c r="K475" s="23"/>
      <c r="L475" s="23"/>
    </row>
    <row r="476" spans="2:12" ht="24.95" customHeight="1">
      <c r="B476" s="18"/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2:12" ht="24.95" customHeight="1">
      <c r="B477" s="18"/>
      <c r="C477" s="23"/>
      <c r="D477" s="23"/>
      <c r="E477" s="23"/>
      <c r="F477" s="23"/>
      <c r="G477" s="23"/>
      <c r="H477" s="23"/>
      <c r="I477" s="23"/>
      <c r="J477" s="23"/>
      <c r="K477" s="23"/>
      <c r="L477" s="23"/>
    </row>
    <row r="478" spans="2:12" ht="24.95" customHeight="1">
      <c r="B478" s="18"/>
      <c r="C478" s="23"/>
      <c r="D478" s="23"/>
      <c r="E478" s="23"/>
      <c r="F478" s="23"/>
      <c r="G478" s="23"/>
      <c r="H478" s="23"/>
      <c r="I478" s="23"/>
      <c r="J478" s="23"/>
      <c r="K478" s="23"/>
      <c r="L478" s="23"/>
    </row>
    <row r="479" spans="2:12" ht="24.95" customHeight="1">
      <c r="B479" s="18"/>
      <c r="C479" s="23"/>
      <c r="D479" s="23"/>
      <c r="E479" s="23"/>
      <c r="F479" s="23"/>
      <c r="G479" s="23"/>
      <c r="H479" s="23"/>
      <c r="I479" s="23"/>
      <c r="J479" s="23"/>
      <c r="K479" s="23"/>
      <c r="L479" s="23"/>
    </row>
    <row r="480" spans="2:12" ht="24.95" customHeight="1">
      <c r="B480" s="18"/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2:15" ht="24.95" customHeight="1">
      <c r="B481" s="18"/>
      <c r="C481" s="23"/>
      <c r="D481" s="23"/>
      <c r="E481" s="23"/>
      <c r="F481" s="23"/>
      <c r="G481" s="23"/>
      <c r="H481" s="23"/>
      <c r="I481" s="23"/>
      <c r="J481" s="23"/>
      <c r="K481" s="23"/>
      <c r="L481" s="23"/>
    </row>
    <row r="482" spans="2:15" ht="24.95" customHeight="1">
      <c r="B482" s="18"/>
      <c r="C482" s="23"/>
      <c r="D482" s="23"/>
      <c r="E482" s="23"/>
      <c r="F482" s="23"/>
      <c r="G482" s="23"/>
      <c r="H482" s="23"/>
      <c r="I482" s="23"/>
      <c r="J482" s="23"/>
      <c r="K482" s="23"/>
      <c r="L482" s="23"/>
    </row>
    <row r="483" spans="2:15" ht="24.95" customHeight="1">
      <c r="B483" s="18"/>
      <c r="C483" s="23"/>
      <c r="D483" s="23"/>
      <c r="E483" s="23"/>
      <c r="F483" s="23"/>
      <c r="G483" s="23"/>
      <c r="H483" s="23"/>
      <c r="I483" s="23"/>
      <c r="J483" s="23"/>
      <c r="K483" s="23"/>
      <c r="L483" s="23"/>
    </row>
    <row r="484" spans="2:15" ht="24.95" customHeight="1">
      <c r="B484" s="18"/>
      <c r="C484" s="23"/>
      <c r="D484" s="23"/>
      <c r="E484" s="23"/>
      <c r="F484" s="23"/>
      <c r="G484" s="23"/>
      <c r="H484" s="23"/>
      <c r="I484" s="23"/>
      <c r="J484" s="23"/>
      <c r="K484" s="23"/>
      <c r="L484" s="23"/>
    </row>
    <row r="485" spans="2:15" ht="24.95" customHeight="1">
      <c r="B485" s="18"/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2:15" ht="24.95" customHeight="1">
      <c r="B486" s="18"/>
      <c r="C486" s="23"/>
      <c r="D486" s="23"/>
      <c r="E486" s="23"/>
      <c r="F486" s="23"/>
      <c r="G486" s="23"/>
      <c r="H486" s="23"/>
      <c r="I486" s="23"/>
      <c r="J486" s="23"/>
      <c r="K486" s="23"/>
      <c r="L486" s="23"/>
    </row>
    <row r="487" spans="2:15" ht="24.95" customHeight="1">
      <c r="B487" s="18"/>
      <c r="C487" s="23"/>
      <c r="D487" s="23"/>
      <c r="E487" s="23"/>
      <c r="F487" s="23"/>
      <c r="G487" s="23"/>
      <c r="H487" s="23"/>
      <c r="I487" s="23"/>
      <c r="J487" s="23"/>
      <c r="K487" s="23"/>
      <c r="L487" s="23"/>
    </row>
    <row r="488" spans="2:15" ht="24.95" customHeight="1">
      <c r="B488" s="18"/>
      <c r="C488" s="23"/>
      <c r="D488" s="23"/>
      <c r="E488" s="23"/>
      <c r="F488" s="23"/>
      <c r="G488" s="23"/>
      <c r="H488" s="23"/>
      <c r="I488" s="23"/>
      <c r="J488" s="23"/>
      <c r="K488" s="23"/>
      <c r="L488" s="23"/>
    </row>
    <row r="489" spans="2:15" ht="24.95" customHeight="1">
      <c r="B489" s="18"/>
      <c r="C489" s="23"/>
      <c r="D489" s="23"/>
      <c r="E489" s="23"/>
      <c r="F489" s="23"/>
      <c r="G489" s="23"/>
      <c r="H489" s="23"/>
      <c r="I489" s="23"/>
      <c r="J489" s="23"/>
      <c r="K489" s="23"/>
      <c r="L489" s="23"/>
    </row>
    <row r="490" spans="2:15" ht="24.95" customHeight="1">
      <c r="B490" s="18"/>
      <c r="C490" s="23"/>
      <c r="D490" s="23"/>
      <c r="E490" s="23"/>
      <c r="F490" s="23"/>
      <c r="G490" s="23"/>
      <c r="H490" s="23"/>
      <c r="I490" s="23"/>
      <c r="J490" s="23"/>
      <c r="K490" s="23"/>
      <c r="L490" s="23"/>
    </row>
    <row r="491" spans="2:15" ht="24.95" customHeight="1">
      <c r="B491" s="18"/>
      <c r="C491" s="23"/>
      <c r="D491" s="23"/>
      <c r="E491" s="23"/>
      <c r="F491" s="23"/>
      <c r="G491" s="23"/>
      <c r="H491" s="23"/>
      <c r="I491" s="23"/>
      <c r="J491" s="23"/>
      <c r="K491" s="23"/>
      <c r="L491" s="23"/>
    </row>
    <row r="492" spans="2:15" ht="24.95" customHeight="1">
      <c r="B492" s="18"/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2:15" ht="24.95" customHeight="1">
      <c r="B493" s="18"/>
      <c r="C493" s="23"/>
      <c r="D493" s="23"/>
      <c r="E493" s="23"/>
      <c r="F493" s="23"/>
      <c r="G493" s="23"/>
      <c r="H493" s="23"/>
      <c r="I493" s="23"/>
      <c r="J493" s="23"/>
      <c r="K493" s="23"/>
      <c r="L493" s="23"/>
    </row>
    <row r="494" spans="2:15" ht="24.95" customHeight="1">
      <c r="B494" s="18"/>
      <c r="C494" s="23"/>
      <c r="D494" s="23"/>
      <c r="E494" s="23"/>
      <c r="F494" s="23"/>
      <c r="G494" s="23"/>
      <c r="H494" s="23"/>
      <c r="I494" s="23"/>
      <c r="J494" s="23"/>
      <c r="K494" s="23"/>
      <c r="L494" s="23"/>
    </row>
    <row r="495" spans="2:15" ht="24.95" customHeight="1">
      <c r="B495" s="18"/>
      <c r="C495" s="23"/>
      <c r="D495" s="23"/>
      <c r="E495" s="23"/>
      <c r="F495" s="23"/>
      <c r="G495" s="23"/>
      <c r="H495" s="23"/>
      <c r="I495" s="23"/>
      <c r="J495" s="23"/>
      <c r="K495" s="23"/>
      <c r="L495" s="23"/>
    </row>
    <row r="496" spans="2:15" ht="24.95" customHeight="1">
      <c r="B496" s="18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O496" s="247">
        <v>4</v>
      </c>
    </row>
    <row r="497" spans="2:12" ht="24.95" customHeight="1">
      <c r="B497" s="296" t="s">
        <v>15</v>
      </c>
      <c r="C497" s="296"/>
      <c r="D497" s="296"/>
      <c r="E497" s="296"/>
      <c r="F497" s="296"/>
      <c r="G497" s="296"/>
      <c r="H497" s="296"/>
      <c r="I497" s="296"/>
      <c r="J497" s="296"/>
    </row>
    <row r="498" spans="2:12" ht="24.95" customHeight="1">
      <c r="B498" s="257" t="s">
        <v>40</v>
      </c>
      <c r="C498" s="297" t="s">
        <v>46</v>
      </c>
      <c r="D498" s="297"/>
      <c r="E498" s="297" t="s">
        <v>47</v>
      </c>
      <c r="F498" s="297"/>
      <c r="G498" s="298" t="s">
        <v>48</v>
      </c>
      <c r="H498" s="298"/>
      <c r="I498" s="299" t="s">
        <v>109</v>
      </c>
      <c r="J498" s="299"/>
      <c r="L498" s="62"/>
    </row>
    <row r="499" spans="2:12" ht="24.95" customHeight="1">
      <c r="B499" s="39" t="s">
        <v>156</v>
      </c>
      <c r="C499" s="281">
        <v>3053341</v>
      </c>
      <c r="D499" s="281"/>
      <c r="E499" s="281">
        <v>611699</v>
      </c>
      <c r="F499" s="281"/>
      <c r="G499" s="282">
        <f>C499+E499</f>
        <v>3665040</v>
      </c>
      <c r="H499" s="282"/>
      <c r="I499" s="283">
        <v>0.21429999999999999</v>
      </c>
      <c r="J499" s="284"/>
    </row>
    <row r="500" spans="2:12" ht="24.95" customHeight="1">
      <c r="B500" s="39" t="s">
        <v>152</v>
      </c>
      <c r="C500" s="281">
        <v>3159612</v>
      </c>
      <c r="D500" s="281"/>
      <c r="E500" s="281">
        <v>620702</v>
      </c>
      <c r="F500" s="281"/>
      <c r="G500" s="282">
        <f>C500+E500</f>
        <v>3780314</v>
      </c>
      <c r="H500" s="282"/>
      <c r="I500" s="283">
        <v>0.21929999999999999</v>
      </c>
      <c r="J500" s="284"/>
    </row>
    <row r="501" spans="2:12" ht="24.95" customHeight="1">
      <c r="B501" s="104" t="s">
        <v>49</v>
      </c>
      <c r="C501" s="285">
        <f>(C500-C499)/C499</f>
        <v>3.4804825271726937E-2</v>
      </c>
      <c r="D501" s="285"/>
      <c r="E501" s="285">
        <f>(E500-E499)/E499</f>
        <v>1.4718023079978878E-2</v>
      </c>
      <c r="F501" s="285"/>
      <c r="G501" s="286">
        <f>(G500-G499)/G499</f>
        <v>3.1452317027917842E-2</v>
      </c>
      <c r="H501" s="286"/>
      <c r="I501" s="286">
        <f>(I500-I499)/I499</f>
        <v>2.3331777881474589E-2</v>
      </c>
      <c r="J501" s="286"/>
    </row>
    <row r="502" spans="2:12" ht="24.95" customHeight="1">
      <c r="B502" s="18"/>
      <c r="C502" s="23"/>
      <c r="D502" s="23"/>
      <c r="E502" s="23"/>
      <c r="F502" s="23"/>
      <c r="G502" s="24"/>
      <c r="H502" s="24"/>
      <c r="I502" s="24"/>
      <c r="J502" s="24"/>
      <c r="K502" s="5"/>
    </row>
    <row r="503" spans="2:12" ht="24.95" customHeight="1"/>
    <row r="504" spans="2:12" ht="24.95" customHeight="1"/>
    <row r="505" spans="2:12" ht="24.95" customHeight="1"/>
    <row r="506" spans="2:12" ht="24.95" customHeight="1">
      <c r="L506" s="57"/>
    </row>
    <row r="507" spans="2:12" ht="24.95" customHeight="1"/>
    <row r="508" spans="2:12" ht="24.95" customHeight="1"/>
    <row r="509" spans="2:12" ht="24.95" customHeight="1">
      <c r="L509" s="131"/>
    </row>
    <row r="510" spans="2:12" ht="24.95" customHeight="1"/>
    <row r="511" spans="2:12" ht="24.95" customHeight="1"/>
    <row r="512" spans="2:12" ht="24.95" customHeight="1"/>
    <row r="513" spans="2:13" ht="24.95" customHeight="1"/>
    <row r="514" spans="2:13" ht="24.95" customHeight="1"/>
    <row r="515" spans="2:13" ht="24.95" customHeight="1"/>
    <row r="516" spans="2:13" ht="24.95" customHeight="1"/>
    <row r="517" spans="2:13" ht="24.95" customHeight="1"/>
    <row r="518" spans="2:13" ht="24.95" customHeight="1"/>
    <row r="519" spans="2:13" ht="24.95" customHeight="1"/>
    <row r="520" spans="2:13" ht="24.95" customHeight="1"/>
    <row r="521" spans="2:13" ht="24.95" customHeight="1"/>
    <row r="522" spans="2:13" ht="24.95" customHeight="1">
      <c r="B522" s="296" t="s">
        <v>43</v>
      </c>
      <c r="C522" s="296"/>
      <c r="D522" s="296"/>
      <c r="E522" s="296"/>
      <c r="F522" s="296"/>
      <c r="G522" s="296"/>
      <c r="H522" s="296"/>
      <c r="I522" s="296"/>
      <c r="J522" s="296"/>
      <c r="K522" s="296"/>
      <c r="L522" s="296"/>
    </row>
    <row r="523" spans="2:13" ht="24.95" customHeight="1">
      <c r="B523" s="200" t="s">
        <v>40</v>
      </c>
      <c r="C523" s="255" t="s">
        <v>135</v>
      </c>
      <c r="D523" s="255" t="s">
        <v>5</v>
      </c>
      <c r="E523" s="255" t="s">
        <v>6</v>
      </c>
      <c r="F523" s="255" t="s">
        <v>7</v>
      </c>
      <c r="G523" s="255" t="s">
        <v>8</v>
      </c>
      <c r="H523" s="255" t="s">
        <v>9</v>
      </c>
      <c r="I523" s="255" t="s">
        <v>10</v>
      </c>
      <c r="J523" s="255" t="s">
        <v>11</v>
      </c>
      <c r="K523" s="255" t="s">
        <v>12</v>
      </c>
      <c r="L523" s="255" t="s">
        <v>14</v>
      </c>
    </row>
    <row r="524" spans="2:13" ht="24.95" customHeight="1">
      <c r="B524" s="39" t="s">
        <v>156</v>
      </c>
      <c r="C524" s="232">
        <v>400168</v>
      </c>
      <c r="D524" s="232">
        <v>542745</v>
      </c>
      <c r="E524" s="232">
        <v>559390</v>
      </c>
      <c r="F524" s="232">
        <v>178963</v>
      </c>
      <c r="G524" s="232">
        <v>698252</v>
      </c>
      <c r="H524" s="232">
        <v>351059</v>
      </c>
      <c r="I524" s="232">
        <v>228838</v>
      </c>
      <c r="J524" s="232">
        <v>516495</v>
      </c>
      <c r="K524" s="232">
        <v>189130</v>
      </c>
      <c r="L524" s="230">
        <f>SUM(C524:K524)</f>
        <v>3665040</v>
      </c>
    </row>
    <row r="525" spans="2:13" ht="24.95" customHeight="1">
      <c r="B525" s="39" t="s">
        <v>152</v>
      </c>
      <c r="C525" s="232">
        <v>402000</v>
      </c>
      <c r="D525" s="232">
        <v>549399</v>
      </c>
      <c r="E525" s="232">
        <v>595403</v>
      </c>
      <c r="F525" s="232">
        <v>188669</v>
      </c>
      <c r="G525" s="232">
        <v>747601</v>
      </c>
      <c r="H525" s="232">
        <v>367487</v>
      </c>
      <c r="I525" s="232">
        <v>221842</v>
      </c>
      <c r="J525" s="232">
        <v>508794</v>
      </c>
      <c r="K525" s="232">
        <v>199119</v>
      </c>
      <c r="L525" s="230">
        <f>SUM(C525:K525)</f>
        <v>3780314</v>
      </c>
    </row>
    <row r="526" spans="2:13" ht="24.95" customHeight="1">
      <c r="B526" s="104" t="s">
        <v>49</v>
      </c>
      <c r="C526" s="229">
        <f t="shared" ref="C526:L526" si="9">(C525-C524)/C524</f>
        <v>4.578077207572819E-3</v>
      </c>
      <c r="D526" s="229">
        <f t="shared" si="9"/>
        <v>1.2259901058508139E-2</v>
      </c>
      <c r="E526" s="229">
        <f t="shared" si="9"/>
        <v>6.4379055757164058E-2</v>
      </c>
      <c r="F526" s="229">
        <f t="shared" si="9"/>
        <v>5.4234674206400206E-2</v>
      </c>
      <c r="G526" s="229">
        <f t="shared" si="9"/>
        <v>7.0675057142693468E-2</v>
      </c>
      <c r="H526" s="229">
        <f t="shared" si="9"/>
        <v>4.6795552884273013E-2</v>
      </c>
      <c r="I526" s="229">
        <f t="shared" si="9"/>
        <v>-3.0571845585086393E-2</v>
      </c>
      <c r="J526" s="229">
        <f t="shared" si="9"/>
        <v>-1.4910115296372666E-2</v>
      </c>
      <c r="K526" s="229">
        <f t="shared" si="9"/>
        <v>5.2815523713847616E-2</v>
      </c>
      <c r="L526" s="229">
        <f t="shared" si="9"/>
        <v>3.1452317027917842E-2</v>
      </c>
    </row>
    <row r="527" spans="2:13" ht="24.95" customHeight="1">
      <c r="B527" s="18"/>
      <c r="C527" s="23"/>
      <c r="D527" s="23"/>
      <c r="E527" s="23"/>
      <c r="F527" s="23"/>
      <c r="G527" s="23"/>
      <c r="H527" s="23"/>
      <c r="I527" s="23"/>
      <c r="J527" s="23"/>
      <c r="K527" s="23"/>
      <c r="L527" s="23"/>
    </row>
    <row r="528" spans="2:13" ht="24.95" customHeight="1">
      <c r="B528" s="18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5"/>
    </row>
    <row r="529" spans="2:13" ht="24.95" customHeight="1">
      <c r="B529" s="294"/>
      <c r="C529" s="294"/>
      <c r="D529" s="294"/>
      <c r="E529" s="294"/>
      <c r="F529" s="294"/>
      <c r="G529" s="294"/>
      <c r="H529" s="294"/>
      <c r="I529" s="294"/>
      <c r="J529" s="294"/>
      <c r="K529" s="294"/>
      <c r="L529" s="294"/>
      <c r="M529" s="5"/>
    </row>
    <row r="530" spans="2:13" ht="24.95" customHeight="1"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5"/>
    </row>
    <row r="531" spans="2:13" ht="24.95" customHeight="1">
      <c r="B531" s="18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5"/>
    </row>
    <row r="532" spans="2:13" ht="24.95" customHeight="1">
      <c r="B532" s="18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5"/>
    </row>
    <row r="533" spans="2:13" ht="24.95" customHeight="1">
      <c r="B533" s="18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5"/>
    </row>
    <row r="534" spans="2:13" ht="24.95" customHeight="1">
      <c r="B534" s="18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5"/>
    </row>
    <row r="535" spans="2:13" ht="24.95" customHeight="1">
      <c r="B535" s="18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5"/>
    </row>
    <row r="536" spans="2:13" ht="24.95" customHeight="1">
      <c r="B536" s="18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5"/>
    </row>
    <row r="537" spans="2:13" ht="24.95" customHeight="1">
      <c r="B537" s="18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5"/>
    </row>
    <row r="538" spans="2:13" ht="24.95" customHeight="1">
      <c r="B538" s="18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5"/>
    </row>
    <row r="539" spans="2:13" ht="24.95" customHeight="1">
      <c r="B539" s="18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5"/>
    </row>
    <row r="540" spans="2:13" ht="24.95" customHeight="1">
      <c r="B540" s="18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5"/>
    </row>
    <row r="541" spans="2:13" ht="24.95" customHeight="1">
      <c r="B541" s="18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5"/>
    </row>
    <row r="542" spans="2:13" ht="24.95" customHeight="1">
      <c r="B542" s="18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5"/>
    </row>
    <row r="543" spans="2:13" ht="24.95" customHeight="1">
      <c r="B543" s="18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5"/>
    </row>
    <row r="544" spans="2:13" ht="24.95" customHeight="1">
      <c r="B544" s="18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5"/>
    </row>
    <row r="545" spans="2:13" ht="24.95" customHeight="1">
      <c r="B545" s="18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5"/>
    </row>
    <row r="546" spans="2:13" ht="24.95" customHeight="1">
      <c r="B546" s="18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5"/>
    </row>
    <row r="547" spans="2:13" ht="24.95" customHeight="1">
      <c r="B547" s="18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5"/>
    </row>
    <row r="548" spans="2:13" ht="24.95" customHeight="1">
      <c r="B548" s="18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5"/>
    </row>
    <row r="549" spans="2:13" ht="24.95" customHeight="1">
      <c r="B549" s="18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5"/>
    </row>
    <row r="550" spans="2:13" ht="24.95" customHeight="1">
      <c r="B550" s="18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5"/>
    </row>
    <row r="551" spans="2:13" ht="24.95" customHeight="1">
      <c r="B551" s="18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5"/>
    </row>
    <row r="552" spans="2:13" ht="24.95" customHeight="1">
      <c r="B552" s="18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5"/>
    </row>
    <row r="553" spans="2:13" ht="24.95" customHeight="1">
      <c r="B553" s="18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5"/>
    </row>
    <row r="554" spans="2:13" ht="24.95" customHeight="1">
      <c r="B554" s="18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5"/>
    </row>
    <row r="555" spans="2:13" ht="24.95" customHeight="1">
      <c r="B555" s="18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5"/>
    </row>
    <row r="556" spans="2:13" ht="24.95" customHeight="1">
      <c r="B556" s="18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5"/>
    </row>
    <row r="557" spans="2:13" ht="24.95" customHeight="1">
      <c r="B557" s="18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5"/>
    </row>
    <row r="558" spans="2:13" ht="24.95" customHeight="1">
      <c r="B558" s="18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5"/>
    </row>
    <row r="559" spans="2:13" ht="24.95" customHeight="1">
      <c r="B559" s="18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5"/>
    </row>
    <row r="560" spans="2:13" ht="24.95" customHeight="1">
      <c r="B560" s="18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5"/>
    </row>
    <row r="561" spans="2:15" ht="24.95" customHeight="1">
      <c r="B561" s="18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5"/>
      <c r="O561" s="247">
        <v>5</v>
      </c>
    </row>
    <row r="562" spans="2:15" ht="39.950000000000003" customHeight="1">
      <c r="B562" s="305" t="s">
        <v>102</v>
      </c>
      <c r="C562" s="305"/>
      <c r="D562" s="305"/>
      <c r="E562" s="305"/>
      <c r="F562" s="305"/>
      <c r="G562" s="305"/>
      <c r="H562" s="305"/>
      <c r="I562" s="305"/>
      <c r="J562" s="305"/>
      <c r="K562" s="305"/>
      <c r="L562" s="305"/>
      <c r="M562" s="305"/>
      <c r="N562" s="305"/>
      <c r="O562" s="305"/>
    </row>
    <row r="563" spans="2:15" ht="15" customHeight="1"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9"/>
    </row>
    <row r="564" spans="2:15" ht="30" customHeight="1">
      <c r="B564" s="306" t="s">
        <v>103</v>
      </c>
      <c r="C564" s="306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</row>
    <row r="565" spans="2:15" ht="15" customHeight="1">
      <c r="B565" s="312"/>
      <c r="C565" s="312"/>
      <c r="D565" s="312"/>
      <c r="E565" s="312"/>
      <c r="F565" s="312"/>
      <c r="G565" s="312"/>
    </row>
    <row r="566" spans="2:15" ht="24.95" customHeight="1">
      <c r="B566" s="313" t="s">
        <v>16</v>
      </c>
      <c r="C566" s="313"/>
      <c r="D566" s="313"/>
      <c r="E566" s="313"/>
      <c r="F566" s="313"/>
      <c r="G566" s="313"/>
      <c r="H566" s="313"/>
      <c r="I566" s="313"/>
      <c r="J566" s="313"/>
    </row>
    <row r="567" spans="2:15" ht="24.95" customHeight="1">
      <c r="B567" s="314" t="s">
        <v>41</v>
      </c>
      <c r="C567" s="279" t="s">
        <v>60</v>
      </c>
      <c r="D567" s="279"/>
      <c r="E567" s="279"/>
      <c r="F567" s="279" t="s">
        <v>61</v>
      </c>
      <c r="G567" s="279"/>
      <c r="H567" s="279"/>
      <c r="I567" s="161" t="s">
        <v>65</v>
      </c>
      <c r="J567" s="160" t="s">
        <v>66</v>
      </c>
      <c r="M567" s="86"/>
    </row>
    <row r="568" spans="2:15" ht="24.95" customHeight="1">
      <c r="B568" s="314"/>
      <c r="C568" s="133" t="s">
        <v>83</v>
      </c>
      <c r="D568" s="133" t="s">
        <v>84</v>
      </c>
      <c r="E568" s="103" t="s">
        <v>89</v>
      </c>
      <c r="F568" s="133" t="s">
        <v>86</v>
      </c>
      <c r="G568" s="133" t="s">
        <v>87</v>
      </c>
      <c r="H568" s="103" t="s">
        <v>88</v>
      </c>
      <c r="I568" s="140" t="s">
        <v>105</v>
      </c>
      <c r="J568" s="140" t="s">
        <v>106</v>
      </c>
      <c r="K568" s="9"/>
      <c r="M568" s="86"/>
    </row>
    <row r="569" spans="2:15" ht="24.95" customHeight="1">
      <c r="B569" s="30" t="s">
        <v>135</v>
      </c>
      <c r="C569" s="176">
        <v>47229</v>
      </c>
      <c r="D569" s="176">
        <v>7113</v>
      </c>
      <c r="E569" s="155">
        <f t="shared" ref="E569:E577" si="10">C569+D569</f>
        <v>54342</v>
      </c>
      <c r="F569" s="176">
        <v>75901</v>
      </c>
      <c r="G569" s="176">
        <v>11315</v>
      </c>
      <c r="H569" s="155">
        <f t="shared" ref="H569:H577" si="11">F569+G569</f>
        <v>87216</v>
      </c>
      <c r="I569" s="117">
        <v>0.51445761812068658</v>
      </c>
      <c r="J569" s="119">
        <f>H569/E569</f>
        <v>1.6049464502594679</v>
      </c>
      <c r="K569" s="197"/>
      <c r="M569" s="86"/>
    </row>
    <row r="570" spans="2:15" ht="24.95" customHeight="1">
      <c r="B570" s="30" t="s">
        <v>5</v>
      </c>
      <c r="C570" s="176">
        <v>68555</v>
      </c>
      <c r="D570" s="176">
        <v>32254</v>
      </c>
      <c r="E570" s="155">
        <f t="shared" si="10"/>
        <v>100809</v>
      </c>
      <c r="F570" s="176">
        <v>104175</v>
      </c>
      <c r="G570" s="176">
        <v>41825</v>
      </c>
      <c r="H570" s="155">
        <f t="shared" si="11"/>
        <v>146000</v>
      </c>
      <c r="I570" s="117">
        <v>0.45704983721512649</v>
      </c>
      <c r="J570" s="119">
        <f t="shared" ref="J570:J578" si="12">H570/E570</f>
        <v>1.4482833873959666</v>
      </c>
      <c r="K570" s="197"/>
      <c r="M570" s="86"/>
    </row>
    <row r="571" spans="2:15" ht="24.95" customHeight="1">
      <c r="B571" s="30" t="s">
        <v>24</v>
      </c>
      <c r="C571" s="176">
        <v>79195</v>
      </c>
      <c r="D571" s="176">
        <v>29007</v>
      </c>
      <c r="E571" s="155">
        <f t="shared" si="10"/>
        <v>108202</v>
      </c>
      <c r="F571" s="176">
        <v>114981</v>
      </c>
      <c r="G571" s="176">
        <v>36851</v>
      </c>
      <c r="H571" s="155">
        <f t="shared" si="11"/>
        <v>151832</v>
      </c>
      <c r="I571" s="117">
        <v>0.4148415300546448</v>
      </c>
      <c r="J571" s="119">
        <f t="shared" si="12"/>
        <v>1.4032272970924753</v>
      </c>
      <c r="K571" s="197"/>
      <c r="M571" s="86"/>
    </row>
    <row r="572" spans="2:15" ht="24.95" customHeight="1">
      <c r="B572" s="30" t="s">
        <v>7</v>
      </c>
      <c r="C572" s="176">
        <v>17305</v>
      </c>
      <c r="D572" s="176">
        <v>6162</v>
      </c>
      <c r="E572" s="155">
        <f t="shared" si="10"/>
        <v>23467</v>
      </c>
      <c r="F572" s="176">
        <v>30267</v>
      </c>
      <c r="G572" s="176">
        <v>8960</v>
      </c>
      <c r="H572" s="155">
        <f t="shared" si="11"/>
        <v>39227</v>
      </c>
      <c r="I572" s="117">
        <v>0.36781059540553213</v>
      </c>
      <c r="J572" s="119">
        <f t="shared" si="12"/>
        <v>1.6715813695828183</v>
      </c>
      <c r="K572" s="197"/>
      <c r="M572" s="86"/>
    </row>
    <row r="573" spans="2:15" ht="24.95" customHeight="1">
      <c r="B573" s="30" t="s">
        <v>8</v>
      </c>
      <c r="C573" s="176">
        <v>67437</v>
      </c>
      <c r="D573" s="176">
        <v>28518</v>
      </c>
      <c r="E573" s="155">
        <f t="shared" si="10"/>
        <v>95955</v>
      </c>
      <c r="F573" s="196">
        <v>130907</v>
      </c>
      <c r="G573" s="176">
        <v>40578</v>
      </c>
      <c r="H573" s="155">
        <f t="shared" si="11"/>
        <v>171485</v>
      </c>
      <c r="I573" s="117">
        <v>0.49205187799489253</v>
      </c>
      <c r="J573" s="119">
        <f t="shared" si="12"/>
        <v>1.787139805116982</v>
      </c>
      <c r="K573" s="197"/>
      <c r="M573" s="86"/>
    </row>
    <row r="574" spans="2:15" ht="24.95" customHeight="1">
      <c r="B574" s="30" t="s">
        <v>9</v>
      </c>
      <c r="C574" s="176">
        <v>41647</v>
      </c>
      <c r="D574" s="176">
        <v>7218</v>
      </c>
      <c r="E574" s="155">
        <f t="shared" si="10"/>
        <v>48865</v>
      </c>
      <c r="F574" s="176">
        <v>60690</v>
      </c>
      <c r="G574" s="176">
        <v>10164</v>
      </c>
      <c r="H574" s="155">
        <f t="shared" si="11"/>
        <v>70854</v>
      </c>
      <c r="I574" s="117">
        <v>0.37879711307137132</v>
      </c>
      <c r="J574" s="119">
        <f t="shared" si="12"/>
        <v>1.4499948838637062</v>
      </c>
      <c r="K574" s="197"/>
      <c r="M574" s="86"/>
    </row>
    <row r="575" spans="2:15" ht="24.95" customHeight="1">
      <c r="B575" s="30" t="s">
        <v>10</v>
      </c>
      <c r="C575" s="176">
        <v>26906</v>
      </c>
      <c r="D575" s="176">
        <v>1822</v>
      </c>
      <c r="E575" s="155">
        <f t="shared" si="10"/>
        <v>28728</v>
      </c>
      <c r="F575" s="176">
        <v>47871</v>
      </c>
      <c r="G575" s="176">
        <v>2362</v>
      </c>
      <c r="H575" s="155">
        <f t="shared" si="11"/>
        <v>50233</v>
      </c>
      <c r="I575" s="117">
        <v>0.41704441677044418</v>
      </c>
      <c r="J575" s="119">
        <f t="shared" si="12"/>
        <v>1.7485728209412419</v>
      </c>
      <c r="K575" s="197"/>
      <c r="M575" s="86"/>
    </row>
    <row r="576" spans="2:15" ht="24.95" customHeight="1">
      <c r="B576" s="30" t="s">
        <v>11</v>
      </c>
      <c r="C576" s="176">
        <v>60171</v>
      </c>
      <c r="D576" s="176">
        <v>11934</v>
      </c>
      <c r="E576" s="155">
        <f t="shared" si="10"/>
        <v>72105</v>
      </c>
      <c r="F576" s="176">
        <v>96499</v>
      </c>
      <c r="G576" s="176">
        <v>19872</v>
      </c>
      <c r="H576" s="155">
        <f t="shared" si="11"/>
        <v>116371</v>
      </c>
      <c r="I576" s="117">
        <v>0.4314831294030404</v>
      </c>
      <c r="J576" s="119">
        <f t="shared" si="12"/>
        <v>1.6139102697455101</v>
      </c>
      <c r="K576" s="197"/>
      <c r="M576" s="63"/>
    </row>
    <row r="577" spans="2:15" ht="24.95" customHeight="1">
      <c r="B577" s="30" t="s">
        <v>12</v>
      </c>
      <c r="C577" s="176">
        <v>20931</v>
      </c>
      <c r="D577" s="176">
        <v>3543</v>
      </c>
      <c r="E577" s="155">
        <f t="shared" si="10"/>
        <v>24474</v>
      </c>
      <c r="F577" s="176">
        <v>36706</v>
      </c>
      <c r="G577" s="176">
        <v>5503</v>
      </c>
      <c r="H577" s="155">
        <f t="shared" si="11"/>
        <v>42209</v>
      </c>
      <c r="I577" s="117">
        <v>0.37429280837102064</v>
      </c>
      <c r="J577" s="119">
        <f t="shared" si="12"/>
        <v>1.7246465637002533</v>
      </c>
      <c r="K577" s="197"/>
      <c r="M577" s="63"/>
    </row>
    <row r="578" spans="2:15" ht="24.95" customHeight="1">
      <c r="B578" s="168" t="s">
        <v>14</v>
      </c>
      <c r="C578" s="153">
        <f t="shared" ref="C578:H578" si="13">SUM(C569:C577)</f>
        <v>429376</v>
      </c>
      <c r="D578" s="153">
        <f t="shared" si="13"/>
        <v>127571</v>
      </c>
      <c r="E578" s="151">
        <f t="shared" si="13"/>
        <v>556947</v>
      </c>
      <c r="F578" s="153">
        <f t="shared" si="13"/>
        <v>697997</v>
      </c>
      <c r="G578" s="153">
        <f t="shared" si="13"/>
        <v>177430</v>
      </c>
      <c r="H578" s="151">
        <f t="shared" si="13"/>
        <v>875427</v>
      </c>
      <c r="I578" s="138">
        <v>0.43769161541922902</v>
      </c>
      <c r="J578" s="137">
        <f t="shared" si="12"/>
        <v>1.5718317900985193</v>
      </c>
      <c r="M578" s="63"/>
    </row>
    <row r="579" spans="2:15" ht="24.95" customHeight="1">
      <c r="B579" s="20"/>
      <c r="C579" s="77"/>
      <c r="D579" s="77"/>
      <c r="E579" s="79"/>
      <c r="F579" s="77"/>
      <c r="G579" s="77"/>
      <c r="H579" s="79"/>
      <c r="I579" s="58"/>
      <c r="J579" s="59"/>
      <c r="K579" s="5"/>
      <c r="L579" s="5"/>
      <c r="M579" s="80"/>
      <c r="N579" s="5"/>
      <c r="O579" s="5"/>
    </row>
    <row r="580" spans="2:15" ht="24.95" customHeight="1">
      <c r="B580" s="20"/>
      <c r="C580" s="33"/>
      <c r="D580" s="33"/>
      <c r="E580" s="37"/>
      <c r="F580" s="33"/>
      <c r="G580" s="33"/>
      <c r="H580" s="37"/>
      <c r="I580" s="38"/>
      <c r="J580" s="47"/>
    </row>
    <row r="581" spans="2:15" ht="24.95" customHeight="1">
      <c r="B581" s="5"/>
      <c r="C581" s="5"/>
      <c r="D581" s="5"/>
      <c r="E581" s="5"/>
      <c r="F581" s="5"/>
      <c r="G581" s="5"/>
      <c r="H581" s="5"/>
      <c r="I581" s="5"/>
      <c r="J581" s="5"/>
    </row>
    <row r="582" spans="2:15" ht="24.95" customHeight="1"/>
    <row r="583" spans="2:15" ht="24.95" customHeight="1"/>
    <row r="584" spans="2:15" ht="24.95" customHeight="1"/>
    <row r="585" spans="2:15" ht="24.95" customHeight="1"/>
    <row r="586" spans="2:15" ht="24.95" customHeight="1"/>
    <row r="587" spans="2:15" ht="24.95" customHeight="1"/>
    <row r="588" spans="2:15" ht="24.95" customHeight="1"/>
    <row r="589" spans="2:15" ht="24.95" customHeight="1">
      <c r="L589" s="139"/>
    </row>
    <row r="590" spans="2:15" ht="24.95" customHeight="1">
      <c r="L590" s="139"/>
    </row>
    <row r="591" spans="2:15" ht="24.95" customHeight="1">
      <c r="L591" s="139"/>
    </row>
    <row r="592" spans="2:15" ht="24.95" customHeight="1">
      <c r="B592" s="287" t="s">
        <v>157</v>
      </c>
      <c r="C592" s="287"/>
      <c r="D592" s="287"/>
      <c r="E592" s="287"/>
      <c r="F592" s="287"/>
      <c r="G592" s="287"/>
      <c r="H592" s="287"/>
      <c r="I592" s="287"/>
      <c r="J592" s="287"/>
      <c r="K592" s="287"/>
      <c r="L592" s="287"/>
      <c r="M592" s="287"/>
      <c r="N592" s="287"/>
      <c r="O592" s="287"/>
    </row>
    <row r="593" spans="2:15" ht="15" customHeight="1">
      <c r="B593" s="240"/>
      <c r="C593" s="240"/>
      <c r="D593" s="240"/>
      <c r="E593" s="240"/>
      <c r="F593" s="240"/>
      <c r="G593" s="240"/>
    </row>
    <row r="594" spans="2:15" ht="24.95" customHeight="1">
      <c r="B594" s="288" t="s">
        <v>13</v>
      </c>
      <c r="C594" s="288"/>
      <c r="D594" s="288"/>
      <c r="E594" s="288"/>
      <c r="F594" s="288"/>
      <c r="G594" s="288"/>
      <c r="H594" s="288"/>
      <c r="I594" s="23"/>
      <c r="J594" s="23"/>
      <c r="K594" s="23"/>
      <c r="L594" s="23"/>
      <c r="M594" s="5"/>
      <c r="N594" s="5"/>
      <c r="O594" s="5"/>
    </row>
    <row r="595" spans="2:15" ht="24.95" customHeight="1">
      <c r="B595" s="244" t="s">
        <v>40</v>
      </c>
      <c r="C595" s="289" t="s">
        <v>77</v>
      </c>
      <c r="D595" s="289"/>
      <c r="E595" s="289" t="s">
        <v>131</v>
      </c>
      <c r="F595" s="289"/>
      <c r="G595" s="290" t="s">
        <v>0</v>
      </c>
      <c r="H595" s="290"/>
      <c r="I595" s="23"/>
      <c r="J595" s="23"/>
      <c r="K595" s="23"/>
      <c r="L595" s="23"/>
      <c r="M595" s="5"/>
      <c r="N595" s="5"/>
      <c r="O595" s="5"/>
    </row>
    <row r="596" spans="2:15" ht="24.95" customHeight="1">
      <c r="B596" s="39" t="s">
        <v>154</v>
      </c>
      <c r="C596" s="280">
        <v>375463</v>
      </c>
      <c r="D596" s="280"/>
      <c r="E596" s="280">
        <v>122782</v>
      </c>
      <c r="F596" s="280"/>
      <c r="G596" s="291">
        <f>C596+E596</f>
        <v>498245</v>
      </c>
      <c r="H596" s="307"/>
      <c r="I596" s="23"/>
      <c r="J596" s="23"/>
      <c r="K596" s="23"/>
      <c r="L596" s="23"/>
      <c r="M596" s="5"/>
      <c r="N596" s="5"/>
      <c r="O596" s="5"/>
    </row>
    <row r="597" spans="2:15" ht="24.95" customHeight="1">
      <c r="B597" s="39" t="s">
        <v>150</v>
      </c>
      <c r="C597" s="280">
        <v>429376</v>
      </c>
      <c r="D597" s="280"/>
      <c r="E597" s="280">
        <v>127571</v>
      </c>
      <c r="F597" s="280"/>
      <c r="G597" s="291">
        <f>C597+E597</f>
        <v>556947</v>
      </c>
      <c r="H597" s="307"/>
      <c r="I597" s="23"/>
      <c r="J597" s="23"/>
      <c r="K597" s="23"/>
      <c r="L597" s="23"/>
      <c r="M597" s="5"/>
      <c r="N597" s="5"/>
      <c r="O597" s="5"/>
    </row>
    <row r="598" spans="2:15" ht="24.95" customHeight="1">
      <c r="B598" s="95" t="s">
        <v>49</v>
      </c>
      <c r="C598" s="285">
        <f>(C597-C596)/C596</f>
        <v>0.14359071333260534</v>
      </c>
      <c r="D598" s="285"/>
      <c r="E598" s="285">
        <f>(E597-E596)/E596</f>
        <v>3.9004088547181182E-2</v>
      </c>
      <c r="F598" s="285"/>
      <c r="G598" s="285">
        <f>(G597-G596)/G596</f>
        <v>0.11781753956386919</v>
      </c>
      <c r="H598" s="285"/>
      <c r="I598" s="23"/>
      <c r="J598" s="23"/>
      <c r="K598" s="23"/>
      <c r="L598" s="23"/>
      <c r="M598" s="5"/>
      <c r="N598" s="5"/>
      <c r="O598" s="5"/>
    </row>
    <row r="599" spans="2:15" ht="24.95" customHeight="1">
      <c r="B599" s="18"/>
      <c r="C599" s="23"/>
      <c r="D599" s="23"/>
      <c r="E599" s="23"/>
      <c r="F599" s="19"/>
      <c r="G599" s="18"/>
      <c r="H599" s="18"/>
      <c r="I599" s="23"/>
      <c r="J599" s="23"/>
      <c r="K599" s="23"/>
      <c r="L599" s="23"/>
      <c r="M599" s="5"/>
      <c r="N599" s="5"/>
      <c r="O599" s="5"/>
    </row>
    <row r="600" spans="2:15" ht="24.95" customHeight="1">
      <c r="B600" s="18"/>
      <c r="C600" s="23"/>
      <c r="D600" s="23"/>
      <c r="E600" s="23"/>
      <c r="F600" s="19"/>
      <c r="G600" s="18"/>
      <c r="H600" s="18"/>
      <c r="I600" s="23"/>
      <c r="J600" s="23"/>
      <c r="K600" s="23"/>
      <c r="L600" s="23"/>
      <c r="M600" s="5"/>
      <c r="N600" s="5"/>
      <c r="O600" s="5"/>
    </row>
    <row r="601" spans="2:15" ht="24.95" customHeight="1">
      <c r="B601" s="18"/>
      <c r="C601" s="23"/>
      <c r="D601" s="23"/>
      <c r="E601" s="23"/>
      <c r="F601" s="19"/>
      <c r="G601" s="18"/>
      <c r="H601" s="18"/>
      <c r="I601" s="23"/>
      <c r="J601" s="23"/>
      <c r="K601" s="23"/>
      <c r="L601" s="23"/>
      <c r="M601" s="5"/>
      <c r="N601" s="5"/>
      <c r="O601" s="5"/>
    </row>
    <row r="602" spans="2:15" ht="24.95" customHeight="1">
      <c r="B602" s="18"/>
      <c r="C602" s="23"/>
      <c r="D602" s="23"/>
      <c r="E602" s="23"/>
      <c r="F602" s="19"/>
      <c r="G602" s="18"/>
      <c r="H602" s="18"/>
      <c r="I602" s="23"/>
      <c r="J602" s="23"/>
      <c r="K602" s="23"/>
      <c r="L602" s="23"/>
      <c r="M602" s="5"/>
      <c r="N602" s="5"/>
      <c r="O602" s="5"/>
    </row>
    <row r="603" spans="2:15" ht="24.95" customHeight="1">
      <c r="B603" s="18"/>
      <c r="C603" s="23"/>
      <c r="D603" s="23"/>
      <c r="E603" s="23"/>
      <c r="F603" s="19"/>
      <c r="G603" s="18"/>
      <c r="H603" s="18"/>
      <c r="I603" s="23"/>
      <c r="J603" s="23"/>
      <c r="K603" s="23"/>
      <c r="L603" s="23"/>
      <c r="M603" s="5"/>
      <c r="N603" s="5"/>
      <c r="O603" s="5"/>
    </row>
    <row r="604" spans="2:15" ht="24.95" customHeight="1">
      <c r="B604" s="18"/>
      <c r="C604" s="23"/>
      <c r="D604" s="23"/>
      <c r="E604" s="23"/>
      <c r="F604" s="19"/>
      <c r="G604" s="18"/>
      <c r="H604" s="18"/>
      <c r="I604" s="23"/>
      <c r="J604" s="23"/>
      <c r="K604" s="23"/>
      <c r="L604" s="23"/>
      <c r="M604" s="5"/>
      <c r="N604" s="5"/>
      <c r="O604" s="5"/>
    </row>
    <row r="605" spans="2:15" ht="24.95" customHeight="1">
      <c r="B605" s="18"/>
      <c r="C605" s="23"/>
      <c r="D605" s="23"/>
      <c r="E605" s="23"/>
      <c r="F605" s="19"/>
      <c r="G605" s="18"/>
      <c r="H605" s="18"/>
      <c r="I605" s="23"/>
      <c r="J605" s="23"/>
      <c r="K605" s="23"/>
      <c r="L605" s="23"/>
      <c r="M605" s="5"/>
      <c r="N605" s="5"/>
      <c r="O605" s="5"/>
    </row>
    <row r="606" spans="2:15" ht="24.95" customHeight="1">
      <c r="B606" s="294"/>
      <c r="C606" s="294"/>
      <c r="D606" s="294"/>
      <c r="E606" s="294"/>
      <c r="F606" s="294"/>
      <c r="G606" s="294"/>
      <c r="H606" s="294"/>
      <c r="I606" s="294"/>
      <c r="J606" s="294"/>
      <c r="K606" s="294"/>
      <c r="L606" s="294"/>
      <c r="M606" s="56"/>
      <c r="N606" s="56"/>
      <c r="O606" s="56"/>
    </row>
    <row r="607" spans="2:15" ht="24.95" customHeight="1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</row>
    <row r="608" spans="2:15" ht="24.95" customHeight="1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</row>
    <row r="609" spans="2:15" ht="24.95" customHeight="1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</row>
    <row r="610" spans="2:15" ht="24.95" customHeight="1">
      <c r="B610" s="238"/>
      <c r="C610" s="238"/>
      <c r="D610" s="238"/>
      <c r="E610" s="238"/>
      <c r="F610" s="238"/>
      <c r="G610" s="238"/>
      <c r="H610" s="238"/>
      <c r="I610" s="238"/>
      <c r="J610" s="238"/>
      <c r="K610" s="238"/>
      <c r="L610" s="238"/>
      <c r="M610" s="56"/>
      <c r="N610" s="56"/>
      <c r="O610" s="56"/>
    </row>
    <row r="611" spans="2:15" ht="24.95" customHeight="1">
      <c r="B611" s="296" t="s">
        <v>15</v>
      </c>
      <c r="C611" s="296"/>
      <c r="D611" s="296"/>
      <c r="E611" s="296"/>
      <c r="F611" s="296"/>
      <c r="G611" s="296"/>
      <c r="H611" s="296"/>
      <c r="I611" s="296"/>
      <c r="J611" s="296"/>
    </row>
    <row r="612" spans="2:15" ht="24.95" customHeight="1">
      <c r="B612" s="257" t="s">
        <v>40</v>
      </c>
      <c r="C612" s="297" t="s">
        <v>46</v>
      </c>
      <c r="D612" s="297"/>
      <c r="E612" s="297" t="s">
        <v>47</v>
      </c>
      <c r="F612" s="297"/>
      <c r="G612" s="298" t="s">
        <v>48</v>
      </c>
      <c r="H612" s="298"/>
      <c r="I612" s="299" t="s">
        <v>109</v>
      </c>
      <c r="J612" s="299"/>
      <c r="L612" s="62"/>
    </row>
    <row r="613" spans="2:15" ht="24.95" customHeight="1">
      <c r="B613" s="39" t="s">
        <v>154</v>
      </c>
      <c r="C613" s="281">
        <v>626079</v>
      </c>
      <c r="D613" s="281"/>
      <c r="E613" s="281">
        <v>175903</v>
      </c>
      <c r="F613" s="281"/>
      <c r="G613" s="282">
        <f>C613+E613</f>
        <v>801982</v>
      </c>
      <c r="H613" s="282"/>
      <c r="I613" s="283">
        <v>0.40179999999999999</v>
      </c>
      <c r="J613" s="284"/>
    </row>
    <row r="614" spans="2:15" ht="24.95" customHeight="1">
      <c r="B614" s="39" t="s">
        <v>150</v>
      </c>
      <c r="C614" s="281">
        <v>697997</v>
      </c>
      <c r="D614" s="281"/>
      <c r="E614" s="281">
        <v>177430</v>
      </c>
      <c r="F614" s="281"/>
      <c r="G614" s="282">
        <f>C614+E614</f>
        <v>875427</v>
      </c>
      <c r="H614" s="282"/>
      <c r="I614" s="283">
        <v>0.43769999999999998</v>
      </c>
      <c r="J614" s="284"/>
    </row>
    <row r="615" spans="2:15" ht="24.95" customHeight="1">
      <c r="B615" s="104" t="s">
        <v>49</v>
      </c>
      <c r="C615" s="285">
        <f>(C614-C613)/C613</f>
        <v>0.11487048759022424</v>
      </c>
      <c r="D615" s="285"/>
      <c r="E615" s="285">
        <f>(E614-E613)/E613</f>
        <v>8.6809207347231139E-3</v>
      </c>
      <c r="F615" s="285"/>
      <c r="G615" s="286">
        <f>(G614-G613)/G613</f>
        <v>9.1579362130322126E-2</v>
      </c>
      <c r="H615" s="286"/>
      <c r="I615" s="286">
        <f>(I614-I613)/I613</f>
        <v>8.9347934295669465E-2</v>
      </c>
      <c r="J615" s="286"/>
    </row>
    <row r="616" spans="2:15" ht="24.95" customHeight="1">
      <c r="B616" s="18"/>
      <c r="C616" s="23"/>
      <c r="D616" s="23"/>
      <c r="E616" s="23"/>
      <c r="F616" s="23"/>
      <c r="G616" s="24"/>
      <c r="H616" s="24"/>
      <c r="I616" s="24"/>
      <c r="J616" s="24"/>
      <c r="K616" s="5"/>
    </row>
    <row r="617" spans="2:15" ht="24.95" customHeight="1"/>
    <row r="618" spans="2:15" ht="24.95" customHeight="1"/>
    <row r="619" spans="2:15" ht="24.95" customHeight="1"/>
    <row r="620" spans="2:15" ht="24.95" customHeight="1">
      <c r="L620" s="57"/>
    </row>
    <row r="621" spans="2:15" ht="24.95" customHeight="1"/>
    <row r="622" spans="2:15" ht="24.95" customHeight="1"/>
    <row r="623" spans="2:15" ht="24.95" customHeight="1">
      <c r="L623" s="131"/>
    </row>
    <row r="624" spans="2:15" ht="24.95" customHeight="1"/>
    <row r="625" spans="2:15" ht="24.95" customHeight="1"/>
    <row r="626" spans="2:15" ht="24.95" customHeight="1"/>
    <row r="627" spans="2:15" ht="24.95" customHeight="1">
      <c r="O627" s="247">
        <v>6</v>
      </c>
    </row>
    <row r="628" spans="2:15" ht="30" customHeight="1">
      <c r="B628" s="300" t="s">
        <v>158</v>
      </c>
      <c r="C628" s="300"/>
      <c r="D628" s="300"/>
      <c r="E628" s="300"/>
      <c r="F628" s="300"/>
      <c r="G628" s="300"/>
      <c r="H628" s="300"/>
      <c r="I628" s="300"/>
      <c r="J628" s="300"/>
      <c r="K628" s="300"/>
      <c r="L628" s="300"/>
      <c r="M628" s="300"/>
      <c r="N628" s="300"/>
      <c r="O628" s="300"/>
    </row>
    <row r="629" spans="2:15" ht="15" customHeight="1"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</row>
    <row r="630" spans="2:15" ht="24.95" customHeight="1">
      <c r="B630" s="296" t="s">
        <v>13</v>
      </c>
      <c r="C630" s="296"/>
      <c r="D630" s="296"/>
      <c r="E630" s="296"/>
      <c r="F630" s="296"/>
      <c r="G630" s="296"/>
      <c r="H630" s="296"/>
      <c r="I630" s="301"/>
      <c r="J630" s="301"/>
      <c r="K630" s="301"/>
      <c r="L630" s="301"/>
      <c r="M630" s="301"/>
      <c r="N630" s="301"/>
    </row>
    <row r="631" spans="2:15" ht="24.95" customHeight="1">
      <c r="B631" s="256" t="s">
        <v>40</v>
      </c>
      <c r="C631" s="302" t="s">
        <v>64</v>
      </c>
      <c r="D631" s="302"/>
      <c r="E631" s="302" t="s">
        <v>63</v>
      </c>
      <c r="F631" s="302"/>
      <c r="G631" s="303" t="s">
        <v>0</v>
      </c>
      <c r="H631" s="303"/>
    </row>
    <row r="632" spans="2:15" ht="24.95" customHeight="1">
      <c r="B632" s="39" t="s">
        <v>156</v>
      </c>
      <c r="C632" s="281">
        <v>1318125</v>
      </c>
      <c r="D632" s="281"/>
      <c r="E632" s="281">
        <v>329910</v>
      </c>
      <c r="F632" s="281"/>
      <c r="G632" s="282">
        <f>C632+E632</f>
        <v>1648035</v>
      </c>
      <c r="H632" s="282"/>
    </row>
    <row r="633" spans="2:15" ht="24.95" customHeight="1">
      <c r="B633" s="39" t="s">
        <v>152</v>
      </c>
      <c r="C633" s="281">
        <v>1349972</v>
      </c>
      <c r="D633" s="281"/>
      <c r="E633" s="281">
        <v>318693</v>
      </c>
      <c r="F633" s="281"/>
      <c r="G633" s="282">
        <f>C633+E633</f>
        <v>1668665</v>
      </c>
      <c r="H633" s="282"/>
    </row>
    <row r="634" spans="2:15" ht="24.95" customHeight="1">
      <c r="B634" s="104" t="s">
        <v>49</v>
      </c>
      <c r="C634" s="285">
        <f>(C633-C632)/C632</f>
        <v>2.4160834518729257E-2</v>
      </c>
      <c r="D634" s="285"/>
      <c r="E634" s="285">
        <f>(E633-E632)/E632</f>
        <v>-3.4000181867782121E-2</v>
      </c>
      <c r="F634" s="285"/>
      <c r="G634" s="285">
        <f>(G633-G632)/G632</f>
        <v>1.2517938029228749E-2</v>
      </c>
      <c r="H634" s="285"/>
    </row>
    <row r="635" spans="2:15" ht="24.95" customHeight="1">
      <c r="B635" s="3"/>
      <c r="C635" s="4"/>
      <c r="D635" s="4"/>
      <c r="E635" s="4"/>
      <c r="F635" s="4"/>
      <c r="G635" s="4"/>
      <c r="H635" s="4"/>
      <c r="I635" s="5"/>
      <c r="J635" s="5"/>
      <c r="K635" s="5"/>
      <c r="L635" s="5"/>
      <c r="M635" s="5"/>
      <c r="N635" s="5"/>
      <c r="O635" s="5"/>
    </row>
    <row r="636" spans="2:15" ht="24.95" customHeight="1">
      <c r="B636" s="3"/>
      <c r="C636" s="4"/>
      <c r="D636" s="4"/>
      <c r="E636" s="4"/>
      <c r="F636" s="4"/>
      <c r="G636" s="4"/>
      <c r="H636" s="4"/>
      <c r="I636" s="5"/>
      <c r="J636" s="5"/>
      <c r="K636" s="5"/>
      <c r="L636" s="5"/>
      <c r="M636" s="5"/>
      <c r="N636" s="5"/>
      <c r="O636" s="5"/>
    </row>
    <row r="637" spans="2:15" ht="24.95" customHeight="1">
      <c r="B637" s="3"/>
      <c r="C637" s="4"/>
      <c r="D637" s="4"/>
      <c r="E637" s="4"/>
      <c r="F637" s="4"/>
      <c r="G637" s="4"/>
      <c r="H637" s="4"/>
      <c r="I637" s="5"/>
      <c r="J637" s="5"/>
      <c r="K637" s="5"/>
      <c r="L637" s="5"/>
      <c r="M637" s="5"/>
      <c r="N637" s="5"/>
      <c r="O637" s="5"/>
    </row>
    <row r="638" spans="2:15" ht="24.95" customHeight="1">
      <c r="B638" s="3"/>
      <c r="C638" s="4"/>
      <c r="D638" s="4"/>
      <c r="E638" s="4"/>
      <c r="F638" s="4"/>
      <c r="G638" s="4"/>
      <c r="H638" s="4"/>
      <c r="I638" s="5"/>
      <c r="J638" s="5"/>
      <c r="K638" s="5"/>
      <c r="L638" s="5"/>
      <c r="M638" s="5"/>
      <c r="N638" s="5"/>
      <c r="O638" s="5"/>
    </row>
    <row r="639" spans="2:15" ht="24.95" customHeight="1">
      <c r="B639" s="3"/>
      <c r="C639" s="4"/>
      <c r="D639" s="4"/>
      <c r="E639" s="4"/>
      <c r="F639" s="4"/>
      <c r="G639" s="4"/>
      <c r="H639" s="4"/>
      <c r="I639" s="5"/>
      <c r="J639" s="5"/>
      <c r="K639" s="5"/>
      <c r="L639" s="5"/>
      <c r="M639" s="5"/>
      <c r="N639" s="5"/>
      <c r="O639" s="5"/>
    </row>
    <row r="640" spans="2:15" ht="24.95" customHeight="1">
      <c r="B640" s="3"/>
      <c r="C640" s="4"/>
      <c r="D640" s="4"/>
      <c r="E640" s="4"/>
      <c r="F640" s="4"/>
      <c r="G640" s="4"/>
      <c r="H640" s="4"/>
      <c r="I640" s="5"/>
      <c r="J640" s="5"/>
      <c r="K640" s="5"/>
      <c r="L640" s="5"/>
      <c r="M640" s="5"/>
      <c r="N640" s="5"/>
      <c r="O640" s="5"/>
    </row>
    <row r="641" spans="2:15" ht="24.95" customHeight="1">
      <c r="B641" s="3"/>
      <c r="C641" s="4"/>
      <c r="D641" s="4"/>
      <c r="E641" s="4"/>
      <c r="F641" s="4"/>
      <c r="G641" s="4"/>
      <c r="H641" s="4"/>
      <c r="I641" s="5"/>
      <c r="J641" s="5"/>
      <c r="K641" s="5"/>
      <c r="L641" s="5"/>
      <c r="M641" s="5"/>
      <c r="N641" s="5"/>
      <c r="O641" s="5"/>
    </row>
    <row r="642" spans="2:15" ht="24.95" customHeight="1">
      <c r="B642" s="3"/>
      <c r="C642" s="4"/>
      <c r="D642" s="4"/>
      <c r="E642" s="4"/>
      <c r="F642" s="4"/>
      <c r="G642" s="4"/>
      <c r="H642" s="4"/>
      <c r="I642" s="5"/>
      <c r="J642" s="5"/>
      <c r="K642" s="5"/>
      <c r="L642" s="5"/>
      <c r="M642" s="5"/>
      <c r="N642" s="5"/>
      <c r="O642" s="5"/>
    </row>
    <row r="643" spans="2:15" ht="24.95" customHeight="1">
      <c r="B643" s="3"/>
      <c r="C643" s="4"/>
      <c r="D643" s="4"/>
      <c r="E643" s="4"/>
      <c r="F643" s="4"/>
      <c r="G643" s="4"/>
      <c r="H643" s="4"/>
      <c r="I643" s="5"/>
      <c r="J643" s="5"/>
      <c r="K643" s="5"/>
      <c r="L643" s="5"/>
      <c r="M643" s="5"/>
      <c r="N643" s="5"/>
      <c r="O643" s="5"/>
    </row>
    <row r="644" spans="2:15" ht="24.95" customHeight="1"/>
    <row r="645" spans="2:15" ht="24.95" customHeight="1"/>
    <row r="646" spans="2:15" ht="24.95" customHeight="1"/>
    <row r="647" spans="2:15" ht="24.95" customHeight="1"/>
    <row r="648" spans="2:15" ht="24.95" customHeight="1"/>
    <row r="649" spans="2:15" ht="24.95" customHeight="1"/>
    <row r="650" spans="2:15" ht="24.95" customHeight="1"/>
    <row r="651" spans="2:15" ht="24.95" customHeight="1"/>
    <row r="652" spans="2:15" ht="24.95" customHeight="1"/>
    <row r="653" spans="2:15" ht="24.95" customHeight="1"/>
    <row r="654" spans="2:15" ht="24.95" customHeight="1"/>
    <row r="655" spans="2:15" ht="24.95" customHeight="1"/>
    <row r="656" spans="2:15" ht="24.95" customHeight="1">
      <c r="B656" s="296" t="s">
        <v>15</v>
      </c>
      <c r="C656" s="296"/>
      <c r="D656" s="296"/>
      <c r="E656" s="296"/>
      <c r="F656" s="296"/>
      <c r="G656" s="296"/>
      <c r="H656" s="296"/>
      <c r="I656" s="296"/>
      <c r="J656" s="296"/>
    </row>
    <row r="657" spans="2:12" ht="24.95" customHeight="1">
      <c r="B657" s="257" t="s">
        <v>40</v>
      </c>
      <c r="C657" s="297" t="s">
        <v>46</v>
      </c>
      <c r="D657" s="297"/>
      <c r="E657" s="297" t="s">
        <v>47</v>
      </c>
      <c r="F657" s="297"/>
      <c r="G657" s="298" t="s">
        <v>48</v>
      </c>
      <c r="H657" s="298"/>
      <c r="I657" s="299" t="s">
        <v>109</v>
      </c>
      <c r="J657" s="299"/>
      <c r="L657" s="62"/>
    </row>
    <row r="658" spans="2:12" ht="24.95" customHeight="1">
      <c r="B658" s="39" t="s">
        <v>156</v>
      </c>
      <c r="C658" s="281">
        <v>2147950</v>
      </c>
      <c r="D658" s="281"/>
      <c r="E658" s="281">
        <v>492445</v>
      </c>
      <c r="F658" s="281"/>
      <c r="G658" s="282">
        <f>C658+E658</f>
        <v>2640395</v>
      </c>
      <c r="H658" s="282"/>
      <c r="I658" s="283">
        <v>0.33079999999999998</v>
      </c>
      <c r="J658" s="284"/>
    </row>
    <row r="659" spans="2:12" ht="24.95" customHeight="1">
      <c r="B659" s="39" t="s">
        <v>152</v>
      </c>
      <c r="C659" s="281">
        <v>2176674</v>
      </c>
      <c r="D659" s="281"/>
      <c r="E659" s="281">
        <v>476056</v>
      </c>
      <c r="F659" s="281"/>
      <c r="G659" s="282">
        <f>C659+E659</f>
        <v>2652730</v>
      </c>
      <c r="H659" s="282"/>
      <c r="I659" s="283">
        <v>0.33179999999999998</v>
      </c>
      <c r="J659" s="284"/>
    </row>
    <row r="660" spans="2:12" ht="24.95" customHeight="1">
      <c r="B660" s="104" t="s">
        <v>49</v>
      </c>
      <c r="C660" s="285">
        <f>(C659-C658)/C658</f>
        <v>1.3372750762354804E-2</v>
      </c>
      <c r="D660" s="285"/>
      <c r="E660" s="285">
        <f>(E659-E658)/E658</f>
        <v>-3.3280874006234196E-2</v>
      </c>
      <c r="F660" s="285"/>
      <c r="G660" s="286">
        <f>(G659-G658)/G658</f>
        <v>4.6716495069866444E-3</v>
      </c>
      <c r="H660" s="286"/>
      <c r="I660" s="286">
        <f>(I659-I658)/I658</f>
        <v>3.0229746070133041E-3</v>
      </c>
      <c r="J660" s="286"/>
    </row>
    <row r="661" spans="2:12" ht="24.95" customHeight="1">
      <c r="B661" s="18"/>
      <c r="C661" s="23"/>
      <c r="D661" s="23"/>
      <c r="E661" s="23"/>
      <c r="F661" s="23"/>
      <c r="G661" s="24"/>
      <c r="H661" s="24"/>
      <c r="I661" s="24"/>
      <c r="J661" s="24"/>
      <c r="K661" s="5"/>
    </row>
    <row r="662" spans="2:12" ht="24.95" customHeight="1"/>
    <row r="663" spans="2:12" ht="24.95" customHeight="1"/>
    <row r="664" spans="2:12" ht="24.95" customHeight="1"/>
    <row r="665" spans="2:12" ht="24.95" customHeight="1">
      <c r="L665" s="57"/>
    </row>
    <row r="666" spans="2:12" ht="24.95" customHeight="1"/>
    <row r="667" spans="2:12" ht="24.95" customHeight="1"/>
    <row r="668" spans="2:12" ht="24.95" customHeight="1">
      <c r="L668" s="131"/>
    </row>
    <row r="669" spans="2:12" ht="24.95" customHeight="1"/>
    <row r="670" spans="2:12" ht="24.95" customHeight="1"/>
    <row r="671" spans="2:12" ht="24.95" customHeight="1"/>
    <row r="672" spans="2:12" ht="24.95" customHeight="1"/>
    <row r="673" spans="2:15" ht="24.95" customHeight="1"/>
    <row r="674" spans="2:15" ht="24.95" customHeight="1"/>
    <row r="675" spans="2:15" ht="24.95" customHeight="1"/>
    <row r="676" spans="2:15" ht="24.95" customHeight="1"/>
    <row r="677" spans="2:15" ht="24.95" customHeight="1"/>
    <row r="678" spans="2:15" ht="24.95" customHeight="1">
      <c r="O678" s="247"/>
    </row>
    <row r="679" spans="2:15" ht="24.95" customHeight="1">
      <c r="O679" s="247"/>
    </row>
    <row r="680" spans="2:15" ht="24.95" customHeight="1">
      <c r="O680" s="247"/>
    </row>
    <row r="681" spans="2:15" ht="24.95" customHeight="1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</row>
    <row r="682" spans="2:15" ht="24.95" customHeight="1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</row>
    <row r="683" spans="2:15" ht="24.95" customHeight="1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</row>
    <row r="684" spans="2:15" ht="24.95" customHeight="1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</row>
    <row r="685" spans="2:15" ht="24.95" customHeight="1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</row>
    <row r="686" spans="2:15" ht="24.95" customHeight="1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</row>
    <row r="687" spans="2:15" ht="24.95" customHeight="1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</row>
    <row r="688" spans="2:15" ht="24.95" customHeight="1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</row>
    <row r="689" spans="2:15" ht="24.95" customHeight="1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</row>
    <row r="690" spans="2:15" ht="24.95" customHeight="1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</row>
    <row r="691" spans="2:15" ht="24.95" customHeight="1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</row>
    <row r="692" spans="2:15" ht="24.95" customHeight="1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</row>
    <row r="693" spans="2:15" ht="24.95" customHeight="1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247">
        <v>7</v>
      </c>
    </row>
    <row r="694" spans="2:15" ht="30" customHeight="1">
      <c r="B694" s="305" t="s">
        <v>142</v>
      </c>
      <c r="C694" s="305"/>
      <c r="D694" s="305"/>
      <c r="E694" s="305"/>
      <c r="F694" s="305"/>
      <c r="G694" s="305"/>
      <c r="H694" s="305"/>
      <c r="I694" s="305"/>
      <c r="J694" s="305"/>
      <c r="K694" s="305"/>
      <c r="L694" s="305"/>
      <c r="M694" s="305"/>
      <c r="N694" s="305"/>
      <c r="O694" s="305"/>
    </row>
    <row r="695" spans="2:15" ht="15" customHeight="1"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9"/>
    </row>
    <row r="696" spans="2:15" ht="24.95" customHeight="1">
      <c r="B696" s="306" t="s">
        <v>97</v>
      </c>
      <c r="C696" s="306"/>
      <c r="D696" s="306"/>
      <c r="E696" s="30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</row>
    <row r="697" spans="2:15" ht="15" customHeight="1">
      <c r="B697" s="312"/>
      <c r="C697" s="312"/>
      <c r="D697" s="312"/>
      <c r="E697" s="312"/>
      <c r="F697" s="312"/>
      <c r="G697" s="312"/>
    </row>
    <row r="698" spans="2:15" ht="24.95" customHeight="1">
      <c r="B698" s="313" t="s">
        <v>17</v>
      </c>
      <c r="C698" s="313"/>
      <c r="D698" s="313"/>
      <c r="E698" s="313"/>
      <c r="F698" s="313"/>
      <c r="G698" s="313"/>
      <c r="H698" s="313"/>
      <c r="I698" s="313"/>
      <c r="J698" s="313"/>
    </row>
    <row r="699" spans="2:15" ht="24.95" customHeight="1">
      <c r="B699" s="314" t="s">
        <v>41</v>
      </c>
      <c r="C699" s="279" t="s">
        <v>60</v>
      </c>
      <c r="D699" s="279"/>
      <c r="E699" s="279"/>
      <c r="F699" s="279" t="s">
        <v>61</v>
      </c>
      <c r="G699" s="279"/>
      <c r="H699" s="279"/>
      <c r="I699" s="161" t="s">
        <v>65</v>
      </c>
      <c r="J699" s="160" t="s">
        <v>66</v>
      </c>
      <c r="M699" s="86"/>
    </row>
    <row r="700" spans="2:15" ht="24.95" customHeight="1">
      <c r="B700" s="314"/>
      <c r="C700" s="249" t="s">
        <v>83</v>
      </c>
      <c r="D700" s="249" t="s">
        <v>84</v>
      </c>
      <c r="E700" s="250" t="s">
        <v>89</v>
      </c>
      <c r="F700" s="249" t="s">
        <v>86</v>
      </c>
      <c r="G700" s="249" t="s">
        <v>87</v>
      </c>
      <c r="H700" s="250" t="s">
        <v>88</v>
      </c>
      <c r="I700" s="253" t="s">
        <v>105</v>
      </c>
      <c r="J700" s="253" t="s">
        <v>106</v>
      </c>
      <c r="K700" s="9"/>
      <c r="M700" s="86"/>
    </row>
    <row r="701" spans="2:15" ht="24.95" customHeight="1">
      <c r="B701" s="30" t="s">
        <v>135</v>
      </c>
      <c r="C701" s="248">
        <v>716</v>
      </c>
      <c r="D701" s="248">
        <v>179</v>
      </c>
      <c r="E701" s="251">
        <f t="shared" ref="E701:E709" si="14">C701+D701</f>
        <v>895</v>
      </c>
      <c r="F701" s="248">
        <v>955</v>
      </c>
      <c r="G701" s="248">
        <v>179</v>
      </c>
      <c r="H701" s="251">
        <f t="shared" ref="H701:H709" si="15">F701+G701</f>
        <v>1134</v>
      </c>
      <c r="I701" s="117">
        <v>0.2111731843575419</v>
      </c>
      <c r="J701" s="119">
        <f>H701/E701</f>
        <v>1.2670391061452515</v>
      </c>
      <c r="K701" s="197"/>
      <c r="M701" s="86"/>
    </row>
    <row r="702" spans="2:15" ht="24.95" customHeight="1">
      <c r="B702" s="30" t="s">
        <v>5</v>
      </c>
      <c r="C702" s="248">
        <v>2627</v>
      </c>
      <c r="D702" s="248">
        <v>1287</v>
      </c>
      <c r="E702" s="251">
        <f t="shared" si="14"/>
        <v>3914</v>
      </c>
      <c r="F702" s="248">
        <v>6506</v>
      </c>
      <c r="G702" s="248">
        <v>1500</v>
      </c>
      <c r="H702" s="251">
        <f t="shared" si="15"/>
        <v>8006</v>
      </c>
      <c r="I702" s="117">
        <v>0.2415082956259427</v>
      </c>
      <c r="J702" s="119">
        <f t="shared" ref="J702:J710" si="16">H702/E702</f>
        <v>2.0454777721001531</v>
      </c>
      <c r="K702" s="197"/>
      <c r="M702" s="86"/>
    </row>
    <row r="703" spans="2:15" ht="24.95" customHeight="1">
      <c r="B703" s="30" t="s">
        <v>24</v>
      </c>
      <c r="C703" s="248">
        <v>4999</v>
      </c>
      <c r="D703" s="248">
        <v>2897</v>
      </c>
      <c r="E703" s="251">
        <f t="shared" si="14"/>
        <v>7896</v>
      </c>
      <c r="F703" s="248">
        <v>9892</v>
      </c>
      <c r="G703" s="248">
        <v>4495</v>
      </c>
      <c r="H703" s="251">
        <f t="shared" si="15"/>
        <v>14387</v>
      </c>
      <c r="I703" s="117">
        <v>0.33536130536130537</v>
      </c>
      <c r="J703" s="119">
        <f t="shared" si="16"/>
        <v>1.8220618034447822</v>
      </c>
      <c r="K703" s="197"/>
      <c r="M703" s="86"/>
    </row>
    <row r="704" spans="2:15" ht="24.95" customHeight="1">
      <c r="B704" s="30" t="s">
        <v>7</v>
      </c>
      <c r="C704" s="248">
        <v>598</v>
      </c>
      <c r="D704" s="248">
        <v>352</v>
      </c>
      <c r="E704" s="251">
        <f t="shared" si="14"/>
        <v>950</v>
      </c>
      <c r="F704" s="248">
        <v>1197</v>
      </c>
      <c r="G704" s="248">
        <v>457</v>
      </c>
      <c r="H704" s="251">
        <f t="shared" si="15"/>
        <v>1654</v>
      </c>
      <c r="I704" s="117">
        <v>0.20883838383838385</v>
      </c>
      <c r="J704" s="119">
        <f t="shared" si="16"/>
        <v>1.7410526315789474</v>
      </c>
      <c r="K704" s="197"/>
      <c r="M704" s="86"/>
    </row>
    <row r="705" spans="2:15" ht="24.95" customHeight="1">
      <c r="B705" s="30" t="s">
        <v>8</v>
      </c>
      <c r="C705" s="248">
        <v>2136</v>
      </c>
      <c r="D705" s="248">
        <v>1219</v>
      </c>
      <c r="E705" s="251">
        <f t="shared" si="14"/>
        <v>3355</v>
      </c>
      <c r="F705" s="248">
        <v>7537</v>
      </c>
      <c r="G705" s="248">
        <v>2504</v>
      </c>
      <c r="H705" s="251">
        <f t="shared" si="15"/>
        <v>10041</v>
      </c>
      <c r="I705" s="117">
        <v>0.54422764227642273</v>
      </c>
      <c r="J705" s="119">
        <f t="shared" si="16"/>
        <v>2.9928464977645306</v>
      </c>
      <c r="K705" s="197"/>
      <c r="M705" s="86"/>
    </row>
    <row r="706" spans="2:15" ht="24.95" customHeight="1">
      <c r="B706" s="30" t="s">
        <v>9</v>
      </c>
      <c r="C706" s="248">
        <v>1455</v>
      </c>
      <c r="D706" s="248">
        <v>253</v>
      </c>
      <c r="E706" s="251">
        <f t="shared" si="14"/>
        <v>1708</v>
      </c>
      <c r="F706" s="248">
        <v>2790</v>
      </c>
      <c r="G706" s="248">
        <v>313</v>
      </c>
      <c r="H706" s="251">
        <f t="shared" si="15"/>
        <v>3103</v>
      </c>
      <c r="I706" s="117">
        <v>0.32022703818369452</v>
      </c>
      <c r="J706" s="119">
        <f t="shared" si="16"/>
        <v>1.8167447306791569</v>
      </c>
      <c r="K706" s="197"/>
      <c r="M706" s="86"/>
    </row>
    <row r="707" spans="2:15" ht="24.95" customHeight="1">
      <c r="B707" s="30" t="s">
        <v>10</v>
      </c>
      <c r="C707" s="248">
        <v>662</v>
      </c>
      <c r="D707" s="248">
        <v>724</v>
      </c>
      <c r="E707" s="251">
        <f t="shared" si="14"/>
        <v>1386</v>
      </c>
      <c r="F707" s="248">
        <v>1399</v>
      </c>
      <c r="G707" s="248">
        <v>937</v>
      </c>
      <c r="H707" s="251">
        <f t="shared" si="15"/>
        <v>2336</v>
      </c>
      <c r="I707" s="117">
        <v>0.3370851370851371</v>
      </c>
      <c r="J707" s="119">
        <f t="shared" si="16"/>
        <v>1.6854256854256855</v>
      </c>
      <c r="K707" s="197"/>
      <c r="M707" s="86"/>
    </row>
    <row r="708" spans="2:15" ht="24.95" customHeight="1">
      <c r="B708" s="30" t="s">
        <v>11</v>
      </c>
      <c r="C708" s="248">
        <v>1782</v>
      </c>
      <c r="D708" s="248">
        <v>55</v>
      </c>
      <c r="E708" s="251">
        <f t="shared" si="14"/>
        <v>1837</v>
      </c>
      <c r="F708" s="248">
        <v>4960</v>
      </c>
      <c r="G708" s="248">
        <v>55</v>
      </c>
      <c r="H708" s="251">
        <f t="shared" si="15"/>
        <v>5015</v>
      </c>
      <c r="I708" s="117">
        <v>0.26618895966029726</v>
      </c>
      <c r="J708" s="119">
        <f t="shared" si="16"/>
        <v>2.7299945563418619</v>
      </c>
      <c r="K708" s="197"/>
      <c r="M708" s="63"/>
    </row>
    <row r="709" spans="2:15" ht="24.95" customHeight="1">
      <c r="B709" s="30" t="s">
        <v>12</v>
      </c>
      <c r="C709" s="248">
        <v>821</v>
      </c>
      <c r="D709" s="248">
        <v>152</v>
      </c>
      <c r="E709" s="251">
        <f t="shared" si="14"/>
        <v>973</v>
      </c>
      <c r="F709" s="248">
        <v>1987</v>
      </c>
      <c r="G709" s="248">
        <v>223</v>
      </c>
      <c r="H709" s="251">
        <f t="shared" si="15"/>
        <v>2210</v>
      </c>
      <c r="I709" s="117">
        <v>0.39393939393939392</v>
      </c>
      <c r="J709" s="119">
        <f t="shared" si="16"/>
        <v>2.2713257965056526</v>
      </c>
      <c r="K709" s="197"/>
      <c r="M709" s="63"/>
    </row>
    <row r="710" spans="2:15" ht="24.95" customHeight="1">
      <c r="B710" s="168" t="s">
        <v>14</v>
      </c>
      <c r="C710" s="153">
        <f t="shared" ref="C710:H710" si="17">SUM(C701:C709)</f>
        <v>15796</v>
      </c>
      <c r="D710" s="153">
        <f t="shared" si="17"/>
        <v>7118</v>
      </c>
      <c r="E710" s="151">
        <f t="shared" si="17"/>
        <v>22914</v>
      </c>
      <c r="F710" s="153">
        <f t="shared" si="17"/>
        <v>37223</v>
      </c>
      <c r="G710" s="153">
        <f t="shared" si="17"/>
        <v>10663</v>
      </c>
      <c r="H710" s="151">
        <f t="shared" si="17"/>
        <v>47886</v>
      </c>
      <c r="I710" s="138">
        <v>0.32168480451430875</v>
      </c>
      <c r="J710" s="137">
        <f t="shared" si="16"/>
        <v>2.0898140874574498</v>
      </c>
      <c r="L710">
        <f>SUM(L699:L709)</f>
        <v>0</v>
      </c>
      <c r="M710" s="63"/>
    </row>
    <row r="711" spans="2:15" ht="24.95" customHeight="1">
      <c r="B711" s="20"/>
      <c r="C711" s="77"/>
      <c r="D711" s="77"/>
      <c r="E711" s="251"/>
      <c r="F711" s="77"/>
      <c r="G711" s="77"/>
      <c r="H711" s="251"/>
      <c r="I711" s="58"/>
      <c r="J711" s="59"/>
      <c r="K711" s="5"/>
      <c r="L711" s="5"/>
      <c r="M711" s="80"/>
      <c r="N711" s="5"/>
      <c r="O711" s="5"/>
    </row>
    <row r="712" spans="2:15" ht="24.95" customHeight="1">
      <c r="B712" s="20"/>
      <c r="C712" s="33"/>
      <c r="D712" s="33"/>
      <c r="E712" s="37"/>
      <c r="F712" s="33"/>
      <c r="G712" s="33"/>
      <c r="H712" s="37"/>
      <c r="I712" s="38"/>
      <c r="J712" s="47"/>
    </row>
    <row r="713" spans="2:15" ht="24.95" customHeight="1">
      <c r="B713" s="5"/>
      <c r="C713" s="5"/>
      <c r="D713" s="5"/>
      <c r="E713" s="5"/>
      <c r="F713" s="5"/>
      <c r="G713" s="5"/>
      <c r="H713" s="5"/>
      <c r="I713" s="5"/>
      <c r="J713" s="5"/>
    </row>
    <row r="714" spans="2:15" ht="24.95" customHeight="1"/>
    <row r="715" spans="2:15" ht="24.95" customHeight="1"/>
    <row r="716" spans="2:15" ht="24.95" customHeight="1"/>
    <row r="717" spans="2:15" ht="24.95" customHeight="1"/>
    <row r="718" spans="2:15" ht="24.95" customHeight="1"/>
    <row r="719" spans="2:15" ht="24.95" customHeight="1"/>
    <row r="720" spans="2:15" ht="24.95" customHeight="1"/>
    <row r="721" spans="2:15" ht="24.95" customHeight="1">
      <c r="L721" s="139"/>
    </row>
    <row r="722" spans="2:15" ht="24.95" customHeight="1">
      <c r="L722" s="139"/>
    </row>
    <row r="723" spans="2:15" ht="24.95" customHeight="1">
      <c r="L723" s="139"/>
    </row>
    <row r="724" spans="2:15" ht="24.95" customHeight="1">
      <c r="B724" s="287" t="s">
        <v>159</v>
      </c>
      <c r="C724" s="287"/>
      <c r="D724" s="287"/>
      <c r="E724" s="287"/>
      <c r="F724" s="287"/>
      <c r="G724" s="287"/>
      <c r="H724" s="287"/>
      <c r="I724" s="287"/>
      <c r="J724" s="287"/>
      <c r="K724" s="287"/>
      <c r="L724" s="287"/>
      <c r="M724" s="287"/>
      <c r="N724" s="287"/>
      <c r="O724" s="287"/>
    </row>
    <row r="725" spans="2:15" ht="15" customHeight="1">
      <c r="B725" s="254"/>
      <c r="C725" s="254"/>
      <c r="D725" s="254"/>
      <c r="E725" s="254"/>
      <c r="F725" s="254"/>
      <c r="G725" s="254"/>
    </row>
    <row r="726" spans="2:15" ht="24.95" customHeight="1">
      <c r="B726" s="288" t="s">
        <v>13</v>
      </c>
      <c r="C726" s="288"/>
      <c r="D726" s="288"/>
      <c r="E726" s="288"/>
      <c r="F726" s="288"/>
      <c r="G726" s="288"/>
      <c r="H726" s="288"/>
      <c r="I726" s="23"/>
      <c r="J726" s="23"/>
      <c r="K726" s="23"/>
      <c r="L726" s="23"/>
      <c r="M726" s="5"/>
      <c r="N726" s="5"/>
      <c r="O726" s="5"/>
    </row>
    <row r="727" spans="2:15" ht="24.95" customHeight="1">
      <c r="B727" s="252" t="s">
        <v>40</v>
      </c>
      <c r="C727" s="289" t="s">
        <v>77</v>
      </c>
      <c r="D727" s="289"/>
      <c r="E727" s="289" t="s">
        <v>131</v>
      </c>
      <c r="F727" s="289"/>
      <c r="G727" s="290" t="s">
        <v>0</v>
      </c>
      <c r="H727" s="290"/>
      <c r="I727" s="23"/>
      <c r="J727" s="23"/>
      <c r="K727" s="23"/>
      <c r="L727" s="23"/>
      <c r="M727" s="5"/>
      <c r="N727" s="5"/>
      <c r="O727" s="5"/>
    </row>
    <row r="728" spans="2:15" ht="24.95" customHeight="1">
      <c r="B728" s="39" t="s">
        <v>154</v>
      </c>
      <c r="C728" s="280">
        <v>11234</v>
      </c>
      <c r="D728" s="280"/>
      <c r="E728" s="280">
        <v>4181</v>
      </c>
      <c r="F728" s="280"/>
      <c r="G728" s="291">
        <f>C728+E728</f>
        <v>15415</v>
      </c>
      <c r="H728" s="307"/>
      <c r="I728" s="23"/>
      <c r="J728" s="23"/>
      <c r="K728" s="23"/>
      <c r="L728" s="23"/>
      <c r="M728" s="5"/>
      <c r="N728" s="5"/>
      <c r="O728" s="5"/>
    </row>
    <row r="729" spans="2:15" ht="24.95" customHeight="1">
      <c r="B729" s="39" t="s">
        <v>150</v>
      </c>
      <c r="C729" s="280">
        <v>15796</v>
      </c>
      <c r="D729" s="280"/>
      <c r="E729" s="280">
        <v>7118</v>
      </c>
      <c r="F729" s="280"/>
      <c r="G729" s="291">
        <f>C729+E729</f>
        <v>22914</v>
      </c>
      <c r="H729" s="307"/>
      <c r="I729" s="23"/>
      <c r="J729" s="23"/>
      <c r="K729" s="23"/>
      <c r="L729" s="23"/>
      <c r="M729" s="5"/>
      <c r="N729" s="5"/>
      <c r="O729" s="5"/>
    </row>
    <row r="730" spans="2:15" ht="24.95" customHeight="1">
      <c r="B730" s="95" t="s">
        <v>49</v>
      </c>
      <c r="C730" s="285">
        <f>(C729-C728)/C728</f>
        <v>0.40608865942674027</v>
      </c>
      <c r="D730" s="285"/>
      <c r="E730" s="285">
        <f>(E729-E728)/E728</f>
        <v>0.70246352547237501</v>
      </c>
      <c r="F730" s="285"/>
      <c r="G730" s="285">
        <f>(G729-G728)/G728</f>
        <v>0.48647421342847874</v>
      </c>
      <c r="H730" s="285"/>
      <c r="I730" s="23"/>
      <c r="J730" s="23"/>
      <c r="K730" s="23"/>
      <c r="L730" s="23"/>
      <c r="M730" s="5"/>
      <c r="N730" s="5"/>
      <c r="O730" s="5"/>
    </row>
    <row r="731" spans="2:15" ht="24.95" customHeight="1">
      <c r="B731" s="18"/>
      <c r="C731" s="23"/>
      <c r="D731" s="23"/>
      <c r="E731" s="23"/>
      <c r="F731" s="19"/>
      <c r="G731" s="18"/>
      <c r="H731" s="18"/>
      <c r="I731" s="23"/>
      <c r="J731" s="23"/>
      <c r="K731" s="23"/>
      <c r="L731" s="23"/>
      <c r="M731" s="5"/>
      <c r="N731" s="5"/>
      <c r="O731" s="5"/>
    </row>
    <row r="732" spans="2:15" ht="24.95" customHeight="1">
      <c r="B732" s="18"/>
      <c r="C732" s="23"/>
      <c r="D732" s="23"/>
      <c r="E732" s="23"/>
      <c r="F732" s="19"/>
      <c r="G732" s="18"/>
      <c r="H732" s="18"/>
      <c r="I732" s="23"/>
      <c r="J732" s="23"/>
      <c r="K732" s="23"/>
      <c r="L732" s="23"/>
      <c r="M732" s="5"/>
      <c r="N732" s="5"/>
      <c r="O732" s="5"/>
    </row>
    <row r="733" spans="2:15" ht="24.95" customHeight="1">
      <c r="B733" s="18"/>
      <c r="C733" s="23"/>
      <c r="D733" s="23"/>
      <c r="E733" s="23"/>
      <c r="F733" s="19"/>
      <c r="G733" s="18"/>
      <c r="H733" s="18"/>
      <c r="I733" s="23"/>
      <c r="J733" s="23"/>
      <c r="K733" s="23"/>
      <c r="L733" s="23"/>
      <c r="M733" s="5"/>
      <c r="N733" s="5"/>
      <c r="O733" s="5"/>
    </row>
    <row r="734" spans="2:15" ht="24.95" customHeight="1">
      <c r="B734" s="18"/>
      <c r="C734" s="23"/>
      <c r="D734" s="23"/>
      <c r="E734" s="23"/>
      <c r="F734" s="19"/>
      <c r="G734" s="18"/>
      <c r="H734" s="18"/>
      <c r="I734" s="23"/>
      <c r="J734" s="23"/>
      <c r="K734" s="23"/>
      <c r="L734" s="23"/>
      <c r="M734" s="5"/>
      <c r="N734" s="5"/>
      <c r="O734" s="5"/>
    </row>
    <row r="735" spans="2:15" ht="24.95" customHeight="1">
      <c r="B735" s="18"/>
      <c r="C735" s="23"/>
      <c r="D735" s="23"/>
      <c r="E735" s="23"/>
      <c r="F735" s="19"/>
      <c r="G735" s="18"/>
      <c r="H735" s="18"/>
      <c r="I735" s="23"/>
      <c r="J735" s="23"/>
      <c r="K735" s="23"/>
      <c r="L735" s="23"/>
      <c r="M735" s="5"/>
      <c r="N735" s="5"/>
      <c r="O735" s="5"/>
    </row>
    <row r="736" spans="2:15" ht="24.95" customHeight="1">
      <c r="B736" s="18"/>
      <c r="C736" s="23"/>
      <c r="D736" s="23"/>
      <c r="E736" s="23"/>
      <c r="F736" s="19"/>
      <c r="G736" s="18"/>
      <c r="H736" s="18"/>
      <c r="I736" s="23"/>
      <c r="J736" s="23"/>
      <c r="K736" s="23"/>
      <c r="L736" s="23"/>
      <c r="M736" s="5"/>
      <c r="N736" s="5"/>
      <c r="O736" s="5"/>
    </row>
    <row r="737" spans="2:15" ht="24.95" customHeight="1">
      <c r="B737" s="18"/>
      <c r="C737" s="23"/>
      <c r="D737" s="23"/>
      <c r="E737" s="23"/>
      <c r="F737" s="19"/>
      <c r="G737" s="18"/>
      <c r="H737" s="18"/>
      <c r="I737" s="23"/>
      <c r="J737" s="23"/>
      <c r="K737" s="23"/>
      <c r="L737" s="23"/>
      <c r="M737" s="5"/>
      <c r="N737" s="5"/>
      <c r="O737" s="5"/>
    </row>
    <row r="738" spans="2:15" ht="24.95" customHeight="1">
      <c r="B738" s="294"/>
      <c r="C738" s="294"/>
      <c r="D738" s="294"/>
      <c r="E738" s="294"/>
      <c r="F738" s="294"/>
      <c r="G738" s="294"/>
      <c r="H738" s="294"/>
      <c r="I738" s="294"/>
      <c r="J738" s="294"/>
      <c r="K738" s="294"/>
      <c r="L738" s="294"/>
      <c r="M738" s="56"/>
      <c r="N738" s="56"/>
      <c r="O738" s="56"/>
    </row>
    <row r="739" spans="2:15" ht="24.95" customHeight="1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</row>
    <row r="740" spans="2:15" ht="24.95" customHeight="1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</row>
    <row r="741" spans="2:15" ht="24.95" customHeight="1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</row>
    <row r="742" spans="2:15" ht="24.95" customHeight="1">
      <c r="B742" s="261"/>
      <c r="C742" s="261"/>
      <c r="D742" s="261"/>
      <c r="E742" s="261"/>
      <c r="F742" s="261"/>
      <c r="G742" s="261"/>
      <c r="H742" s="261"/>
      <c r="I742" s="261"/>
      <c r="J742" s="261"/>
      <c r="K742" s="261"/>
      <c r="L742" s="261"/>
      <c r="M742" s="56"/>
      <c r="N742" s="56"/>
      <c r="O742" s="56"/>
    </row>
    <row r="743" spans="2:15" ht="24.95" customHeight="1">
      <c r="B743" s="296" t="s">
        <v>15</v>
      </c>
      <c r="C743" s="296"/>
      <c r="D743" s="296"/>
      <c r="E743" s="296"/>
      <c r="F743" s="296"/>
      <c r="G743" s="296"/>
      <c r="H743" s="296"/>
      <c r="I743" s="296"/>
      <c r="J743" s="296"/>
    </row>
    <row r="744" spans="2:15" ht="24.95" customHeight="1">
      <c r="B744" s="257" t="s">
        <v>40</v>
      </c>
      <c r="C744" s="297" t="s">
        <v>46</v>
      </c>
      <c r="D744" s="297"/>
      <c r="E744" s="297" t="s">
        <v>47</v>
      </c>
      <c r="F744" s="297"/>
      <c r="G744" s="298" t="s">
        <v>48</v>
      </c>
      <c r="H744" s="298"/>
      <c r="I744" s="299" t="s">
        <v>109</v>
      </c>
      <c r="J744" s="299"/>
      <c r="L744" s="62"/>
    </row>
    <row r="745" spans="2:15" ht="24.95" customHeight="1">
      <c r="B745" s="39" t="s">
        <v>154</v>
      </c>
      <c r="C745" s="281">
        <v>25165</v>
      </c>
      <c r="D745" s="281"/>
      <c r="E745" s="281">
        <v>6106</v>
      </c>
      <c r="F745" s="281"/>
      <c r="G745" s="282">
        <f>C745+E745</f>
        <v>31271</v>
      </c>
      <c r="H745" s="282"/>
      <c r="I745" s="283">
        <v>0.21149999999999999</v>
      </c>
      <c r="J745" s="284"/>
    </row>
    <row r="746" spans="2:15" ht="24.95" customHeight="1">
      <c r="B746" s="39" t="s">
        <v>150</v>
      </c>
      <c r="C746" s="281">
        <v>37223</v>
      </c>
      <c r="D746" s="281"/>
      <c r="E746" s="281">
        <v>10663</v>
      </c>
      <c r="F746" s="281"/>
      <c r="G746" s="282">
        <f>C746+E746</f>
        <v>47886</v>
      </c>
      <c r="H746" s="282"/>
      <c r="I746" s="283">
        <v>0.32169999999999999</v>
      </c>
      <c r="J746" s="284"/>
    </row>
    <row r="747" spans="2:15" ht="24.95" customHeight="1">
      <c r="B747" s="104" t="s">
        <v>49</v>
      </c>
      <c r="C747" s="285">
        <f>(C746-C745)/C745</f>
        <v>0.47915756010331811</v>
      </c>
      <c r="D747" s="285"/>
      <c r="E747" s="285">
        <f>(E746-E745)/E745</f>
        <v>0.74631509990173595</v>
      </c>
      <c r="F747" s="285"/>
      <c r="G747" s="286">
        <f>(G746-G745)/G745</f>
        <v>0.53132295097694349</v>
      </c>
      <c r="H747" s="286"/>
      <c r="I747" s="286">
        <f>(I746-I745)/I745</f>
        <v>0.52104018912529548</v>
      </c>
      <c r="J747" s="286"/>
    </row>
    <row r="748" spans="2:15" ht="24.95" customHeight="1">
      <c r="B748" s="18"/>
      <c r="C748" s="23"/>
      <c r="D748" s="23"/>
      <c r="E748" s="23"/>
      <c r="F748" s="23"/>
      <c r="G748" s="24"/>
      <c r="H748" s="24"/>
      <c r="I748" s="24"/>
      <c r="J748" s="24"/>
      <c r="K748" s="5"/>
    </row>
    <row r="749" spans="2:15" ht="24.95" customHeight="1"/>
    <row r="750" spans="2:15" ht="24.95" customHeight="1"/>
    <row r="751" spans="2:15" ht="24.95" customHeight="1"/>
    <row r="752" spans="2:15" ht="24.95" customHeight="1">
      <c r="L752" s="57"/>
    </row>
    <row r="753" spans="2:15" ht="24.95" customHeight="1"/>
    <row r="754" spans="2:15" ht="24.95" customHeight="1"/>
    <row r="755" spans="2:15" ht="24.95" customHeight="1">
      <c r="L755" s="131"/>
    </row>
    <row r="756" spans="2:15" ht="24.95" customHeight="1"/>
    <row r="757" spans="2:15" ht="24.95" customHeight="1"/>
    <row r="758" spans="2:15" ht="24.95" customHeight="1"/>
    <row r="759" spans="2:15" ht="24.95" customHeight="1">
      <c r="B759" s="261"/>
      <c r="C759" s="261"/>
      <c r="D759" s="261"/>
      <c r="E759" s="261"/>
      <c r="F759" s="261"/>
      <c r="G759" s="261"/>
      <c r="H759" s="261"/>
      <c r="I759" s="261"/>
      <c r="J759" s="261"/>
      <c r="K759" s="261"/>
      <c r="L759" s="261"/>
      <c r="M759" s="56"/>
      <c r="N759" s="56"/>
      <c r="O759" s="247">
        <v>8</v>
      </c>
    </row>
    <row r="760" spans="2:15" ht="24.95" customHeight="1">
      <c r="B760" s="300" t="s">
        <v>160</v>
      </c>
      <c r="C760" s="300"/>
      <c r="D760" s="300"/>
      <c r="E760" s="300"/>
      <c r="F760" s="300"/>
      <c r="G760" s="300"/>
      <c r="H760" s="300"/>
      <c r="I760" s="300"/>
      <c r="J760" s="300"/>
      <c r="K760" s="300"/>
      <c r="L760" s="300"/>
      <c r="M760" s="300"/>
      <c r="N760" s="300"/>
      <c r="O760" s="300"/>
    </row>
    <row r="761" spans="2:15" ht="15" customHeight="1">
      <c r="B761" s="34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</row>
    <row r="762" spans="2:15" ht="24.95" customHeight="1">
      <c r="B762" s="296" t="s">
        <v>13</v>
      </c>
      <c r="C762" s="296"/>
      <c r="D762" s="296"/>
      <c r="E762" s="296"/>
      <c r="F762" s="296"/>
      <c r="G762" s="296"/>
      <c r="H762" s="296"/>
      <c r="I762" s="301"/>
      <c r="J762" s="301"/>
      <c r="K762" s="301"/>
      <c r="L762" s="301"/>
      <c r="M762" s="301"/>
      <c r="N762" s="301"/>
    </row>
    <row r="763" spans="2:15" ht="24.95" customHeight="1">
      <c r="B763" s="256" t="s">
        <v>40</v>
      </c>
      <c r="C763" s="302" t="s">
        <v>64</v>
      </c>
      <c r="D763" s="302"/>
      <c r="E763" s="302" t="s">
        <v>63</v>
      </c>
      <c r="F763" s="302"/>
      <c r="G763" s="303" t="s">
        <v>0</v>
      </c>
      <c r="H763" s="303"/>
    </row>
    <row r="764" spans="2:15" ht="24.95" customHeight="1">
      <c r="B764" s="39" t="s">
        <v>156</v>
      </c>
      <c r="C764" s="281">
        <v>36957</v>
      </c>
      <c r="D764" s="281"/>
      <c r="E764" s="281">
        <v>8390</v>
      </c>
      <c r="F764" s="281"/>
      <c r="G764" s="282">
        <f>C764+E764</f>
        <v>45347</v>
      </c>
      <c r="H764" s="282"/>
    </row>
    <row r="765" spans="2:15" ht="24.95" customHeight="1">
      <c r="B765" s="39" t="s">
        <v>152</v>
      </c>
      <c r="C765" s="281">
        <v>40126</v>
      </c>
      <c r="D765" s="281"/>
      <c r="E765" s="281">
        <v>10586</v>
      </c>
      <c r="F765" s="281"/>
      <c r="G765" s="282">
        <f>C765+E765</f>
        <v>50712</v>
      </c>
      <c r="H765" s="282"/>
    </row>
    <row r="766" spans="2:15" ht="24.95" customHeight="1">
      <c r="B766" s="104" t="s">
        <v>49</v>
      </c>
      <c r="C766" s="285">
        <f>(C765-C764)/C764</f>
        <v>8.5748302080796604E-2</v>
      </c>
      <c r="D766" s="285"/>
      <c r="E766" s="285">
        <f>(E765-E764)/E764</f>
        <v>0.26174016686531587</v>
      </c>
      <c r="F766" s="285"/>
      <c r="G766" s="285">
        <f>(G765-G764)/G764</f>
        <v>0.11830992127373366</v>
      </c>
      <c r="H766" s="285"/>
    </row>
    <row r="767" spans="2:15" ht="24.95" customHeight="1">
      <c r="B767" s="3"/>
      <c r="C767" s="4"/>
      <c r="D767" s="4"/>
      <c r="E767" s="4"/>
      <c r="F767" s="4"/>
      <c r="G767" s="4"/>
      <c r="H767" s="4"/>
      <c r="I767" s="5"/>
      <c r="J767" s="5"/>
      <c r="K767" s="5"/>
      <c r="L767" s="5"/>
      <c r="M767" s="5"/>
      <c r="N767" s="5"/>
      <c r="O767" s="5"/>
    </row>
    <row r="768" spans="2:15" ht="24.95" customHeight="1">
      <c r="B768" s="3"/>
      <c r="C768" s="4"/>
      <c r="D768" s="4"/>
      <c r="E768" s="4"/>
      <c r="F768" s="4"/>
      <c r="G768" s="4"/>
      <c r="H768" s="4"/>
      <c r="I768" s="5"/>
      <c r="J768" s="5"/>
      <c r="K768" s="5"/>
      <c r="L768" s="5"/>
      <c r="M768" s="5"/>
      <c r="N768" s="5"/>
      <c r="O768" s="5"/>
    </row>
    <row r="769" spans="2:15" ht="24.95" customHeight="1">
      <c r="B769" s="3"/>
      <c r="C769" s="4"/>
      <c r="D769" s="4"/>
      <c r="E769" s="4"/>
      <c r="F769" s="4"/>
      <c r="G769" s="4"/>
      <c r="H769" s="4"/>
      <c r="I769" s="5"/>
      <c r="J769" s="5"/>
      <c r="K769" s="5"/>
      <c r="L769" s="5"/>
      <c r="M769" s="5"/>
      <c r="N769" s="5"/>
      <c r="O769" s="5"/>
    </row>
    <row r="770" spans="2:15" ht="24.95" customHeight="1">
      <c r="B770" s="3"/>
      <c r="C770" s="4"/>
      <c r="D770" s="4"/>
      <c r="E770" s="4"/>
      <c r="F770" s="4"/>
      <c r="G770" s="4"/>
      <c r="H770" s="4"/>
      <c r="I770" s="5"/>
      <c r="J770" s="5"/>
      <c r="K770" s="5"/>
      <c r="L770" s="5"/>
      <c r="M770" s="5"/>
      <c r="N770" s="5"/>
      <c r="O770" s="5"/>
    </row>
    <row r="771" spans="2:15" ht="24.95" customHeight="1">
      <c r="B771" s="3"/>
      <c r="C771" s="4"/>
      <c r="D771" s="4"/>
      <c r="E771" s="4"/>
      <c r="F771" s="4"/>
      <c r="G771" s="4"/>
      <c r="H771" s="4"/>
      <c r="I771" s="5"/>
      <c r="J771" s="5"/>
      <c r="K771" s="5"/>
      <c r="L771" s="5"/>
      <c r="M771" s="5"/>
      <c r="N771" s="5"/>
      <c r="O771" s="5"/>
    </row>
    <row r="772" spans="2:15" ht="24.95" customHeight="1">
      <c r="B772" s="3"/>
      <c r="C772" s="4"/>
      <c r="D772" s="4"/>
      <c r="E772" s="4"/>
      <c r="F772" s="4"/>
      <c r="G772" s="4"/>
      <c r="H772" s="4"/>
      <c r="I772" s="5"/>
      <c r="J772" s="5"/>
      <c r="K772" s="5"/>
      <c r="L772" s="5"/>
      <c r="M772" s="5"/>
      <c r="N772" s="5"/>
      <c r="O772" s="5"/>
    </row>
    <row r="773" spans="2:15" ht="24.95" customHeight="1">
      <c r="B773" s="3"/>
      <c r="C773" s="4"/>
      <c r="D773" s="4"/>
      <c r="E773" s="4"/>
      <c r="F773" s="4"/>
      <c r="G773" s="4"/>
      <c r="H773" s="4"/>
      <c r="I773" s="5"/>
      <c r="J773" s="5"/>
      <c r="K773" s="5"/>
      <c r="L773" s="5"/>
      <c r="M773" s="5"/>
      <c r="N773" s="5"/>
      <c r="O773" s="5"/>
    </row>
    <row r="774" spans="2:15" ht="24.95" customHeight="1">
      <c r="B774" s="3"/>
      <c r="C774" s="4"/>
      <c r="D774" s="4"/>
      <c r="E774" s="4"/>
      <c r="F774" s="4"/>
      <c r="G774" s="4"/>
      <c r="H774" s="4"/>
      <c r="I774" s="5"/>
      <c r="J774" s="5"/>
      <c r="K774" s="5"/>
      <c r="L774" s="5"/>
      <c r="M774" s="5"/>
      <c r="N774" s="5"/>
      <c r="O774" s="5"/>
    </row>
    <row r="775" spans="2:15" ht="24.95" customHeight="1">
      <c r="B775" s="3"/>
      <c r="C775" s="4"/>
      <c r="D775" s="4"/>
      <c r="E775" s="4"/>
      <c r="F775" s="4"/>
      <c r="G775" s="4"/>
      <c r="H775" s="4"/>
      <c r="I775" s="5"/>
      <c r="J775" s="5"/>
      <c r="K775" s="5"/>
      <c r="L775" s="5"/>
      <c r="M775" s="5"/>
      <c r="N775" s="5"/>
      <c r="O775" s="5"/>
    </row>
    <row r="776" spans="2:15" ht="24.95" customHeight="1"/>
    <row r="777" spans="2:15" ht="24.95" customHeight="1"/>
    <row r="778" spans="2:15" ht="24.95" customHeight="1"/>
    <row r="779" spans="2:15" ht="24.95" customHeight="1"/>
    <row r="780" spans="2:15" ht="24.95" customHeight="1"/>
    <row r="781" spans="2:15" ht="24.95" customHeight="1"/>
    <row r="782" spans="2:15" ht="24.95" customHeight="1"/>
    <row r="783" spans="2:15" ht="24.95" customHeight="1"/>
    <row r="784" spans="2:15" ht="24.95" customHeight="1"/>
    <row r="785" spans="2:12" ht="24.95" customHeight="1"/>
    <row r="786" spans="2:12" ht="24.95" customHeight="1"/>
    <row r="787" spans="2:12" ht="24.95" customHeight="1"/>
    <row r="788" spans="2:12" ht="24.95" customHeight="1">
      <c r="B788" s="296" t="s">
        <v>15</v>
      </c>
      <c r="C788" s="296"/>
      <c r="D788" s="296"/>
      <c r="E788" s="296"/>
      <c r="F788" s="296"/>
      <c r="G788" s="296"/>
      <c r="H788" s="296"/>
      <c r="I788" s="296"/>
      <c r="J788" s="296"/>
    </row>
    <row r="789" spans="2:12" ht="24.95" customHeight="1">
      <c r="B789" s="257" t="s">
        <v>40</v>
      </c>
      <c r="C789" s="297" t="s">
        <v>46</v>
      </c>
      <c r="D789" s="297"/>
      <c r="E789" s="297" t="s">
        <v>47</v>
      </c>
      <c r="F789" s="297"/>
      <c r="G789" s="298" t="s">
        <v>48</v>
      </c>
      <c r="H789" s="298"/>
      <c r="I789" s="299" t="s">
        <v>109</v>
      </c>
      <c r="J789" s="299"/>
      <c r="L789" s="62"/>
    </row>
    <row r="790" spans="2:12" ht="24.95" customHeight="1">
      <c r="B790" s="39" t="s">
        <v>156</v>
      </c>
      <c r="C790" s="281">
        <v>91892</v>
      </c>
      <c r="D790" s="281"/>
      <c r="E790" s="281">
        <v>16592</v>
      </c>
      <c r="F790" s="281"/>
      <c r="G790" s="282">
        <f>C790+E790</f>
        <v>108484</v>
      </c>
      <c r="H790" s="282"/>
      <c r="I790" s="283">
        <v>0.18329999999999999</v>
      </c>
      <c r="J790" s="284"/>
    </row>
    <row r="791" spans="2:12" ht="24.95" customHeight="1">
      <c r="B791" s="39" t="s">
        <v>152</v>
      </c>
      <c r="C791" s="281">
        <v>102203</v>
      </c>
      <c r="D791" s="281"/>
      <c r="E791" s="281">
        <v>17491</v>
      </c>
      <c r="F791" s="281"/>
      <c r="G791" s="282">
        <f>C791+E791</f>
        <v>119694</v>
      </c>
      <c r="H791" s="282"/>
      <c r="I791" s="283">
        <v>0.20230000000000001</v>
      </c>
      <c r="J791" s="284"/>
    </row>
    <row r="792" spans="2:12" ht="24.95" customHeight="1">
      <c r="B792" s="104" t="s">
        <v>49</v>
      </c>
      <c r="C792" s="285">
        <f>(C791-C790)/C790</f>
        <v>0.11220780916728333</v>
      </c>
      <c r="D792" s="285"/>
      <c r="E792" s="285">
        <f>(E791-E790)/E790</f>
        <v>5.4182738669238187E-2</v>
      </c>
      <c r="F792" s="285"/>
      <c r="G792" s="286">
        <f>(G791-G790)/G790</f>
        <v>0.10333321042734413</v>
      </c>
      <c r="H792" s="286"/>
      <c r="I792" s="286">
        <f>(I791-I790)/I790</f>
        <v>0.10365521003818885</v>
      </c>
      <c r="J792" s="286"/>
    </row>
    <row r="793" spans="2:12" ht="24.95" customHeight="1">
      <c r="B793" s="18"/>
      <c r="C793" s="23"/>
      <c r="D793" s="23"/>
      <c r="E793" s="23"/>
      <c r="F793" s="23"/>
      <c r="G793" s="24"/>
      <c r="H793" s="24"/>
      <c r="I793" s="24"/>
      <c r="J793" s="24"/>
      <c r="K793" s="5"/>
    </row>
    <row r="794" spans="2:12" ht="24.95" customHeight="1"/>
    <row r="795" spans="2:12" ht="24.95" customHeight="1"/>
    <row r="796" spans="2:12" ht="24.95" customHeight="1"/>
    <row r="797" spans="2:12" ht="24.95" customHeight="1">
      <c r="L797" s="57"/>
    </row>
    <row r="798" spans="2:12" ht="24.95" customHeight="1"/>
    <row r="799" spans="2:12" ht="24.95" customHeight="1"/>
    <row r="800" spans="2:12" ht="24.95" customHeight="1">
      <c r="L800" s="131"/>
    </row>
    <row r="801" spans="2:15" ht="24.95" customHeight="1"/>
    <row r="802" spans="2:15" ht="24.95" customHeight="1"/>
    <row r="803" spans="2:15" ht="24.95" customHeight="1"/>
    <row r="804" spans="2:15" ht="24.95" customHeight="1"/>
    <row r="805" spans="2:15" ht="24.95" customHeight="1"/>
    <row r="806" spans="2:15" ht="24.95" customHeight="1"/>
    <row r="807" spans="2:15" ht="24.95" customHeight="1"/>
    <row r="808" spans="2:15" ht="24.95" customHeight="1"/>
    <row r="809" spans="2:15" ht="24.95" customHeight="1"/>
    <row r="810" spans="2:15" ht="24.95" customHeight="1">
      <c r="O810" s="247"/>
    </row>
    <row r="811" spans="2:15" ht="24.95" customHeight="1">
      <c r="O811" s="247"/>
    </row>
    <row r="812" spans="2:15" ht="24.95" customHeight="1">
      <c r="O812" s="247"/>
    </row>
    <row r="813" spans="2:15" ht="24.95" customHeight="1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</row>
    <row r="814" spans="2:15" ht="24.95" customHeight="1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</row>
    <row r="815" spans="2:15" ht="24.95" customHeight="1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</row>
    <row r="816" spans="2:15" ht="24.95" customHeight="1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</row>
    <row r="817" spans="2:16" ht="24.95" customHeight="1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</row>
    <row r="818" spans="2:16" ht="24.95" customHeight="1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</row>
    <row r="819" spans="2:16" ht="24.95" customHeight="1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</row>
    <row r="820" spans="2:16" ht="24.95" customHeight="1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</row>
    <row r="821" spans="2:16" ht="24.95" customHeight="1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</row>
    <row r="822" spans="2:16" ht="24.95" customHeight="1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</row>
    <row r="823" spans="2:16" ht="24.95" customHeight="1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</row>
    <row r="824" spans="2:16" ht="24.95" customHeight="1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</row>
    <row r="825" spans="2:16" ht="24.95" customHeight="1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247">
        <v>9</v>
      </c>
    </row>
    <row r="826" spans="2:16" ht="30" customHeight="1">
      <c r="B826" s="305" t="s">
        <v>143</v>
      </c>
      <c r="C826" s="305"/>
      <c r="D826" s="305"/>
      <c r="E826" s="305"/>
      <c r="F826" s="305"/>
      <c r="G826" s="305"/>
      <c r="H826" s="305"/>
      <c r="I826" s="305"/>
      <c r="J826" s="305"/>
      <c r="K826" s="305"/>
      <c r="L826" s="305"/>
      <c r="M826" s="305"/>
      <c r="N826" s="305"/>
      <c r="O826" s="305"/>
      <c r="P826" s="237"/>
    </row>
    <row r="827" spans="2:16" ht="15" customHeight="1"/>
    <row r="828" spans="2:16" ht="24.95" customHeight="1">
      <c r="B828" s="287" t="s">
        <v>99</v>
      </c>
      <c r="C828" s="287"/>
      <c r="D828" s="287"/>
      <c r="E828" s="287"/>
      <c r="F828" s="287"/>
      <c r="G828" s="287"/>
      <c r="H828" s="287"/>
      <c r="I828" s="287"/>
      <c r="J828" s="287"/>
      <c r="K828" s="287"/>
      <c r="L828" s="287"/>
      <c r="M828" s="287"/>
      <c r="N828" s="287"/>
      <c r="O828" s="287"/>
    </row>
    <row r="829" spans="2:16" ht="15" customHeight="1">
      <c r="B829" s="240"/>
      <c r="C829" s="240"/>
      <c r="D829" s="240"/>
      <c r="E829" s="240"/>
      <c r="F829" s="240"/>
      <c r="G829" s="240"/>
    </row>
    <row r="830" spans="2:16" ht="24.95" customHeight="1">
      <c r="B830" s="318" t="s">
        <v>20</v>
      </c>
      <c r="C830" s="318"/>
      <c r="D830" s="318"/>
      <c r="E830" s="318"/>
      <c r="F830" s="318"/>
      <c r="G830" s="318"/>
      <c r="H830" s="318"/>
      <c r="I830" s="318"/>
      <c r="J830" s="318"/>
    </row>
    <row r="831" spans="2:16" ht="24.95" customHeight="1">
      <c r="B831" s="244" t="s">
        <v>41</v>
      </c>
      <c r="C831" s="279" t="s">
        <v>60</v>
      </c>
      <c r="D831" s="279"/>
      <c r="E831" s="279"/>
      <c r="F831" s="279" t="s">
        <v>61</v>
      </c>
      <c r="G831" s="279"/>
      <c r="H831" s="279"/>
      <c r="I831" s="161" t="s">
        <v>65</v>
      </c>
      <c r="J831" s="160" t="s">
        <v>66</v>
      </c>
      <c r="M831" s="64"/>
    </row>
    <row r="832" spans="2:16" ht="24.95" customHeight="1">
      <c r="B832" s="244"/>
      <c r="C832" s="239" t="s">
        <v>83</v>
      </c>
      <c r="D832" s="239" t="s">
        <v>84</v>
      </c>
      <c r="E832" s="246" t="s">
        <v>89</v>
      </c>
      <c r="F832" s="239" t="s">
        <v>86</v>
      </c>
      <c r="G832" s="239" t="s">
        <v>87</v>
      </c>
      <c r="H832" s="246" t="s">
        <v>88</v>
      </c>
      <c r="I832" s="245" t="s">
        <v>105</v>
      </c>
      <c r="J832" s="245" t="s">
        <v>106</v>
      </c>
      <c r="M832" s="64"/>
    </row>
    <row r="833" spans="2:13" ht="24.95" customHeight="1">
      <c r="B833" s="30" t="s">
        <v>135</v>
      </c>
      <c r="C833" s="236">
        <v>13445</v>
      </c>
      <c r="D833" s="236">
        <v>270</v>
      </c>
      <c r="E833" s="241">
        <f t="shared" ref="E833:E841" si="18">C833+D833</f>
        <v>13715</v>
      </c>
      <c r="F833" s="236">
        <v>32233</v>
      </c>
      <c r="G833" s="236">
        <v>987</v>
      </c>
      <c r="H833" s="241">
        <f t="shared" ref="H833:H841" si="19">F833+G833</f>
        <v>33220</v>
      </c>
      <c r="I833" s="117">
        <v>0.1497813246764958</v>
      </c>
      <c r="J833" s="119">
        <f>H833/E833</f>
        <v>2.4221655122129055</v>
      </c>
      <c r="K833" s="9"/>
      <c r="M833" s="64"/>
    </row>
    <row r="834" spans="2:13" ht="24.95" customHeight="1">
      <c r="B834" s="30" t="s">
        <v>5</v>
      </c>
      <c r="C834" s="236">
        <v>12003</v>
      </c>
      <c r="D834" s="236">
        <v>3287</v>
      </c>
      <c r="E834" s="241">
        <f t="shared" si="18"/>
        <v>15290</v>
      </c>
      <c r="F834" s="236">
        <v>24824</v>
      </c>
      <c r="G834" s="236">
        <v>4235</v>
      </c>
      <c r="H834" s="241">
        <f t="shared" si="19"/>
        <v>29059</v>
      </c>
      <c r="I834" s="117">
        <v>0.20706142226022517</v>
      </c>
      <c r="J834" s="119">
        <f t="shared" ref="J834:J842" si="20">H834/E834</f>
        <v>1.9005232177894049</v>
      </c>
      <c r="M834" s="64"/>
    </row>
    <row r="835" spans="2:13" ht="24.95" customHeight="1">
      <c r="B835" s="30" t="s">
        <v>24</v>
      </c>
      <c r="C835" s="236">
        <v>12678</v>
      </c>
      <c r="D835" s="236">
        <v>1516</v>
      </c>
      <c r="E835" s="241">
        <f t="shared" si="18"/>
        <v>14194</v>
      </c>
      <c r="F835" s="236">
        <v>26370</v>
      </c>
      <c r="G835" s="236">
        <v>2509</v>
      </c>
      <c r="H835" s="241">
        <f t="shared" si="19"/>
        <v>28879</v>
      </c>
      <c r="I835" s="117">
        <v>0.20134560412744892</v>
      </c>
      <c r="J835" s="119">
        <f t="shared" si="20"/>
        <v>2.0345920811610538</v>
      </c>
      <c r="M835" s="64"/>
    </row>
    <row r="836" spans="2:13" ht="24.95" customHeight="1">
      <c r="B836" s="30" t="s">
        <v>7</v>
      </c>
      <c r="C836" s="236">
        <v>5684</v>
      </c>
      <c r="D836" s="236">
        <v>275</v>
      </c>
      <c r="E836" s="241">
        <f t="shared" si="18"/>
        <v>5959</v>
      </c>
      <c r="F836" s="236">
        <v>14407</v>
      </c>
      <c r="G836" s="236">
        <v>589</v>
      </c>
      <c r="H836" s="241">
        <f t="shared" si="19"/>
        <v>14996</v>
      </c>
      <c r="I836" s="117">
        <v>0.21943225051214515</v>
      </c>
      <c r="J836" s="119">
        <f t="shared" si="20"/>
        <v>2.5165296190636011</v>
      </c>
      <c r="M836" s="64"/>
    </row>
    <row r="837" spans="2:13" ht="24.95" customHeight="1">
      <c r="B837" s="30" t="s">
        <v>8</v>
      </c>
      <c r="C837" s="236">
        <v>11019</v>
      </c>
      <c r="D837" s="236">
        <v>485</v>
      </c>
      <c r="E837" s="241">
        <f t="shared" si="18"/>
        <v>11504</v>
      </c>
      <c r="F837" s="236">
        <v>23745</v>
      </c>
      <c r="G837" s="236">
        <v>630</v>
      </c>
      <c r="H837" s="241">
        <f t="shared" si="19"/>
        <v>24375</v>
      </c>
      <c r="I837" s="117">
        <v>0.18205243110015684</v>
      </c>
      <c r="J837" s="119">
        <f t="shared" si="20"/>
        <v>2.1188282336578581</v>
      </c>
      <c r="M837" s="64"/>
    </row>
    <row r="838" spans="2:13" ht="24.95" customHeight="1">
      <c r="B838" s="30" t="s">
        <v>9</v>
      </c>
      <c r="C838" s="236">
        <v>10228</v>
      </c>
      <c r="D838" s="236">
        <v>612</v>
      </c>
      <c r="E838" s="241">
        <f t="shared" si="18"/>
        <v>10840</v>
      </c>
      <c r="F838" s="236">
        <v>22595</v>
      </c>
      <c r="G838" s="236">
        <v>1035</v>
      </c>
      <c r="H838" s="241">
        <f t="shared" si="19"/>
        <v>23630</v>
      </c>
      <c r="I838" s="117">
        <v>0.18360528360528361</v>
      </c>
      <c r="J838" s="119">
        <f t="shared" si="20"/>
        <v>2.1798892988929888</v>
      </c>
      <c r="M838" s="64"/>
    </row>
    <row r="839" spans="2:13" ht="24.95" customHeight="1">
      <c r="B839" s="30" t="s">
        <v>10</v>
      </c>
      <c r="C839" s="236">
        <v>9375</v>
      </c>
      <c r="D839" s="236">
        <v>306</v>
      </c>
      <c r="E839" s="241">
        <f t="shared" si="18"/>
        <v>9681</v>
      </c>
      <c r="F839" s="236">
        <v>20598</v>
      </c>
      <c r="G839" s="236">
        <v>555</v>
      </c>
      <c r="H839" s="241">
        <f t="shared" si="19"/>
        <v>21153</v>
      </c>
      <c r="I839" s="117">
        <v>0.19440308795147504</v>
      </c>
      <c r="J839" s="119">
        <f t="shared" si="20"/>
        <v>2.1850015494267123</v>
      </c>
      <c r="M839" s="64"/>
    </row>
    <row r="840" spans="2:13" ht="24.95" customHeight="1">
      <c r="B840" s="30" t="s">
        <v>11</v>
      </c>
      <c r="C840" s="236">
        <v>5491</v>
      </c>
      <c r="D840" s="236">
        <v>945</v>
      </c>
      <c r="E840" s="241">
        <f t="shared" si="18"/>
        <v>6436</v>
      </c>
      <c r="F840" s="236">
        <v>8720</v>
      </c>
      <c r="G840" s="236">
        <v>1389</v>
      </c>
      <c r="H840" s="241">
        <f t="shared" si="19"/>
        <v>10109</v>
      </c>
      <c r="I840" s="117">
        <v>0.16665018133860865</v>
      </c>
      <c r="J840" s="119">
        <f t="shared" si="20"/>
        <v>1.5706960845245495</v>
      </c>
      <c r="M840" s="64"/>
    </row>
    <row r="841" spans="2:13" ht="24.95" customHeight="1">
      <c r="B841" s="30" t="s">
        <v>12</v>
      </c>
      <c r="C841" s="236">
        <v>9096</v>
      </c>
      <c r="D841" s="236">
        <v>965</v>
      </c>
      <c r="E841" s="241">
        <f t="shared" si="18"/>
        <v>10061</v>
      </c>
      <c r="F841" s="236">
        <v>16993</v>
      </c>
      <c r="G841" s="236">
        <v>1837</v>
      </c>
      <c r="H841" s="241">
        <f t="shared" si="19"/>
        <v>18830</v>
      </c>
      <c r="I841" s="117">
        <v>0.24976787372330547</v>
      </c>
      <c r="J841" s="119">
        <f t="shared" si="20"/>
        <v>1.8715833416161416</v>
      </c>
      <c r="M841" s="64"/>
    </row>
    <row r="842" spans="2:13" ht="24.95" customHeight="1">
      <c r="B842" s="168" t="s">
        <v>14</v>
      </c>
      <c r="C842" s="242">
        <f t="shared" ref="C842:H842" si="21">SUM(C833:C841)</f>
        <v>89019</v>
      </c>
      <c r="D842" s="242">
        <f t="shared" si="21"/>
        <v>8661</v>
      </c>
      <c r="E842" s="243">
        <f t="shared" si="21"/>
        <v>97680</v>
      </c>
      <c r="F842" s="242">
        <f t="shared" si="21"/>
        <v>190485</v>
      </c>
      <c r="G842" s="153">
        <f t="shared" si="21"/>
        <v>13766</v>
      </c>
      <c r="H842" s="151">
        <f t="shared" si="21"/>
        <v>204251</v>
      </c>
      <c r="I842" s="138">
        <v>0.18888518980903501</v>
      </c>
      <c r="J842" s="137">
        <f t="shared" si="20"/>
        <v>2.0910217035217036</v>
      </c>
      <c r="M842" s="64"/>
    </row>
    <row r="843" spans="2:13" ht="24.95" customHeight="1">
      <c r="B843" s="20"/>
      <c r="C843" s="33"/>
      <c r="D843" s="33"/>
      <c r="E843" s="37"/>
      <c r="F843" s="33"/>
      <c r="G843" s="33"/>
      <c r="H843" s="37"/>
      <c r="I843" s="38"/>
      <c r="J843" s="55"/>
      <c r="K843" s="5"/>
      <c r="M843" s="64"/>
    </row>
    <row r="844" spans="2:13" ht="24.95" customHeight="1">
      <c r="B844" s="20"/>
      <c r="C844" s="26"/>
      <c r="D844" s="26"/>
      <c r="E844" s="27"/>
      <c r="F844" s="26"/>
      <c r="G844" s="26"/>
      <c r="H844" s="27"/>
      <c r="I844" s="21"/>
      <c r="J844" s="22"/>
      <c r="M844">
        <f>SUM(M834:M843)</f>
        <v>0</v>
      </c>
    </row>
    <row r="845" spans="2:13" ht="24.95" customHeight="1"/>
    <row r="846" spans="2:13" ht="24.95" customHeight="1"/>
    <row r="847" spans="2:13" ht="24.95" customHeight="1"/>
    <row r="848" spans="2:13" ht="24.95" customHeight="1"/>
    <row r="849" spans="2:16" ht="24.95" customHeight="1"/>
    <row r="850" spans="2:16" ht="24.95" customHeight="1"/>
    <row r="851" spans="2:16" ht="24.95" customHeight="1">
      <c r="B851" s="2"/>
      <c r="C851" s="2"/>
      <c r="D851" s="2"/>
      <c r="E851" s="2"/>
      <c r="G851" s="2"/>
      <c r="H851" s="2"/>
      <c r="I851" s="2"/>
      <c r="J851" s="2"/>
    </row>
    <row r="852" spans="2:16" ht="24.95" customHeight="1">
      <c r="B852" s="2"/>
      <c r="C852" s="2"/>
      <c r="D852" s="2"/>
      <c r="E852" s="2"/>
      <c r="G852" s="2"/>
      <c r="H852" s="2"/>
      <c r="I852" s="2"/>
      <c r="J852" s="2"/>
    </row>
    <row r="853" spans="2:16" ht="24.95" customHeight="1">
      <c r="B853" s="2"/>
      <c r="C853" s="2"/>
      <c r="D853" s="2"/>
      <c r="E853" s="2"/>
      <c r="F853" s="2"/>
      <c r="G853" s="2"/>
      <c r="H853" s="2"/>
      <c r="I853" s="2"/>
      <c r="J853" s="2"/>
      <c r="K853" s="84"/>
    </row>
    <row r="854" spans="2:16" ht="24.95" customHeight="1">
      <c r="B854" s="2"/>
      <c r="C854" s="2"/>
      <c r="D854" s="2"/>
      <c r="E854" s="2"/>
      <c r="F854" s="2"/>
      <c r="G854" s="2"/>
      <c r="H854" s="2"/>
      <c r="I854" s="2"/>
      <c r="J854" s="2"/>
      <c r="K854" s="84"/>
    </row>
    <row r="855" spans="2:16" ht="24.95" customHeight="1">
      <c r="B855" s="2"/>
      <c r="C855" s="2"/>
      <c r="D855" s="2"/>
      <c r="E855" s="2"/>
      <c r="F855" s="2"/>
      <c r="G855" s="2"/>
      <c r="H855" s="2"/>
      <c r="I855" s="2"/>
      <c r="J855" s="2"/>
      <c r="K855" s="84"/>
    </row>
    <row r="856" spans="2:16" ht="24.95" customHeight="1">
      <c r="B856" s="287" t="s">
        <v>161</v>
      </c>
      <c r="C856" s="287"/>
      <c r="D856" s="287"/>
      <c r="E856" s="287"/>
      <c r="F856" s="287"/>
      <c r="G856" s="287"/>
      <c r="H856" s="287"/>
      <c r="I856" s="287"/>
      <c r="J856" s="287"/>
      <c r="K856" s="287"/>
      <c r="L856" s="287"/>
      <c r="M856" s="287"/>
      <c r="N856" s="287"/>
      <c r="O856" s="287"/>
    </row>
    <row r="857" spans="2:16" ht="15" customHeight="1">
      <c r="B857" s="240"/>
      <c r="C857" s="240"/>
      <c r="D857" s="240"/>
      <c r="E857" s="240"/>
      <c r="F857" s="240"/>
      <c r="G857" s="240"/>
    </row>
    <row r="858" spans="2:16" ht="24.95" customHeight="1">
      <c r="B858" s="288" t="s">
        <v>13</v>
      </c>
      <c r="C858" s="288"/>
      <c r="D858" s="288"/>
      <c r="E858" s="288"/>
      <c r="F858" s="288"/>
      <c r="G858" s="288"/>
      <c r="H858" s="288"/>
      <c r="I858" s="23"/>
      <c r="J858" s="23"/>
      <c r="K858" s="23"/>
      <c r="L858" s="23"/>
      <c r="M858" s="5"/>
      <c r="N858" s="5"/>
      <c r="O858" s="5"/>
      <c r="P858" s="5"/>
    </row>
    <row r="859" spans="2:16" ht="24.95" customHeight="1">
      <c r="B859" s="244" t="s">
        <v>40</v>
      </c>
      <c r="C859" s="289" t="s">
        <v>77</v>
      </c>
      <c r="D859" s="289"/>
      <c r="E859" s="289" t="s">
        <v>131</v>
      </c>
      <c r="F859" s="289"/>
      <c r="G859" s="290" t="s">
        <v>0</v>
      </c>
      <c r="H859" s="290"/>
      <c r="I859" s="23"/>
      <c r="J859" s="23"/>
      <c r="K859" s="23"/>
      <c r="L859" s="23"/>
      <c r="M859" s="5"/>
      <c r="N859" s="5"/>
      <c r="O859" s="5"/>
      <c r="P859" s="5"/>
    </row>
    <row r="860" spans="2:16" ht="24.95" customHeight="1">
      <c r="B860" s="39" t="s">
        <v>154</v>
      </c>
      <c r="C860" s="280">
        <v>84069</v>
      </c>
      <c r="D860" s="280"/>
      <c r="E860" s="280">
        <v>7017</v>
      </c>
      <c r="F860" s="280"/>
      <c r="G860" s="291">
        <f>C860+E860</f>
        <v>91086</v>
      </c>
      <c r="H860" s="291"/>
      <c r="I860" s="23"/>
      <c r="J860" s="23"/>
      <c r="K860" s="23"/>
      <c r="L860" s="23"/>
      <c r="M860" s="5"/>
      <c r="N860" s="5"/>
      <c r="O860" s="5"/>
      <c r="P860" s="5"/>
    </row>
    <row r="861" spans="2:16" ht="24.95" customHeight="1">
      <c r="B861" s="39" t="s">
        <v>150</v>
      </c>
      <c r="C861" s="280">
        <v>89019</v>
      </c>
      <c r="D861" s="280"/>
      <c r="E861" s="280">
        <v>8661</v>
      </c>
      <c r="F861" s="280"/>
      <c r="G861" s="291">
        <f>C861+E861</f>
        <v>97680</v>
      </c>
      <c r="H861" s="291"/>
      <c r="I861" s="23"/>
      <c r="J861" s="23"/>
      <c r="K861" s="23"/>
      <c r="L861" s="23"/>
      <c r="M861" s="5"/>
      <c r="N861" s="5"/>
      <c r="O861" s="5"/>
      <c r="P861" s="5"/>
    </row>
    <row r="862" spans="2:16" ht="24.95" customHeight="1">
      <c r="B862" s="95" t="s">
        <v>49</v>
      </c>
      <c r="C862" s="285">
        <f>(C861-C860)/C860</f>
        <v>5.8880205545444812E-2</v>
      </c>
      <c r="D862" s="285"/>
      <c r="E862" s="285">
        <f>(E861-E860)/E860</f>
        <v>0.23428815733219324</v>
      </c>
      <c r="F862" s="285"/>
      <c r="G862" s="285">
        <f>(G861-G860)/G860</f>
        <v>7.2393122982675709E-2</v>
      </c>
      <c r="H862" s="285"/>
      <c r="I862" s="23"/>
      <c r="J862" s="23"/>
      <c r="K862" s="23"/>
      <c r="L862" s="23"/>
      <c r="M862" s="5"/>
      <c r="N862" s="5"/>
      <c r="O862" s="5"/>
      <c r="P862" s="5"/>
    </row>
    <row r="863" spans="2:16" ht="24.95" customHeight="1">
      <c r="B863" s="18"/>
      <c r="C863" s="23"/>
      <c r="D863" s="23"/>
      <c r="E863" s="23"/>
      <c r="F863" s="19"/>
      <c r="G863" s="18"/>
      <c r="H863" s="18"/>
      <c r="I863" s="23"/>
      <c r="J863" s="23"/>
      <c r="K863" s="23"/>
      <c r="L863" s="23"/>
      <c r="M863" s="5"/>
      <c r="N863" s="5"/>
      <c r="O863" s="5"/>
      <c r="P863" s="5"/>
    </row>
    <row r="864" spans="2:16" ht="24.95" customHeight="1">
      <c r="B864" s="18"/>
      <c r="C864" s="23"/>
      <c r="D864" s="23"/>
      <c r="E864" s="23"/>
      <c r="F864" s="19"/>
      <c r="G864" s="18"/>
      <c r="H864" s="18"/>
      <c r="I864" s="23"/>
      <c r="J864" s="23"/>
      <c r="K864" s="23"/>
      <c r="L864" s="23"/>
      <c r="M864" s="5"/>
      <c r="N864" s="5"/>
      <c r="O864" s="5"/>
      <c r="P864" s="5"/>
    </row>
    <row r="865" spans="2:16" ht="24.95" customHeight="1">
      <c r="B865" s="18"/>
      <c r="C865" s="23"/>
      <c r="D865" s="23"/>
      <c r="E865" s="23"/>
      <c r="F865" s="19"/>
      <c r="G865" s="18"/>
      <c r="H865" s="18"/>
      <c r="I865" s="23"/>
      <c r="J865" s="23"/>
      <c r="K865" s="23"/>
      <c r="L865" s="23"/>
      <c r="M865" s="5"/>
      <c r="N865" s="5"/>
      <c r="O865" s="5"/>
      <c r="P865" s="5"/>
    </row>
    <row r="866" spans="2:16" ht="24.95" customHeight="1">
      <c r="B866" s="18"/>
      <c r="C866" s="23"/>
      <c r="D866" s="23"/>
      <c r="E866" s="23"/>
      <c r="F866" s="19"/>
      <c r="G866" s="18"/>
      <c r="H866" s="18"/>
      <c r="I866" s="23"/>
      <c r="J866" s="23"/>
      <c r="K866" s="23"/>
      <c r="L866" s="23"/>
      <c r="M866" s="5"/>
      <c r="N866" s="5"/>
      <c r="O866" s="5"/>
      <c r="P866" s="5"/>
    </row>
    <row r="867" spans="2:16" ht="24.95" customHeight="1">
      <c r="B867" s="18"/>
      <c r="C867" s="23"/>
      <c r="D867" s="23"/>
      <c r="E867" s="23"/>
      <c r="F867" s="19"/>
      <c r="G867" s="18"/>
      <c r="H867" s="18"/>
      <c r="I867" s="23"/>
      <c r="J867" s="23"/>
      <c r="K867" s="23"/>
      <c r="L867" s="23"/>
      <c r="M867" s="5"/>
      <c r="N867" s="5"/>
      <c r="O867" s="5"/>
      <c r="P867" s="5"/>
    </row>
    <row r="868" spans="2:16" ht="24.95" customHeight="1">
      <c r="B868" s="18"/>
      <c r="C868" s="23"/>
      <c r="D868" s="23"/>
      <c r="E868" s="23"/>
      <c r="F868" s="19"/>
      <c r="G868" s="18"/>
      <c r="H868" s="18"/>
      <c r="I868" s="23"/>
      <c r="J868" s="23"/>
      <c r="K868" s="23"/>
      <c r="L868" s="23"/>
      <c r="M868" s="5"/>
      <c r="N868" s="5"/>
      <c r="O868" s="5"/>
      <c r="P868" s="5"/>
    </row>
    <row r="869" spans="2:16" ht="24.95" customHeight="1">
      <c r="B869" s="18"/>
      <c r="C869" s="23"/>
      <c r="D869" s="23"/>
      <c r="E869" s="23"/>
      <c r="F869" s="19"/>
      <c r="G869" s="18"/>
      <c r="H869" s="18"/>
      <c r="I869" s="23"/>
      <c r="J869" s="23"/>
      <c r="K869" s="23"/>
      <c r="L869" s="23"/>
      <c r="M869" s="5"/>
      <c r="N869" s="5"/>
      <c r="O869" s="5"/>
      <c r="P869" s="5"/>
    </row>
    <row r="870" spans="2:16" ht="24.95" customHeight="1">
      <c r="B870" s="294"/>
      <c r="C870" s="294"/>
      <c r="D870" s="294"/>
      <c r="E870" s="294"/>
      <c r="F870" s="294"/>
      <c r="G870" s="294"/>
      <c r="H870" s="294"/>
      <c r="I870" s="294"/>
      <c r="J870" s="294"/>
      <c r="K870" s="294"/>
      <c r="L870" s="294"/>
      <c r="M870" s="56"/>
      <c r="N870" s="56"/>
      <c r="O870" s="56"/>
      <c r="P870" s="56"/>
    </row>
    <row r="871" spans="2:16" ht="24.95" customHeight="1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</row>
    <row r="872" spans="2:16" ht="24.95" customHeight="1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</row>
    <row r="873" spans="2:16" ht="24.95" customHeight="1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</row>
    <row r="874" spans="2:16" ht="24.95" customHeight="1">
      <c r="B874" s="261"/>
      <c r="C874" s="261"/>
      <c r="D874" s="261"/>
      <c r="E874" s="261"/>
      <c r="F874" s="261"/>
      <c r="G874" s="261"/>
      <c r="H874" s="261"/>
      <c r="I874" s="261"/>
      <c r="J874" s="261"/>
      <c r="K874" s="261"/>
      <c r="L874" s="261"/>
      <c r="M874" s="56"/>
      <c r="N874" s="56"/>
      <c r="O874" s="56"/>
      <c r="P874" s="56"/>
    </row>
    <row r="875" spans="2:16" ht="24.95" customHeight="1">
      <c r="B875" s="288" t="s">
        <v>15</v>
      </c>
      <c r="C875" s="288"/>
      <c r="D875" s="288"/>
      <c r="E875" s="288"/>
      <c r="F875" s="288"/>
      <c r="G875" s="288"/>
      <c r="H875" s="288"/>
      <c r="I875" s="288"/>
      <c r="J875" s="288"/>
      <c r="K875" s="56"/>
      <c r="L875" s="56"/>
      <c r="M875" s="56"/>
      <c r="N875" s="56"/>
      <c r="O875" s="56"/>
      <c r="P875" s="56"/>
    </row>
    <row r="876" spans="2:16" ht="24.95" customHeight="1">
      <c r="B876" s="244" t="s">
        <v>40</v>
      </c>
      <c r="C876" s="289" t="s">
        <v>133</v>
      </c>
      <c r="D876" s="289"/>
      <c r="E876" s="289" t="s">
        <v>132</v>
      </c>
      <c r="F876" s="289"/>
      <c r="G876" s="290" t="s">
        <v>48</v>
      </c>
      <c r="H876" s="290"/>
      <c r="I876" s="292" t="s">
        <v>18</v>
      </c>
      <c r="J876" s="292"/>
      <c r="K876" s="56"/>
      <c r="L876" s="56"/>
      <c r="M876" s="56"/>
      <c r="N876" s="56"/>
      <c r="O876" s="56"/>
      <c r="P876" s="56"/>
    </row>
    <row r="877" spans="2:16" ht="24.95" customHeight="1">
      <c r="B877" s="39" t="s">
        <v>154</v>
      </c>
      <c r="C877" s="280">
        <v>169566</v>
      </c>
      <c r="D877" s="280"/>
      <c r="E877" s="280">
        <v>13080</v>
      </c>
      <c r="F877" s="280"/>
      <c r="G877" s="291">
        <f>C877+E877</f>
        <v>182646</v>
      </c>
      <c r="H877" s="291"/>
      <c r="I877" s="293">
        <v>0.17330000000000001</v>
      </c>
      <c r="J877" s="293"/>
      <c r="K877" s="56"/>
      <c r="L877" s="56"/>
      <c r="M877" s="56"/>
      <c r="N877" s="56"/>
      <c r="O877" s="56"/>
      <c r="P877" s="56"/>
    </row>
    <row r="878" spans="2:16" ht="24.95" customHeight="1">
      <c r="B878" s="39" t="s">
        <v>150</v>
      </c>
      <c r="C878" s="280">
        <v>190485</v>
      </c>
      <c r="D878" s="280"/>
      <c r="E878" s="280">
        <v>13766</v>
      </c>
      <c r="F878" s="280"/>
      <c r="G878" s="291">
        <f>C878+E878</f>
        <v>204251</v>
      </c>
      <c r="H878" s="291"/>
      <c r="I878" s="293">
        <v>0.18890000000000001</v>
      </c>
      <c r="J878" s="293"/>
      <c r="K878" s="56"/>
      <c r="L878" s="56"/>
      <c r="M878" s="56"/>
      <c r="N878" s="56"/>
      <c r="O878" s="56"/>
      <c r="P878" s="56"/>
    </row>
    <row r="879" spans="2:16" ht="24.95" customHeight="1">
      <c r="B879" s="95" t="s">
        <v>49</v>
      </c>
      <c r="C879" s="285">
        <f>(C878-C877)/C877</f>
        <v>0.12336789214819009</v>
      </c>
      <c r="D879" s="285"/>
      <c r="E879" s="285">
        <f>(E878-E877)/E877</f>
        <v>5.2446483180428133E-2</v>
      </c>
      <c r="F879" s="285"/>
      <c r="G879" s="285">
        <f>(G878-G877)/G877</f>
        <v>0.11828893049943606</v>
      </c>
      <c r="H879" s="285"/>
      <c r="I879" s="285">
        <f>(I878-I877)/I877</f>
        <v>9.0017311021350271E-2</v>
      </c>
      <c r="J879" s="285"/>
      <c r="K879" s="56"/>
      <c r="L879" s="56"/>
      <c r="M879" s="56"/>
      <c r="N879" s="56"/>
      <c r="O879" s="56"/>
      <c r="P879" s="56"/>
    </row>
    <row r="880" spans="2:16" ht="24.95" customHeight="1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</row>
    <row r="881" spans="2:16" ht="24.95" customHeight="1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</row>
    <row r="882" spans="2:16" ht="24.95" customHeight="1">
      <c r="B882" s="294"/>
      <c r="C882" s="294"/>
      <c r="D882" s="294"/>
      <c r="E882" s="294"/>
      <c r="F882" s="294"/>
      <c r="G882" s="294"/>
      <c r="H882" s="294"/>
      <c r="I882" s="294"/>
      <c r="J882" s="294"/>
      <c r="K882" s="294"/>
      <c r="L882" s="294"/>
      <c r="M882" s="56"/>
      <c r="N882" s="56"/>
      <c r="O882" s="56"/>
      <c r="P882" s="56"/>
    </row>
    <row r="883" spans="2:16" ht="24.95" customHeight="1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</row>
    <row r="884" spans="2:16" ht="24.95" customHeight="1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</row>
    <row r="885" spans="2:16" ht="24.95" customHeight="1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</row>
    <row r="886" spans="2:16" ht="24.95" customHeight="1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</row>
    <row r="887" spans="2:16" ht="24.95" customHeight="1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</row>
    <row r="888" spans="2:16" ht="24.95" customHeight="1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</row>
    <row r="889" spans="2:16" ht="24.95" customHeight="1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</row>
    <row r="890" spans="2:16" ht="24.95" customHeight="1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</row>
    <row r="891" spans="2:16" ht="24.95" customHeight="1">
      <c r="B891" s="238"/>
      <c r="C891" s="238"/>
      <c r="D891" s="238"/>
      <c r="E891" s="238"/>
      <c r="F891" s="238"/>
      <c r="G891" s="238"/>
      <c r="H891" s="238"/>
      <c r="I891" s="238"/>
      <c r="J891" s="238"/>
      <c r="K891" s="238"/>
      <c r="L891" s="238"/>
      <c r="M891" s="56"/>
      <c r="N891" s="56"/>
      <c r="O891" s="247">
        <v>10</v>
      </c>
      <c r="P891" s="56"/>
    </row>
    <row r="892" spans="2:16" ht="30" customHeight="1">
      <c r="B892" s="295" t="s">
        <v>162</v>
      </c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56"/>
    </row>
    <row r="893" spans="2:16" ht="15" customHeight="1">
      <c r="B893" s="258"/>
      <c r="C893" s="258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56"/>
    </row>
    <row r="894" spans="2:16" ht="24.95" customHeight="1">
      <c r="B894" s="296" t="s">
        <v>13</v>
      </c>
      <c r="C894" s="296"/>
      <c r="D894" s="296"/>
      <c r="E894" s="296"/>
      <c r="F894" s="296"/>
      <c r="G894" s="296"/>
      <c r="H894" s="296"/>
      <c r="I894" s="56"/>
      <c r="J894" s="56"/>
      <c r="K894" s="56"/>
      <c r="L894" s="56"/>
      <c r="M894" s="56"/>
      <c r="N894" s="56"/>
      <c r="O894" s="56"/>
      <c r="P894" s="56"/>
    </row>
    <row r="895" spans="2:16" ht="24.95" customHeight="1">
      <c r="B895" s="244" t="s">
        <v>40</v>
      </c>
      <c r="C895" s="289" t="s">
        <v>77</v>
      </c>
      <c r="D895" s="289"/>
      <c r="E895" s="289" t="s">
        <v>131</v>
      </c>
      <c r="F895" s="289"/>
      <c r="G895" s="290" t="s">
        <v>0</v>
      </c>
      <c r="H895" s="290"/>
      <c r="I895" s="23"/>
      <c r="J895" s="23"/>
      <c r="K895" s="23"/>
      <c r="L895" s="23"/>
      <c r="M895" s="5"/>
      <c r="N895" s="5"/>
      <c r="O895" s="5"/>
      <c r="P895" s="56"/>
    </row>
    <row r="896" spans="2:16" ht="24.95" customHeight="1">
      <c r="B896" s="39" t="s">
        <v>156</v>
      </c>
      <c r="C896" s="280">
        <v>271259</v>
      </c>
      <c r="D896" s="280"/>
      <c r="E896" s="280">
        <v>15240</v>
      </c>
      <c r="F896" s="280"/>
      <c r="G896" s="291">
        <f>C896+E896</f>
        <v>286499</v>
      </c>
      <c r="H896" s="307"/>
      <c r="I896" s="23"/>
      <c r="J896" s="23"/>
      <c r="K896" s="23"/>
      <c r="L896" s="23"/>
      <c r="M896" s="5"/>
      <c r="N896" s="5"/>
      <c r="O896" s="5"/>
      <c r="P896" s="56"/>
    </row>
    <row r="897" spans="2:16" ht="24.95" customHeight="1">
      <c r="B897" s="39" t="s">
        <v>163</v>
      </c>
      <c r="C897" s="280">
        <v>265611</v>
      </c>
      <c r="D897" s="280"/>
      <c r="E897" s="280">
        <v>16095</v>
      </c>
      <c r="F897" s="280"/>
      <c r="G897" s="291">
        <f>C897+E897</f>
        <v>281706</v>
      </c>
      <c r="H897" s="307"/>
      <c r="I897" s="23"/>
      <c r="J897" s="23"/>
      <c r="K897" s="23"/>
      <c r="L897" s="23"/>
      <c r="M897" s="5"/>
      <c r="N897" s="5"/>
      <c r="O897" s="5"/>
      <c r="P897" s="56"/>
    </row>
    <row r="898" spans="2:16" ht="24.95" customHeight="1">
      <c r="B898" s="95" t="s">
        <v>49</v>
      </c>
      <c r="C898" s="285">
        <f>(C897-C896)/C896</f>
        <v>-2.0821428966412175E-2</v>
      </c>
      <c r="D898" s="285"/>
      <c r="E898" s="285">
        <f>(E897-E896)/E896</f>
        <v>5.6102362204724407E-2</v>
      </c>
      <c r="F898" s="285"/>
      <c r="G898" s="285">
        <f>(G897-G896)/G896</f>
        <v>-1.6729552284650208E-2</v>
      </c>
      <c r="H898" s="285"/>
      <c r="I898" s="23"/>
      <c r="J898" s="23"/>
      <c r="K898" s="23"/>
      <c r="L898" s="23"/>
      <c r="M898" s="5"/>
      <c r="N898" s="5"/>
      <c r="O898" s="5"/>
      <c r="P898" s="56"/>
    </row>
    <row r="899" spans="2:16" ht="24.95" customHeight="1">
      <c r="B899" s="18"/>
      <c r="C899" s="23"/>
      <c r="D899" s="23"/>
      <c r="E899" s="23"/>
      <c r="F899" s="19"/>
      <c r="G899" s="18"/>
      <c r="H899" s="18"/>
      <c r="I899" s="23"/>
      <c r="J899" s="23"/>
      <c r="K899" s="23"/>
      <c r="L899" s="23"/>
      <c r="M899" s="5"/>
      <c r="N899" s="5"/>
      <c r="O899" s="5"/>
      <c r="P899" s="56"/>
    </row>
    <row r="900" spans="2:16" ht="24.95" customHeight="1">
      <c r="B900" s="18"/>
      <c r="C900" s="23"/>
      <c r="D900" s="23"/>
      <c r="E900" s="23"/>
      <c r="F900" s="19"/>
      <c r="G900" s="18"/>
      <c r="H900" s="18"/>
      <c r="I900" s="23"/>
      <c r="J900" s="23"/>
      <c r="K900" s="23"/>
      <c r="L900" s="23"/>
      <c r="M900" s="5"/>
      <c r="N900" s="5"/>
      <c r="O900" s="5"/>
      <c r="P900" s="56"/>
    </row>
    <row r="901" spans="2:16" ht="24.95" customHeight="1">
      <c r="B901" s="18"/>
      <c r="C901" s="23"/>
      <c r="D901" s="23"/>
      <c r="E901" s="23"/>
      <c r="F901" s="19"/>
      <c r="G901" s="18"/>
      <c r="H901" s="18"/>
      <c r="I901" s="23"/>
      <c r="J901" s="23"/>
      <c r="K901" s="23"/>
      <c r="L901" s="23"/>
      <c r="M901" s="5"/>
      <c r="N901" s="5"/>
      <c r="O901" s="5"/>
      <c r="P901" s="56"/>
    </row>
    <row r="902" spans="2:16" ht="24.95" customHeight="1">
      <c r="B902" s="18"/>
      <c r="C902" s="23"/>
      <c r="D902" s="23"/>
      <c r="E902" s="23"/>
      <c r="F902" s="19"/>
      <c r="G902" s="18"/>
      <c r="H902" s="18"/>
      <c r="I902" s="23"/>
      <c r="J902" s="23"/>
      <c r="K902" s="23"/>
      <c r="L902" s="23"/>
      <c r="M902" s="5"/>
      <c r="N902" s="5"/>
      <c r="O902" s="5"/>
      <c r="P902" s="56"/>
    </row>
    <row r="903" spans="2:16" ht="24.95" customHeight="1">
      <c r="B903" s="18"/>
      <c r="C903" s="23"/>
      <c r="D903" s="23"/>
      <c r="E903" s="23"/>
      <c r="F903" s="19"/>
      <c r="G903" s="18"/>
      <c r="H903" s="18"/>
      <c r="I903" s="23"/>
      <c r="J903" s="23"/>
      <c r="K903" s="23"/>
      <c r="L903" s="23"/>
      <c r="M903" s="5"/>
      <c r="N903" s="5"/>
      <c r="O903" s="5"/>
      <c r="P903" s="56"/>
    </row>
    <row r="904" spans="2:16" ht="24.95" customHeight="1">
      <c r="B904" s="18"/>
      <c r="C904" s="23"/>
      <c r="D904" s="23"/>
      <c r="E904" s="23"/>
      <c r="F904" s="19"/>
      <c r="G904" s="18"/>
      <c r="H904" s="18"/>
      <c r="I904" s="23"/>
      <c r="J904" s="23"/>
      <c r="K904" s="23"/>
      <c r="L904" s="23"/>
      <c r="M904" s="5"/>
      <c r="N904" s="5"/>
      <c r="O904" s="5"/>
      <c r="P904" s="56"/>
    </row>
    <row r="905" spans="2:16" ht="24.95" customHeight="1">
      <c r="B905" s="18"/>
      <c r="C905" s="23"/>
      <c r="D905" s="23"/>
      <c r="E905" s="23"/>
      <c r="F905" s="19"/>
      <c r="G905" s="18"/>
      <c r="H905" s="18"/>
      <c r="I905" s="23"/>
      <c r="J905" s="23"/>
      <c r="K905" s="23"/>
      <c r="L905" s="23"/>
      <c r="M905" s="5"/>
      <c r="N905" s="5"/>
      <c r="O905" s="5"/>
      <c r="P905" s="56"/>
    </row>
    <row r="906" spans="2:16" ht="24.95" customHeight="1">
      <c r="B906" s="294"/>
      <c r="C906" s="294"/>
      <c r="D906" s="294"/>
      <c r="E906" s="294"/>
      <c r="F906" s="294"/>
      <c r="G906" s="294"/>
      <c r="H906" s="294"/>
      <c r="I906" s="294"/>
      <c r="J906" s="294"/>
      <c r="K906" s="294"/>
      <c r="L906" s="294"/>
      <c r="M906" s="56"/>
      <c r="N906" s="56"/>
      <c r="O906" s="56"/>
      <c r="P906" s="56"/>
    </row>
    <row r="907" spans="2:16" ht="24.95" customHeight="1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</row>
    <row r="908" spans="2:16" ht="24.95" customHeight="1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</row>
    <row r="909" spans="2:16" ht="24.95" customHeight="1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</row>
    <row r="910" spans="2:16" ht="24.95" customHeight="1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</row>
    <row r="911" spans="2:16" ht="24.95" customHeight="1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</row>
    <row r="912" spans="2:16" ht="24.95" customHeight="1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</row>
    <row r="913" spans="2:16" ht="24.95" customHeight="1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</row>
    <row r="914" spans="2:16" ht="24.95" customHeight="1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</row>
    <row r="915" spans="2:16" ht="24.95" customHeight="1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</row>
    <row r="916" spans="2:16" ht="24.95" customHeight="1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</row>
    <row r="917" spans="2:16" ht="24.95" customHeight="1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</row>
    <row r="918" spans="2:16" ht="24.95" customHeight="1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</row>
    <row r="919" spans="2:16" ht="24.95" customHeight="1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</row>
    <row r="920" spans="2:16" ht="24.95" customHeight="1">
      <c r="B920" s="296" t="s">
        <v>15</v>
      </c>
      <c r="C920" s="296"/>
      <c r="D920" s="296"/>
      <c r="E920" s="296"/>
      <c r="F920" s="296"/>
      <c r="G920" s="296"/>
      <c r="H920" s="296"/>
      <c r="I920" s="296"/>
      <c r="J920" s="296"/>
      <c r="K920" s="23"/>
      <c r="L920" s="23"/>
      <c r="M920" s="56"/>
      <c r="N920" s="56"/>
      <c r="O920" s="56"/>
      <c r="P920" s="56"/>
    </row>
    <row r="921" spans="2:16" ht="24.95" customHeight="1">
      <c r="B921" s="257" t="s">
        <v>40</v>
      </c>
      <c r="C921" s="297" t="s">
        <v>46</v>
      </c>
      <c r="D921" s="297"/>
      <c r="E921" s="297" t="s">
        <v>47</v>
      </c>
      <c r="F921" s="297"/>
      <c r="G921" s="298" t="s">
        <v>48</v>
      </c>
      <c r="H921" s="298"/>
      <c r="I921" s="299" t="s">
        <v>109</v>
      </c>
      <c r="J921" s="299"/>
      <c r="K921" s="23"/>
      <c r="L921" s="23"/>
      <c r="M921" s="5"/>
      <c r="N921" s="5"/>
      <c r="O921" s="5"/>
      <c r="P921" s="56"/>
    </row>
    <row r="922" spans="2:16" ht="24.95" customHeight="1">
      <c r="B922" s="39" t="s">
        <v>156</v>
      </c>
      <c r="C922" s="281">
        <v>519033</v>
      </c>
      <c r="D922" s="281"/>
      <c r="E922" s="281">
        <v>27701</v>
      </c>
      <c r="F922" s="281"/>
      <c r="G922" s="282">
        <f>C922+E922</f>
        <v>546734</v>
      </c>
      <c r="H922" s="282"/>
      <c r="I922" s="283">
        <v>0.13009999999999999</v>
      </c>
      <c r="J922" s="284"/>
      <c r="K922" s="23"/>
      <c r="L922" s="23"/>
      <c r="M922" s="5"/>
      <c r="N922" s="5"/>
      <c r="O922" s="5"/>
      <c r="P922" s="56"/>
    </row>
    <row r="923" spans="2:16" ht="24.95" customHeight="1">
      <c r="B923" s="39" t="s">
        <v>163</v>
      </c>
      <c r="C923" s="281">
        <v>502714</v>
      </c>
      <c r="D923" s="281"/>
      <c r="E923" s="281">
        <v>27243</v>
      </c>
      <c r="F923" s="281"/>
      <c r="G923" s="282">
        <f>C923+E923</f>
        <v>529957</v>
      </c>
      <c r="H923" s="282"/>
      <c r="I923" s="283">
        <v>0.123</v>
      </c>
      <c r="J923" s="284"/>
      <c r="K923" s="23"/>
      <c r="L923" s="23"/>
      <c r="M923" s="5"/>
      <c r="N923" s="5"/>
      <c r="O923" s="5"/>
      <c r="P923" s="56"/>
    </row>
    <row r="924" spans="2:16" ht="24.95" customHeight="1">
      <c r="B924" s="104" t="s">
        <v>49</v>
      </c>
      <c r="C924" s="285">
        <f>(C923-C922)/C922</f>
        <v>-3.144116077397776E-2</v>
      </c>
      <c r="D924" s="285"/>
      <c r="E924" s="285">
        <f>(E923-E922)/E922</f>
        <v>-1.653369914443522E-2</v>
      </c>
      <c r="F924" s="285"/>
      <c r="G924" s="286">
        <f>(G923-G922)/G922</f>
        <v>-3.0685854547183821E-2</v>
      </c>
      <c r="H924" s="286"/>
      <c r="I924" s="286">
        <f>(I923-I922)/I922</f>
        <v>-5.457340507302072E-2</v>
      </c>
      <c r="J924" s="286"/>
      <c r="K924" s="23"/>
      <c r="L924" s="23"/>
      <c r="M924" s="5"/>
      <c r="N924" s="5"/>
      <c r="O924" s="5"/>
      <c r="P924" s="56"/>
    </row>
    <row r="925" spans="2:16" ht="24.95" customHeight="1">
      <c r="B925" s="18"/>
      <c r="C925" s="23"/>
      <c r="D925" s="23"/>
      <c r="E925" s="23"/>
      <c r="F925" s="19"/>
      <c r="G925" s="18"/>
      <c r="H925" s="18"/>
      <c r="I925" s="23"/>
      <c r="J925" s="23"/>
      <c r="K925" s="23"/>
      <c r="L925" s="23"/>
      <c r="M925" s="5"/>
      <c r="N925" s="5"/>
      <c r="O925" s="5"/>
      <c r="P925" s="56"/>
    </row>
    <row r="926" spans="2:16" ht="24.95" customHeight="1">
      <c r="B926" s="18"/>
      <c r="C926" s="23"/>
      <c r="D926" s="23"/>
      <c r="E926" s="23"/>
      <c r="F926" s="19"/>
      <c r="G926" s="18"/>
      <c r="H926" s="18"/>
      <c r="I926" s="23"/>
      <c r="J926" s="23"/>
      <c r="K926" s="23"/>
      <c r="L926" s="23"/>
      <c r="M926" s="5"/>
      <c r="N926" s="5"/>
      <c r="O926" s="5"/>
      <c r="P926" s="56"/>
    </row>
    <row r="927" spans="2:16" ht="24.95" customHeight="1">
      <c r="B927" s="18"/>
      <c r="C927" s="23"/>
      <c r="D927" s="23"/>
      <c r="E927" s="23"/>
      <c r="F927" s="19"/>
      <c r="G927" s="18"/>
      <c r="H927" s="18"/>
      <c r="I927" s="23"/>
      <c r="J927" s="23"/>
      <c r="K927" s="23"/>
      <c r="L927" s="23"/>
      <c r="M927" s="5"/>
      <c r="N927" s="5"/>
      <c r="O927" s="5"/>
      <c r="P927" s="56"/>
    </row>
    <row r="928" spans="2:16" ht="24.95" customHeight="1">
      <c r="B928" s="18"/>
      <c r="C928" s="23"/>
      <c r="D928" s="23"/>
      <c r="E928" s="23"/>
      <c r="F928" s="19"/>
      <c r="G928" s="18"/>
      <c r="H928" s="18"/>
      <c r="I928" s="23"/>
      <c r="J928" s="23"/>
      <c r="K928" s="23"/>
      <c r="L928" s="23"/>
      <c r="M928" s="5"/>
      <c r="N928" s="5"/>
      <c r="O928" s="5"/>
      <c r="P928" s="56"/>
    </row>
    <row r="929" spans="2:16" ht="24.95" customHeight="1">
      <c r="B929" s="18"/>
      <c r="C929" s="23"/>
      <c r="D929" s="23"/>
      <c r="E929" s="23"/>
      <c r="F929" s="19"/>
      <c r="G929" s="18"/>
      <c r="H929" s="18"/>
      <c r="I929" s="23"/>
      <c r="J929" s="23"/>
      <c r="K929" s="23"/>
      <c r="L929" s="23"/>
      <c r="M929" s="5"/>
      <c r="N929" s="5"/>
      <c r="O929" s="5"/>
      <c r="P929" s="56"/>
    </row>
    <row r="930" spans="2:16" ht="24.95" customHeight="1">
      <c r="B930" s="18"/>
      <c r="C930" s="23"/>
      <c r="D930" s="23"/>
      <c r="E930" s="23"/>
      <c r="F930" s="19"/>
      <c r="G930" s="18"/>
      <c r="H930" s="18"/>
      <c r="I930" s="23"/>
      <c r="J930" s="23"/>
      <c r="K930" s="23"/>
      <c r="L930" s="23"/>
      <c r="M930" s="5"/>
      <c r="N930" s="5"/>
      <c r="O930" s="5"/>
      <c r="P930" s="56"/>
    </row>
    <row r="931" spans="2:16" ht="24.95" customHeight="1">
      <c r="B931" s="18"/>
      <c r="C931" s="23"/>
      <c r="D931" s="23"/>
      <c r="E931" s="23"/>
      <c r="F931" s="19"/>
      <c r="G931" s="18"/>
      <c r="H931" s="18"/>
      <c r="I931" s="23"/>
      <c r="J931" s="23"/>
      <c r="K931" s="23"/>
      <c r="L931" s="23"/>
      <c r="M931" s="5"/>
      <c r="N931" s="5"/>
      <c r="O931" s="5"/>
      <c r="P931" s="56"/>
    </row>
    <row r="932" spans="2:16" ht="24.95" customHeight="1">
      <c r="B932" s="294"/>
      <c r="C932" s="294"/>
      <c r="D932" s="294"/>
      <c r="E932" s="294"/>
      <c r="F932" s="294"/>
      <c r="G932" s="294"/>
      <c r="H932" s="294"/>
      <c r="I932" s="294"/>
      <c r="J932" s="294"/>
      <c r="K932" s="294"/>
      <c r="L932" s="294"/>
      <c r="M932" s="56"/>
      <c r="N932" s="56"/>
      <c r="O932" s="56"/>
      <c r="P932" s="56"/>
    </row>
    <row r="933" spans="2:16" ht="24.95" customHeight="1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</row>
    <row r="934" spans="2:16" ht="24.95" customHeight="1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</row>
    <row r="935" spans="2:16" ht="24.95" customHeight="1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</row>
    <row r="936" spans="2:16" ht="24.95" customHeight="1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</row>
    <row r="937" spans="2:16" ht="24.95" customHeight="1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</row>
    <row r="938" spans="2:16" ht="24.95" customHeight="1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</row>
    <row r="939" spans="2:16" ht="24.95" customHeight="1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</row>
    <row r="940" spans="2:16" ht="24.95" customHeight="1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</row>
    <row r="941" spans="2:16" ht="24.95" customHeight="1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</row>
    <row r="942" spans="2:16" ht="24.95" customHeight="1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</row>
    <row r="943" spans="2:16" ht="24.95" customHeight="1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P943" s="56"/>
    </row>
    <row r="944" spans="2:16" ht="24.95" customHeight="1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45"/>
      <c r="P944" s="56"/>
    </row>
    <row r="945" spans="2:15" s="56" customFormat="1" ht="24.95" customHeight="1"/>
    <row r="946" spans="2:15" s="56" customFormat="1" ht="24.95" customHeight="1"/>
    <row r="947" spans="2:15" s="56" customFormat="1" ht="24.95" customHeight="1"/>
    <row r="948" spans="2:15" s="56" customFormat="1" ht="24.95" customHeight="1"/>
    <row r="949" spans="2:15" s="56" customFormat="1" ht="24.95" customHeight="1"/>
    <row r="950" spans="2:15" s="56" customFormat="1" ht="24.95" customHeight="1"/>
    <row r="951" spans="2:15" s="56" customFormat="1" ht="24.95" customHeight="1"/>
    <row r="952" spans="2:15" s="56" customFormat="1" ht="24.95" customHeight="1"/>
    <row r="953" spans="2:15" s="56" customFormat="1" ht="24.95" customHeight="1"/>
    <row r="954" spans="2:15" s="56" customFormat="1" ht="24.95" customHeight="1"/>
    <row r="955" spans="2:15" s="56" customFormat="1" ht="24.95" customHeight="1"/>
    <row r="956" spans="2:15" s="56" customFormat="1" ht="24.95" customHeight="1"/>
    <row r="957" spans="2:15" s="56" customFormat="1" ht="24.95" customHeight="1">
      <c r="O957" s="45">
        <v>11</v>
      </c>
    </row>
    <row r="958" spans="2:15" ht="39.950000000000003" customHeight="1">
      <c r="B958" s="305" t="s">
        <v>144</v>
      </c>
      <c r="C958" s="305"/>
      <c r="D958" s="305"/>
      <c r="E958" s="305"/>
      <c r="F958" s="305"/>
      <c r="G958" s="305"/>
      <c r="H958" s="305"/>
      <c r="I958" s="305"/>
      <c r="J958" s="305"/>
      <c r="K958" s="305"/>
      <c r="L958" s="305"/>
      <c r="M958" s="305"/>
      <c r="N958" s="305"/>
      <c r="O958" s="305"/>
    </row>
    <row r="959" spans="2:15" ht="15" customHeight="1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</row>
    <row r="960" spans="2:15" ht="30" customHeight="1">
      <c r="B960" s="287" t="s">
        <v>113</v>
      </c>
      <c r="C960" s="287"/>
      <c r="D960" s="287"/>
      <c r="E960" s="287"/>
      <c r="F960" s="287"/>
      <c r="G960" s="287"/>
      <c r="H960" s="287"/>
      <c r="I960" s="287"/>
      <c r="J960" s="287"/>
      <c r="K960" s="287"/>
      <c r="L960" s="287"/>
      <c r="M960" s="287"/>
      <c r="N960" s="287"/>
      <c r="O960" s="287"/>
    </row>
    <row r="961" spans="2:15" ht="15" customHeight="1">
      <c r="B961" s="92"/>
      <c r="C961" s="92"/>
      <c r="D961" s="92"/>
      <c r="E961" s="92"/>
      <c r="F961" s="92"/>
      <c r="G961" s="92"/>
    </row>
    <row r="962" spans="2:15" ht="24.95" customHeight="1">
      <c r="B962" s="318" t="s">
        <v>139</v>
      </c>
      <c r="C962" s="318"/>
      <c r="D962" s="318"/>
      <c r="E962" s="318"/>
      <c r="F962" s="318"/>
      <c r="G962" s="318"/>
      <c r="H962" s="318"/>
      <c r="I962" s="318"/>
      <c r="J962" s="318"/>
    </row>
    <row r="963" spans="2:15" ht="24.95" customHeight="1">
      <c r="B963" s="314" t="s">
        <v>41</v>
      </c>
      <c r="C963" s="279" t="s">
        <v>60</v>
      </c>
      <c r="D963" s="279"/>
      <c r="E963" s="279"/>
      <c r="F963" s="279" t="s">
        <v>61</v>
      </c>
      <c r="G963" s="279"/>
      <c r="H963" s="279"/>
      <c r="I963" s="161" t="s">
        <v>65</v>
      </c>
      <c r="J963" s="160" t="s">
        <v>66</v>
      </c>
    </row>
    <row r="964" spans="2:15" ht="24.95" customHeight="1">
      <c r="B964" s="314"/>
      <c r="C964" s="133" t="s">
        <v>83</v>
      </c>
      <c r="D964" s="133" t="s">
        <v>84</v>
      </c>
      <c r="E964" s="103" t="s">
        <v>85</v>
      </c>
      <c r="F964" s="133" t="s">
        <v>86</v>
      </c>
      <c r="G964" s="133" t="s">
        <v>87</v>
      </c>
      <c r="H964" s="103" t="s">
        <v>88</v>
      </c>
      <c r="I964" s="140" t="s">
        <v>105</v>
      </c>
      <c r="J964" s="140" t="s">
        <v>106</v>
      </c>
      <c r="K964" s="9"/>
      <c r="L964" s="9"/>
      <c r="M964" s="65"/>
      <c r="N964" s="9"/>
    </row>
    <row r="965" spans="2:15" ht="24.95" customHeight="1">
      <c r="B965" s="30" t="s">
        <v>135</v>
      </c>
      <c r="C965" s="176">
        <v>3143</v>
      </c>
      <c r="D965" s="176">
        <v>153</v>
      </c>
      <c r="E965" s="155">
        <f>SUM(C965:D965)</f>
        <v>3296</v>
      </c>
      <c r="F965" s="176">
        <v>8633</v>
      </c>
      <c r="G965" s="176">
        <v>324</v>
      </c>
      <c r="H965" s="155">
        <f>SUM(F965:G965)</f>
        <v>8957</v>
      </c>
      <c r="I965" s="117">
        <v>6.39319924055331E-2</v>
      </c>
      <c r="J965" s="119">
        <f>H965/E965</f>
        <v>2.7175364077669903</v>
      </c>
      <c r="K965" s="9"/>
      <c r="L965" s="68"/>
      <c r="M965" s="65"/>
      <c r="N965" s="9"/>
    </row>
    <row r="966" spans="2:15" ht="24.95" customHeight="1">
      <c r="B966" s="30" t="s">
        <v>5</v>
      </c>
      <c r="C966" s="176">
        <v>2696</v>
      </c>
      <c r="D966" s="176">
        <v>3328</v>
      </c>
      <c r="E966" s="155">
        <f t="shared" ref="E966:E973" si="22">SUM(C966:D966)</f>
        <v>6024</v>
      </c>
      <c r="F966" s="176">
        <v>10441</v>
      </c>
      <c r="G966" s="176">
        <v>6497</v>
      </c>
      <c r="H966" s="155">
        <f t="shared" ref="H966:H973" si="23">SUM(F966:G966)</f>
        <v>16938</v>
      </c>
      <c r="I966" s="117">
        <v>0.1190971733933343</v>
      </c>
      <c r="J966" s="119">
        <f t="shared" ref="J966:J974" si="24">H966/E966</f>
        <v>2.8117529880478087</v>
      </c>
      <c r="K966" s="9"/>
      <c r="L966" s="68"/>
      <c r="M966" s="65"/>
      <c r="N966" s="9"/>
    </row>
    <row r="967" spans="2:15" ht="24.95" customHeight="1">
      <c r="B967" s="30" t="s">
        <v>24</v>
      </c>
      <c r="C967" s="176">
        <v>3239</v>
      </c>
      <c r="D967" s="176">
        <v>400</v>
      </c>
      <c r="E967" s="155">
        <f t="shared" si="22"/>
        <v>3639</v>
      </c>
      <c r="F967" s="176">
        <v>7873</v>
      </c>
      <c r="G967" s="176">
        <v>1261</v>
      </c>
      <c r="H967" s="155">
        <f t="shared" si="23"/>
        <v>9134</v>
      </c>
      <c r="I967" s="117">
        <v>7.9908316273861385E-2</v>
      </c>
      <c r="J967" s="119">
        <f t="shared" si="24"/>
        <v>2.5100302280846387</v>
      </c>
      <c r="K967" s="9"/>
      <c r="L967" s="68"/>
      <c r="M967" s="66"/>
      <c r="N967" s="9"/>
    </row>
    <row r="968" spans="2:15" ht="24.95" customHeight="1">
      <c r="B968" s="30" t="s">
        <v>7</v>
      </c>
      <c r="C968" s="176">
        <v>424</v>
      </c>
      <c r="D968" s="176">
        <v>41</v>
      </c>
      <c r="E968" s="155">
        <f t="shared" si="22"/>
        <v>465</v>
      </c>
      <c r="F968" s="176">
        <v>2088</v>
      </c>
      <c r="G968" s="176">
        <v>71</v>
      </c>
      <c r="H968" s="155">
        <f t="shared" si="23"/>
        <v>2159</v>
      </c>
      <c r="I968" s="117">
        <v>5.3546626984126981E-2</v>
      </c>
      <c r="J968" s="119">
        <f t="shared" si="24"/>
        <v>4.6430107526881716</v>
      </c>
      <c r="K968" s="9"/>
      <c r="L968" s="68"/>
      <c r="M968" s="66"/>
      <c r="N968" s="9"/>
    </row>
    <row r="969" spans="2:15" ht="24.95" customHeight="1">
      <c r="B969" s="30" t="s">
        <v>8</v>
      </c>
      <c r="C969" s="176">
        <v>1843</v>
      </c>
      <c r="D969" s="176">
        <v>3839</v>
      </c>
      <c r="E969" s="155">
        <f t="shared" si="22"/>
        <v>5682</v>
      </c>
      <c r="F969" s="176">
        <v>3299</v>
      </c>
      <c r="G969" s="176">
        <v>4656</v>
      </c>
      <c r="H969" s="155">
        <f t="shared" si="23"/>
        <v>7955</v>
      </c>
      <c r="I969" s="117">
        <v>7.2131950237568465E-2</v>
      </c>
      <c r="J969" s="119">
        <f t="shared" si="24"/>
        <v>1.4000351988736361</v>
      </c>
      <c r="K969" s="9"/>
      <c r="L969" s="68"/>
      <c r="M969" s="66"/>
      <c r="N969" s="9"/>
    </row>
    <row r="970" spans="2:15" ht="24.95" customHeight="1">
      <c r="B970" s="30" t="s">
        <v>9</v>
      </c>
      <c r="C970" s="176">
        <v>1025</v>
      </c>
      <c r="D970" s="176">
        <v>748</v>
      </c>
      <c r="E970" s="155">
        <f t="shared" si="22"/>
        <v>1773</v>
      </c>
      <c r="F970" s="176">
        <v>2021</v>
      </c>
      <c r="G970" s="176">
        <v>1376</v>
      </c>
      <c r="H970" s="155">
        <f t="shared" si="23"/>
        <v>3397</v>
      </c>
      <c r="I970" s="117">
        <v>7.0638386358910371E-2</v>
      </c>
      <c r="J970" s="119">
        <f t="shared" si="24"/>
        <v>1.915961646926114</v>
      </c>
      <c r="K970" s="9"/>
      <c r="L970" s="68"/>
      <c r="M970" s="66"/>
      <c r="N970" s="9"/>
    </row>
    <row r="971" spans="2:15" ht="24.95" customHeight="1">
      <c r="B971" s="30" t="s">
        <v>10</v>
      </c>
      <c r="C971" s="176">
        <v>2082</v>
      </c>
      <c r="D971" s="176">
        <v>111</v>
      </c>
      <c r="E971" s="155">
        <f t="shared" si="22"/>
        <v>2193</v>
      </c>
      <c r="F971" s="176">
        <v>7741</v>
      </c>
      <c r="G971" s="176">
        <v>147</v>
      </c>
      <c r="H971" s="155">
        <f t="shared" si="23"/>
        <v>7888</v>
      </c>
      <c r="I971" s="117">
        <v>8.4916730361391315E-2</v>
      </c>
      <c r="J971" s="119">
        <f t="shared" si="24"/>
        <v>3.5968992248062017</v>
      </c>
      <c r="K971" s="9"/>
      <c r="L971" s="68"/>
      <c r="M971" s="66"/>
      <c r="N971" s="9"/>
    </row>
    <row r="972" spans="2:15" ht="24.95" customHeight="1">
      <c r="B972" s="30" t="s">
        <v>11</v>
      </c>
      <c r="C972" s="176">
        <v>924</v>
      </c>
      <c r="D972" s="176">
        <v>1769</v>
      </c>
      <c r="E972" s="155">
        <f t="shared" si="22"/>
        <v>2693</v>
      </c>
      <c r="F972" s="176">
        <v>1800</v>
      </c>
      <c r="G972" s="176">
        <v>2534</v>
      </c>
      <c r="H972" s="155">
        <f t="shared" si="23"/>
        <v>4334</v>
      </c>
      <c r="I972" s="117">
        <v>0.11575854700854701</v>
      </c>
      <c r="J972" s="119">
        <f>H972/E972</f>
        <v>1.6093575937616043</v>
      </c>
      <c r="K972" s="9"/>
      <c r="L972" s="68"/>
      <c r="M972" s="65"/>
      <c r="N972" s="9"/>
    </row>
    <row r="973" spans="2:15" ht="24.95" customHeight="1">
      <c r="B973" s="30" t="s">
        <v>12</v>
      </c>
      <c r="C973" s="176">
        <v>896</v>
      </c>
      <c r="D973" s="176">
        <v>176</v>
      </c>
      <c r="E973" s="155">
        <f t="shared" si="22"/>
        <v>1072</v>
      </c>
      <c r="F973" s="176">
        <v>2180</v>
      </c>
      <c r="G973" s="176">
        <v>276</v>
      </c>
      <c r="H973" s="155">
        <f t="shared" si="23"/>
        <v>2456</v>
      </c>
      <c r="I973" s="117">
        <v>2.9980468749999999E-2</v>
      </c>
      <c r="J973" s="119">
        <f>H973/E973</f>
        <v>2.2910447761194028</v>
      </c>
      <c r="K973" s="9"/>
      <c r="L973" s="9"/>
      <c r="M973" s="65"/>
      <c r="N973" s="9"/>
    </row>
    <row r="974" spans="2:15" ht="24.95" customHeight="1">
      <c r="B974" s="101" t="s">
        <v>14</v>
      </c>
      <c r="C974" s="157">
        <f>SUM(C965:C973)</f>
        <v>16272</v>
      </c>
      <c r="D974" s="153">
        <f>SUM(D965:D973)</f>
        <v>10565</v>
      </c>
      <c r="E974" s="152">
        <f>SUM(C974:D974)</f>
        <v>26837</v>
      </c>
      <c r="F974" s="153">
        <f>SUM(F965:F973)</f>
        <v>46076</v>
      </c>
      <c r="G974" s="153">
        <f>SUM(G965:G973)</f>
        <v>17142</v>
      </c>
      <c r="H974" s="152">
        <f>SUM(F974:G974)</f>
        <v>63218</v>
      </c>
      <c r="I974" s="138">
        <v>7.8281468053042882E-2</v>
      </c>
      <c r="J974" s="198">
        <f t="shared" si="24"/>
        <v>2.3556284234452436</v>
      </c>
      <c r="K974" s="9"/>
      <c r="L974" s="9"/>
      <c r="M974" s="65"/>
      <c r="N974" s="9"/>
    </row>
    <row r="975" spans="2:15" ht="24.95" customHeight="1">
      <c r="B975" s="311"/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311"/>
    </row>
    <row r="976" spans="2:15" ht="24.95" customHeight="1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</row>
    <row r="977" spans="2:15" s="54" customFormat="1" ht="24.95" customHeight="1">
      <c r="B977" s="82"/>
      <c r="C977" s="82"/>
      <c r="D977" s="82"/>
      <c r="E977" s="82"/>
      <c r="F977" s="82"/>
      <c r="G977" s="82"/>
      <c r="H977" s="82"/>
      <c r="I977" s="82"/>
      <c r="J977" s="82"/>
      <c r="K977" s="67"/>
      <c r="L977" s="67"/>
      <c r="M977" s="67"/>
      <c r="N977" s="67"/>
    </row>
    <row r="978" spans="2:15" ht="24.95" customHeight="1">
      <c r="B978" s="2"/>
      <c r="C978" s="2"/>
      <c r="D978" s="2"/>
      <c r="E978" s="2"/>
      <c r="G978" s="2"/>
      <c r="H978" s="2"/>
      <c r="I978" s="2"/>
      <c r="J978" s="2"/>
    </row>
    <row r="979" spans="2:15" ht="24.95" customHeight="1">
      <c r="B979" s="2"/>
      <c r="C979" s="2"/>
      <c r="D979" s="2"/>
      <c r="E979" s="2"/>
      <c r="G979" s="2"/>
      <c r="H979" s="2"/>
      <c r="I979" s="2"/>
      <c r="J979" s="2"/>
    </row>
    <row r="980" spans="2:15" ht="24.95" customHeight="1">
      <c r="B980" s="2"/>
      <c r="C980" s="2"/>
      <c r="D980" s="2"/>
      <c r="E980" s="2"/>
      <c r="G980" s="2"/>
      <c r="H980" s="2"/>
      <c r="I980" s="2"/>
      <c r="J980" s="2"/>
    </row>
    <row r="981" spans="2:15" ht="24.95" customHeight="1">
      <c r="B981" s="2"/>
      <c r="C981" s="2"/>
      <c r="D981" s="2"/>
      <c r="E981" s="2"/>
      <c r="G981" s="2"/>
      <c r="H981" s="2"/>
      <c r="I981" s="2"/>
      <c r="J981" s="2"/>
    </row>
    <row r="982" spans="2:15" ht="24.95" customHeight="1">
      <c r="B982" s="2"/>
      <c r="C982" s="2"/>
      <c r="D982" s="2"/>
      <c r="E982" s="2"/>
      <c r="G982" s="2"/>
      <c r="H982" s="2"/>
      <c r="I982" s="2"/>
      <c r="J982" s="2"/>
    </row>
    <row r="983" spans="2:15" ht="24.95" customHeight="1">
      <c r="B983" s="2"/>
      <c r="C983" s="2"/>
      <c r="D983" s="2"/>
      <c r="E983" s="2"/>
      <c r="G983" s="2"/>
      <c r="H983" s="2"/>
      <c r="I983" s="2"/>
      <c r="J983" s="2"/>
    </row>
    <row r="984" spans="2:15" ht="24.95" customHeight="1">
      <c r="B984" s="2"/>
      <c r="C984" s="2"/>
      <c r="D984" s="2"/>
      <c r="E984" s="2"/>
      <c r="G984" s="2"/>
      <c r="H984" s="2"/>
      <c r="I984" s="2"/>
      <c r="J984" s="2"/>
    </row>
    <row r="985" spans="2:15" ht="24.95" customHeight="1">
      <c r="B985" s="2"/>
      <c r="C985" s="2"/>
      <c r="D985" s="2"/>
      <c r="E985" s="2"/>
      <c r="G985" s="2"/>
      <c r="H985" s="2"/>
      <c r="I985" s="2"/>
      <c r="J985" s="2"/>
    </row>
    <row r="986" spans="2:15" ht="24.95" customHeight="1">
      <c r="B986" s="2"/>
      <c r="C986" s="2"/>
      <c r="D986" s="2"/>
      <c r="E986" s="2"/>
      <c r="G986" s="2"/>
      <c r="H986" s="2"/>
      <c r="I986" s="2"/>
      <c r="J986" s="2"/>
    </row>
    <row r="987" spans="2:15" ht="24.95" customHeight="1">
      <c r="B987" s="2"/>
      <c r="C987" s="2"/>
      <c r="D987" s="2"/>
      <c r="E987" s="2"/>
      <c r="G987" s="2"/>
      <c r="H987" s="2"/>
      <c r="I987" s="2"/>
      <c r="J987" s="2"/>
    </row>
    <row r="988" spans="2:15" ht="30" customHeight="1">
      <c r="B988" s="287" t="s">
        <v>164</v>
      </c>
      <c r="C988" s="287"/>
      <c r="D988" s="287"/>
      <c r="E988" s="287"/>
      <c r="F988" s="287"/>
      <c r="G988" s="287"/>
      <c r="H988" s="287"/>
      <c r="I988" s="287"/>
      <c r="J988" s="287"/>
      <c r="K988" s="287"/>
      <c r="L988" s="287"/>
      <c r="M988" s="287"/>
      <c r="N988" s="287"/>
      <c r="O988" s="287"/>
    </row>
    <row r="989" spans="2:15" ht="15" customHeight="1">
      <c r="B989" s="92"/>
      <c r="C989" s="92"/>
      <c r="D989" s="92"/>
      <c r="E989" s="92"/>
      <c r="F989" s="92"/>
      <c r="G989" s="92"/>
    </row>
    <row r="990" spans="2:15" ht="24.95" customHeight="1">
      <c r="B990" s="288" t="s">
        <v>13</v>
      </c>
      <c r="C990" s="288"/>
      <c r="D990" s="288"/>
      <c r="E990" s="288"/>
      <c r="F990" s="288"/>
      <c r="G990" s="288"/>
      <c r="H990" s="288"/>
      <c r="I990" s="23"/>
      <c r="J990" s="23"/>
      <c r="K990" s="23"/>
      <c r="L990" s="23"/>
      <c r="M990" s="5"/>
      <c r="N990" s="5"/>
      <c r="O990" s="5"/>
    </row>
    <row r="991" spans="2:15" ht="24.95" customHeight="1">
      <c r="B991" s="234" t="s">
        <v>40</v>
      </c>
      <c r="C991" s="289" t="s">
        <v>77</v>
      </c>
      <c r="D991" s="289"/>
      <c r="E991" s="289" t="s">
        <v>131</v>
      </c>
      <c r="F991" s="289"/>
      <c r="G991" s="290" t="s">
        <v>0</v>
      </c>
      <c r="H991" s="290"/>
      <c r="I991" s="23"/>
      <c r="J991" s="23"/>
      <c r="K991" s="23"/>
      <c r="L991" s="23"/>
      <c r="M991" s="5"/>
      <c r="N991" s="5"/>
      <c r="O991" s="5"/>
    </row>
    <row r="992" spans="2:15" ht="24.95" customHeight="1">
      <c r="B992" s="39" t="s">
        <v>154</v>
      </c>
      <c r="C992" s="280">
        <v>10172</v>
      </c>
      <c r="D992" s="280"/>
      <c r="E992" s="280">
        <v>7240</v>
      </c>
      <c r="F992" s="280"/>
      <c r="G992" s="291">
        <f>C992+E992</f>
        <v>17412</v>
      </c>
      <c r="H992" s="307"/>
      <c r="I992" s="23"/>
      <c r="J992" s="23"/>
      <c r="K992" s="23"/>
      <c r="L992" s="23"/>
      <c r="M992" s="5"/>
      <c r="N992" s="5"/>
      <c r="O992" s="5"/>
    </row>
    <row r="993" spans="2:15" ht="24.95" customHeight="1">
      <c r="B993" s="39" t="s">
        <v>150</v>
      </c>
      <c r="C993" s="280">
        <v>16272</v>
      </c>
      <c r="D993" s="280"/>
      <c r="E993" s="280">
        <v>10565</v>
      </c>
      <c r="F993" s="280"/>
      <c r="G993" s="291">
        <f>C993+E993</f>
        <v>26837</v>
      </c>
      <c r="H993" s="307"/>
      <c r="I993" s="23"/>
      <c r="J993" s="23"/>
      <c r="K993" s="23"/>
      <c r="L993" s="23"/>
      <c r="M993" s="5"/>
      <c r="N993" s="5"/>
      <c r="O993" s="5"/>
    </row>
    <row r="994" spans="2:15" ht="24.95" customHeight="1">
      <c r="B994" s="95" t="s">
        <v>49</v>
      </c>
      <c r="C994" s="285">
        <f>(C993-C992)/C992</f>
        <v>0.59968541093197014</v>
      </c>
      <c r="D994" s="285"/>
      <c r="E994" s="285">
        <f>(E993-E992)/E992</f>
        <v>0.45925414364640882</v>
      </c>
      <c r="F994" s="285"/>
      <c r="G994" s="285">
        <f>(G993-G992)/G992</f>
        <v>0.54129336090052838</v>
      </c>
      <c r="H994" s="285"/>
      <c r="I994" s="23"/>
      <c r="J994" s="23"/>
      <c r="K994" s="23"/>
      <c r="L994" s="23"/>
      <c r="M994" s="5"/>
      <c r="N994" s="5"/>
      <c r="O994" s="5"/>
    </row>
    <row r="995" spans="2:15" ht="24.95" customHeight="1">
      <c r="B995" s="18"/>
      <c r="C995" s="23"/>
      <c r="D995" s="23"/>
      <c r="E995" s="23"/>
      <c r="F995" s="19"/>
      <c r="G995" s="18"/>
      <c r="H995" s="18"/>
      <c r="I995" s="23"/>
      <c r="J995" s="23"/>
      <c r="K995" s="23"/>
      <c r="L995" s="23"/>
      <c r="M995" s="5"/>
      <c r="N995" s="5"/>
      <c r="O995" s="5"/>
    </row>
    <row r="996" spans="2:15" ht="24.95" customHeight="1">
      <c r="B996" s="18"/>
      <c r="C996" s="23"/>
      <c r="D996" s="23"/>
      <c r="E996" s="23"/>
      <c r="F996" s="19"/>
      <c r="G996" s="18"/>
      <c r="H996" s="18"/>
      <c r="I996" s="23"/>
      <c r="J996" s="23"/>
      <c r="K996" s="23"/>
      <c r="L996" s="23"/>
      <c r="M996" s="5"/>
      <c r="N996" s="5"/>
      <c r="O996" s="5"/>
    </row>
    <row r="997" spans="2:15" ht="24.95" customHeight="1">
      <c r="B997" s="18"/>
      <c r="C997" s="23"/>
      <c r="D997" s="23"/>
      <c r="E997" s="23"/>
      <c r="F997" s="19"/>
      <c r="G997" s="18"/>
      <c r="H997" s="18"/>
      <c r="I997" s="23"/>
      <c r="J997" s="23"/>
      <c r="K997" s="23"/>
      <c r="L997" s="23"/>
      <c r="M997" s="5"/>
      <c r="N997" s="5"/>
      <c r="O997" s="5"/>
    </row>
    <row r="998" spans="2:15" ht="24.95" customHeight="1">
      <c r="B998" s="18"/>
      <c r="C998" s="23"/>
      <c r="D998" s="23"/>
      <c r="E998" s="23"/>
      <c r="F998" s="19"/>
      <c r="G998" s="18"/>
      <c r="H998" s="18"/>
      <c r="I998" s="23"/>
      <c r="J998" s="23"/>
      <c r="K998" s="23"/>
      <c r="L998" s="23"/>
      <c r="M998" s="5"/>
      <c r="N998" s="5"/>
      <c r="O998" s="5"/>
    </row>
    <row r="999" spans="2:15" ht="24.95" customHeight="1">
      <c r="B999" s="18"/>
      <c r="C999" s="23"/>
      <c r="D999" s="23"/>
      <c r="E999" s="23"/>
      <c r="F999" s="19"/>
      <c r="G999" s="18"/>
      <c r="H999" s="18"/>
      <c r="I999" s="23"/>
      <c r="J999" s="23"/>
      <c r="K999" s="23"/>
      <c r="L999" s="23"/>
      <c r="M999" s="5"/>
      <c r="N999" s="5"/>
      <c r="O999" s="5"/>
    </row>
    <row r="1000" spans="2:15" ht="24.95" customHeight="1">
      <c r="B1000" s="18"/>
      <c r="C1000" s="23"/>
      <c r="D1000" s="23"/>
      <c r="E1000" s="23"/>
      <c r="F1000" s="19"/>
      <c r="G1000" s="18"/>
      <c r="H1000" s="18"/>
      <c r="I1000" s="23"/>
      <c r="J1000" s="23"/>
      <c r="K1000" s="23"/>
      <c r="L1000" s="23"/>
      <c r="M1000" s="5"/>
      <c r="N1000" s="5"/>
      <c r="O1000" s="5"/>
    </row>
    <row r="1001" spans="2:15" ht="24.95" customHeight="1">
      <c r="B1001" s="18"/>
      <c r="C1001" s="23"/>
      <c r="D1001" s="23"/>
      <c r="E1001" s="23"/>
      <c r="F1001" s="19"/>
      <c r="G1001" s="18"/>
      <c r="H1001" s="18"/>
      <c r="I1001" s="23"/>
      <c r="J1001" s="23"/>
      <c r="K1001" s="23"/>
      <c r="L1001" s="23"/>
      <c r="M1001" s="5"/>
      <c r="N1001" s="5"/>
      <c r="O1001" s="5"/>
    </row>
    <row r="1002" spans="2:15" ht="24.95" customHeight="1">
      <c r="B1002" s="294"/>
      <c r="C1002" s="294"/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56"/>
      <c r="N1002" s="56"/>
      <c r="O1002" s="56"/>
    </row>
    <row r="1003" spans="2:15" ht="24.95" customHeight="1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</row>
    <row r="1004" spans="2:15" ht="24.95" customHeight="1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</row>
    <row r="1005" spans="2:15" ht="24.95" customHeight="1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</row>
    <row r="1006" spans="2:15" ht="24.95" customHeight="1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45"/>
    </row>
    <row r="1007" spans="2:15" ht="24.95" customHeight="1">
      <c r="B1007" s="288" t="s">
        <v>15</v>
      </c>
      <c r="C1007" s="288"/>
      <c r="D1007" s="288"/>
      <c r="E1007" s="288"/>
      <c r="F1007" s="288"/>
      <c r="G1007" s="288"/>
      <c r="H1007" s="288"/>
      <c r="I1007" s="288"/>
      <c r="J1007" s="288"/>
      <c r="K1007" s="56"/>
      <c r="L1007" s="56"/>
      <c r="M1007" s="56"/>
      <c r="N1007" s="56"/>
      <c r="O1007" s="56"/>
    </row>
    <row r="1008" spans="2:15" ht="24.95" customHeight="1">
      <c r="B1008" s="234" t="s">
        <v>40</v>
      </c>
      <c r="C1008" s="289" t="s">
        <v>133</v>
      </c>
      <c r="D1008" s="289"/>
      <c r="E1008" s="289" t="s">
        <v>132</v>
      </c>
      <c r="F1008" s="289"/>
      <c r="G1008" s="290" t="s">
        <v>48</v>
      </c>
      <c r="H1008" s="290"/>
      <c r="I1008" s="292" t="s">
        <v>18</v>
      </c>
      <c r="J1008" s="292"/>
      <c r="K1008" s="56"/>
      <c r="L1008" s="56"/>
      <c r="M1008" s="56"/>
      <c r="N1008" s="56"/>
      <c r="O1008" s="56"/>
    </row>
    <row r="1009" spans="2:15" ht="24.95" customHeight="1">
      <c r="B1009" s="39" t="s">
        <v>154</v>
      </c>
      <c r="C1009" s="280">
        <v>22183</v>
      </c>
      <c r="D1009" s="280"/>
      <c r="E1009" s="280">
        <v>11064</v>
      </c>
      <c r="F1009" s="280"/>
      <c r="G1009" s="291">
        <f>C1009+E1009</f>
        <v>33247</v>
      </c>
      <c r="H1009" s="291"/>
      <c r="I1009" s="293">
        <v>4.0399999999999998E-2</v>
      </c>
      <c r="J1009" s="293"/>
      <c r="K1009" s="56"/>
      <c r="L1009" s="56"/>
      <c r="M1009" s="56"/>
      <c r="N1009" s="56"/>
      <c r="O1009" s="56"/>
    </row>
    <row r="1010" spans="2:15" ht="24.95" customHeight="1">
      <c r="B1010" s="39" t="s">
        <v>150</v>
      </c>
      <c r="C1010" s="280">
        <v>46076</v>
      </c>
      <c r="D1010" s="280"/>
      <c r="E1010" s="280">
        <v>17142</v>
      </c>
      <c r="F1010" s="280"/>
      <c r="G1010" s="291">
        <f>C1010+E1010</f>
        <v>63218</v>
      </c>
      <c r="H1010" s="291"/>
      <c r="I1010" s="293">
        <v>7.8299999999999995E-2</v>
      </c>
      <c r="J1010" s="293"/>
      <c r="K1010" s="56"/>
      <c r="L1010" s="56"/>
      <c r="M1010" s="56"/>
      <c r="N1010" s="56"/>
      <c r="O1010" s="56"/>
    </row>
    <row r="1011" spans="2:15" ht="24.95" customHeight="1">
      <c r="B1011" s="95" t="s">
        <v>49</v>
      </c>
      <c r="C1011" s="285">
        <f>(C1010-C1009)/C1009</f>
        <v>1.0770860568904115</v>
      </c>
      <c r="D1011" s="285"/>
      <c r="E1011" s="285">
        <f>(E1010-E1009)/E1009</f>
        <v>0.54934924078091107</v>
      </c>
      <c r="F1011" s="285"/>
      <c r="G1011" s="285">
        <f>(G1010-G1009)/G1009</f>
        <v>0.90146479381598343</v>
      </c>
      <c r="H1011" s="285"/>
      <c r="I1011" s="285">
        <f>(I1010-I1009)/I1009</f>
        <v>0.93811881188118806</v>
      </c>
      <c r="J1011" s="285"/>
      <c r="K1011" s="56"/>
      <c r="L1011" s="56"/>
      <c r="M1011" s="56"/>
      <c r="N1011" s="56"/>
      <c r="O1011" s="56"/>
    </row>
    <row r="1012" spans="2:15" ht="24.95" customHeight="1"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</row>
    <row r="1013" spans="2:15" ht="24.95" customHeight="1"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</row>
    <row r="1014" spans="2:15" ht="24.95" customHeight="1"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</row>
    <row r="1015" spans="2:15" ht="24.95" customHeight="1"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</row>
    <row r="1016" spans="2:15" ht="24.95" customHeight="1"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</row>
    <row r="1017" spans="2:15" ht="24.95" customHeight="1"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</row>
    <row r="1018" spans="2:15" ht="24.95" customHeight="1"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</row>
    <row r="1019" spans="2:15" ht="24.95" customHeight="1"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</row>
    <row r="1020" spans="2:15" ht="24.95" customHeight="1"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</row>
    <row r="1021" spans="2:15" ht="24.95" customHeight="1"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</row>
    <row r="1022" spans="2:15" ht="24.95" customHeight="1"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45"/>
    </row>
    <row r="1023" spans="2:15" ht="24.95" customHeight="1">
      <c r="B1023" s="56"/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45">
        <v>12</v>
      </c>
    </row>
    <row r="1024" spans="2:15" ht="30" customHeight="1">
      <c r="B1024" s="287" t="s">
        <v>165</v>
      </c>
      <c r="C1024" s="287"/>
      <c r="D1024" s="287"/>
      <c r="E1024" s="287"/>
      <c r="F1024" s="287"/>
      <c r="G1024" s="287"/>
      <c r="H1024" s="287"/>
      <c r="I1024" s="287"/>
      <c r="J1024" s="287"/>
      <c r="K1024" s="287"/>
      <c r="L1024" s="287"/>
      <c r="M1024" s="287"/>
      <c r="N1024" s="287"/>
      <c r="O1024" s="287"/>
    </row>
    <row r="1025" spans="2:15" ht="15" customHeight="1">
      <c r="B1025" s="235"/>
      <c r="C1025" s="235"/>
      <c r="D1025" s="235"/>
      <c r="E1025" s="235"/>
      <c r="F1025" s="235"/>
      <c r="G1025" s="235"/>
    </row>
    <row r="1026" spans="2:15" ht="24.95" customHeight="1">
      <c r="B1026" s="288" t="s">
        <v>13</v>
      </c>
      <c r="C1026" s="288"/>
      <c r="D1026" s="288"/>
      <c r="E1026" s="288"/>
      <c r="F1026" s="288"/>
      <c r="G1026" s="288"/>
      <c r="H1026" s="288"/>
      <c r="I1026" s="23"/>
      <c r="J1026" s="23"/>
      <c r="K1026" s="23"/>
      <c r="L1026" s="23"/>
      <c r="M1026" s="5"/>
      <c r="N1026" s="5"/>
      <c r="O1026" s="5"/>
    </row>
    <row r="1027" spans="2:15" ht="24.95" customHeight="1">
      <c r="B1027" s="234" t="s">
        <v>40</v>
      </c>
      <c r="C1027" s="289" t="s">
        <v>77</v>
      </c>
      <c r="D1027" s="289"/>
      <c r="E1027" s="289" t="s">
        <v>131</v>
      </c>
      <c r="F1027" s="289"/>
      <c r="G1027" s="290" t="s">
        <v>0</v>
      </c>
      <c r="H1027" s="290"/>
      <c r="I1027" s="23"/>
      <c r="J1027" s="23"/>
      <c r="K1027" s="23"/>
      <c r="L1027" s="23"/>
      <c r="M1027" s="5"/>
      <c r="N1027" s="5"/>
      <c r="O1027" s="5"/>
    </row>
    <row r="1028" spans="2:15" ht="24.95" customHeight="1">
      <c r="B1028" s="39" t="s">
        <v>156</v>
      </c>
      <c r="C1028" s="280">
        <v>22762</v>
      </c>
      <c r="D1028" s="280"/>
      <c r="E1028" s="280">
        <v>17293</v>
      </c>
      <c r="F1028" s="280"/>
      <c r="G1028" s="291">
        <f>C1028+E1028</f>
        <v>40055</v>
      </c>
      <c r="H1028" s="307"/>
      <c r="I1028" s="23"/>
      <c r="J1028" s="23"/>
      <c r="K1028" s="23"/>
      <c r="L1028" s="23"/>
      <c r="M1028" s="5"/>
      <c r="N1028" s="5"/>
      <c r="O1028" s="5"/>
    </row>
    <row r="1029" spans="2:15" ht="24.95" customHeight="1">
      <c r="B1029" s="39" t="s">
        <v>152</v>
      </c>
      <c r="C1029" s="280">
        <v>23379</v>
      </c>
      <c r="D1029" s="280"/>
      <c r="E1029" s="280">
        <v>21347</v>
      </c>
      <c r="F1029" s="280"/>
      <c r="G1029" s="291">
        <f>C1029+E1029</f>
        <v>44726</v>
      </c>
      <c r="H1029" s="307"/>
      <c r="I1029" s="23"/>
      <c r="J1029" s="23"/>
      <c r="K1029" s="23"/>
      <c r="L1029" s="23"/>
      <c r="M1029" s="5"/>
      <c r="N1029" s="5"/>
      <c r="O1029" s="5"/>
    </row>
    <row r="1030" spans="2:15" ht="24.95" customHeight="1">
      <c r="B1030" s="95" t="s">
        <v>49</v>
      </c>
      <c r="C1030" s="285">
        <f>(C1029-C1028)/C1028</f>
        <v>2.7106581144011949E-2</v>
      </c>
      <c r="D1030" s="285"/>
      <c r="E1030" s="285">
        <f>(E1029-E1028)/E1028</f>
        <v>0.23443011623200138</v>
      </c>
      <c r="F1030" s="285"/>
      <c r="G1030" s="285">
        <f>(G1029-G1028)/G1028</f>
        <v>0.11661465484958182</v>
      </c>
      <c r="H1030" s="285"/>
      <c r="I1030" s="23"/>
      <c r="J1030" s="23"/>
      <c r="K1030" s="23"/>
      <c r="L1030" s="23"/>
      <c r="M1030" s="5"/>
      <c r="N1030" s="5"/>
      <c r="O1030" s="5"/>
    </row>
    <row r="1031" spans="2:15" ht="24.95" customHeight="1">
      <c r="B1031" s="18"/>
      <c r="C1031" s="23"/>
      <c r="D1031" s="23"/>
      <c r="E1031" s="23"/>
      <c r="F1031" s="19"/>
      <c r="G1031" s="18"/>
      <c r="H1031" s="18"/>
      <c r="I1031" s="23"/>
      <c r="J1031" s="23"/>
      <c r="K1031" s="23"/>
      <c r="L1031" s="23"/>
      <c r="M1031" s="5"/>
      <c r="N1031" s="5"/>
      <c r="O1031" s="5"/>
    </row>
    <row r="1032" spans="2:15" ht="24.95" customHeight="1">
      <c r="B1032" s="18"/>
      <c r="C1032" s="23"/>
      <c r="D1032" s="23"/>
      <c r="E1032" s="23"/>
      <c r="F1032" s="19"/>
      <c r="G1032" s="18"/>
      <c r="H1032" s="18"/>
      <c r="I1032" s="23"/>
      <c r="J1032" s="23"/>
      <c r="K1032" s="23"/>
      <c r="L1032" s="23"/>
      <c r="M1032" s="5"/>
      <c r="N1032" s="5"/>
      <c r="O1032" s="5"/>
    </row>
    <row r="1033" spans="2:15" ht="24.95" customHeight="1">
      <c r="B1033" s="18"/>
      <c r="C1033" s="23"/>
      <c r="D1033" s="23"/>
      <c r="E1033" s="23"/>
      <c r="F1033" s="19"/>
      <c r="G1033" s="18"/>
      <c r="H1033" s="18"/>
      <c r="I1033" s="23"/>
      <c r="J1033" s="23"/>
      <c r="K1033" s="23"/>
      <c r="L1033" s="23"/>
      <c r="M1033" s="5"/>
      <c r="N1033" s="5"/>
      <c r="O1033" s="5"/>
    </row>
    <row r="1034" spans="2:15" ht="24.95" customHeight="1">
      <c r="B1034" s="18"/>
      <c r="C1034" s="23"/>
      <c r="D1034" s="23"/>
      <c r="E1034" s="23"/>
      <c r="F1034" s="19"/>
      <c r="G1034" s="18"/>
      <c r="H1034" s="18"/>
      <c r="I1034" s="23"/>
      <c r="J1034" s="23"/>
      <c r="K1034" s="23"/>
      <c r="L1034" s="23"/>
      <c r="M1034" s="5"/>
      <c r="N1034" s="5"/>
      <c r="O1034" s="5"/>
    </row>
    <row r="1035" spans="2:15" ht="24.95" customHeight="1">
      <c r="B1035" s="18"/>
      <c r="C1035" s="23"/>
      <c r="D1035" s="23"/>
      <c r="E1035" s="23"/>
      <c r="F1035" s="19"/>
      <c r="G1035" s="18"/>
      <c r="H1035" s="18"/>
      <c r="I1035" s="23"/>
      <c r="J1035" s="23"/>
      <c r="K1035" s="23"/>
      <c r="L1035" s="23"/>
      <c r="M1035" s="5"/>
      <c r="N1035" s="5"/>
      <c r="O1035" s="5"/>
    </row>
    <row r="1036" spans="2:15" ht="24.95" customHeight="1">
      <c r="B1036" s="18"/>
      <c r="C1036" s="23"/>
      <c r="D1036" s="23"/>
      <c r="E1036" s="23"/>
      <c r="F1036" s="19"/>
      <c r="G1036" s="18"/>
      <c r="H1036" s="18"/>
      <c r="I1036" s="23"/>
      <c r="J1036" s="23"/>
      <c r="K1036" s="23"/>
      <c r="L1036" s="23"/>
      <c r="M1036" s="5"/>
      <c r="N1036" s="5"/>
      <c r="O1036" s="5"/>
    </row>
    <row r="1037" spans="2:15" ht="24.95" customHeight="1">
      <c r="B1037" s="18"/>
      <c r="C1037" s="23"/>
      <c r="D1037" s="23"/>
      <c r="E1037" s="23"/>
      <c r="F1037" s="19"/>
      <c r="G1037" s="18"/>
      <c r="H1037" s="18"/>
      <c r="I1037" s="23"/>
      <c r="J1037" s="23"/>
      <c r="K1037" s="23"/>
      <c r="L1037" s="23"/>
      <c r="M1037" s="5"/>
      <c r="N1037" s="5"/>
      <c r="O1037" s="5"/>
    </row>
    <row r="1038" spans="2:15" ht="24.95" customHeight="1">
      <c r="B1038" s="294"/>
      <c r="C1038" s="294"/>
      <c r="D1038" s="294"/>
      <c r="E1038" s="294"/>
      <c r="F1038" s="294"/>
      <c r="G1038" s="294"/>
      <c r="H1038" s="294"/>
      <c r="I1038" s="294"/>
      <c r="J1038" s="294"/>
      <c r="K1038" s="294"/>
      <c r="L1038" s="294"/>
      <c r="M1038" s="56"/>
      <c r="N1038" s="56"/>
      <c r="O1038" s="56"/>
    </row>
    <row r="1039" spans="2:15" ht="24.95" customHeight="1"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</row>
    <row r="1040" spans="2:15" ht="24.95" customHeight="1"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</row>
    <row r="1041" spans="2:15" ht="24.95" customHeight="1"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</row>
    <row r="1042" spans="2:15" ht="24.95" customHeight="1"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</row>
    <row r="1043" spans="2:15" ht="24.95" customHeight="1"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</row>
    <row r="1044" spans="2:15" ht="24.95" customHeight="1">
      <c r="B1044" s="56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</row>
    <row r="1045" spans="2:15" ht="24.95" customHeight="1">
      <c r="B1045" s="56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</row>
    <row r="1046" spans="2:15" ht="24.95" customHeight="1"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</row>
    <row r="1047" spans="2:15" ht="24.95" customHeight="1">
      <c r="B1047" s="56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</row>
    <row r="1048" spans="2:15" ht="24.95" customHeight="1"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</row>
    <row r="1049" spans="2:15" ht="24.95" customHeight="1">
      <c r="B1049" s="56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</row>
    <row r="1050" spans="2:15" ht="24.95" customHeight="1">
      <c r="B1050" s="56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</row>
    <row r="1051" spans="2:15" ht="24.95" customHeight="1"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</row>
    <row r="1052" spans="2:15" ht="24.95" customHeight="1">
      <c r="B1052" s="288" t="s">
        <v>15</v>
      </c>
      <c r="C1052" s="288"/>
      <c r="D1052" s="288"/>
      <c r="E1052" s="288"/>
      <c r="F1052" s="288"/>
      <c r="G1052" s="288"/>
      <c r="H1052" s="288"/>
      <c r="I1052" s="288"/>
      <c r="J1052" s="288"/>
      <c r="K1052" s="233"/>
      <c r="L1052" s="233"/>
      <c r="M1052" s="56"/>
      <c r="N1052" s="56"/>
      <c r="O1052" s="56"/>
    </row>
    <row r="1053" spans="2:15" ht="24.95" customHeight="1">
      <c r="B1053" s="234" t="s">
        <v>40</v>
      </c>
      <c r="C1053" s="289" t="s">
        <v>133</v>
      </c>
      <c r="D1053" s="289"/>
      <c r="E1053" s="289" t="s">
        <v>132</v>
      </c>
      <c r="F1053" s="289"/>
      <c r="G1053" s="290" t="s">
        <v>48</v>
      </c>
      <c r="H1053" s="290"/>
      <c r="I1053" s="292" t="s">
        <v>18</v>
      </c>
      <c r="J1053" s="292"/>
      <c r="K1053" s="233"/>
      <c r="L1053" s="233"/>
      <c r="M1053" s="56"/>
      <c r="N1053" s="56"/>
      <c r="O1053" s="56"/>
    </row>
    <row r="1054" spans="2:15" ht="24.95" customHeight="1">
      <c r="B1054" s="39" t="s">
        <v>156</v>
      </c>
      <c r="C1054" s="280">
        <v>50585</v>
      </c>
      <c r="D1054" s="280"/>
      <c r="E1054" s="280">
        <v>23116</v>
      </c>
      <c r="F1054" s="280"/>
      <c r="G1054" s="291">
        <f>C1054+E1054</f>
        <v>73701</v>
      </c>
      <c r="H1054" s="291"/>
      <c r="I1054" s="293">
        <v>3.39E-2</v>
      </c>
      <c r="J1054" s="293"/>
      <c r="K1054" s="233"/>
      <c r="L1054" s="233"/>
      <c r="M1054" s="56"/>
      <c r="N1054" s="56"/>
      <c r="O1054" s="56"/>
    </row>
    <row r="1055" spans="2:15" ht="24.95" customHeight="1">
      <c r="B1055" s="39" t="s">
        <v>152</v>
      </c>
      <c r="C1055" s="280">
        <v>60018</v>
      </c>
      <c r="D1055" s="280"/>
      <c r="E1055" s="280">
        <v>31282</v>
      </c>
      <c r="F1055" s="280"/>
      <c r="G1055" s="291">
        <f>C1055+E1055</f>
        <v>91300</v>
      </c>
      <c r="H1055" s="291"/>
      <c r="I1055" s="293">
        <v>5.11E-2</v>
      </c>
      <c r="J1055" s="293"/>
      <c r="K1055" s="233"/>
      <c r="L1055" s="233"/>
      <c r="M1055" s="56"/>
      <c r="N1055" s="56"/>
      <c r="O1055" s="56"/>
    </row>
    <row r="1056" spans="2:15" ht="24.95" customHeight="1">
      <c r="B1056" s="95" t="s">
        <v>49</v>
      </c>
      <c r="C1056" s="285">
        <f>(C1055-C1054)/C1054</f>
        <v>0.18647820500148266</v>
      </c>
      <c r="D1056" s="285"/>
      <c r="E1056" s="285">
        <f>(E1055-E1054)/E1054</f>
        <v>0.3532618100017304</v>
      </c>
      <c r="F1056" s="285"/>
      <c r="G1056" s="285">
        <f>(G1055-G1054)/G1054</f>
        <v>0.23878916161246116</v>
      </c>
      <c r="H1056" s="285"/>
      <c r="I1056" s="285">
        <f>(I1055-I1054)/I1054</f>
        <v>0.50737463126843663</v>
      </c>
      <c r="J1056" s="285"/>
      <c r="K1056" s="233"/>
      <c r="L1056" s="233"/>
      <c r="M1056" s="56"/>
      <c r="N1056" s="56"/>
      <c r="O1056" s="56"/>
    </row>
    <row r="1057" spans="2:15" ht="24.95" customHeight="1">
      <c r="B1057" s="56"/>
      <c r="C1057" s="56"/>
      <c r="D1057" s="56"/>
      <c r="E1057" s="56"/>
      <c r="F1057" s="56"/>
      <c r="G1057" s="56"/>
      <c r="H1057" s="56"/>
      <c r="I1057" s="56"/>
      <c r="J1057" s="56"/>
      <c r="K1057" s="233"/>
      <c r="L1057" s="233"/>
      <c r="M1057" s="56"/>
      <c r="N1057" s="56"/>
      <c r="O1057" s="56"/>
    </row>
    <row r="1058" spans="2:15" ht="24.95" customHeight="1">
      <c r="B1058" s="56"/>
      <c r="C1058" s="56"/>
      <c r="D1058" s="56"/>
      <c r="E1058" s="56"/>
      <c r="F1058" s="56"/>
      <c r="G1058" s="56"/>
      <c r="H1058" s="56"/>
      <c r="I1058" s="56"/>
      <c r="J1058" s="56"/>
      <c r="K1058" s="233"/>
      <c r="L1058" s="233"/>
      <c r="M1058" s="56"/>
      <c r="N1058" s="56"/>
      <c r="O1058" s="56"/>
    </row>
    <row r="1059" spans="2:15" ht="24.95" customHeight="1">
      <c r="B1059" s="56"/>
      <c r="C1059" s="56"/>
      <c r="D1059" s="56"/>
      <c r="E1059" s="56"/>
      <c r="F1059" s="56"/>
      <c r="G1059" s="56"/>
      <c r="H1059" s="56"/>
      <c r="I1059" s="56"/>
      <c r="J1059" s="56"/>
      <c r="K1059" s="233"/>
      <c r="L1059" s="233"/>
      <c r="M1059" s="56"/>
      <c r="N1059" s="56"/>
      <c r="O1059" s="56"/>
    </row>
    <row r="1060" spans="2:15" ht="24.95" customHeight="1">
      <c r="B1060" s="56"/>
      <c r="C1060" s="56"/>
      <c r="D1060" s="56"/>
      <c r="E1060" s="56"/>
      <c r="F1060" s="56"/>
      <c r="G1060" s="56"/>
      <c r="H1060" s="56"/>
      <c r="I1060" s="56"/>
      <c r="J1060" s="56"/>
      <c r="K1060" s="233"/>
      <c r="L1060" s="233"/>
      <c r="M1060" s="56"/>
      <c r="N1060" s="56"/>
      <c r="O1060" s="56"/>
    </row>
    <row r="1061" spans="2:15" ht="24.95" customHeight="1">
      <c r="B1061" s="56"/>
      <c r="C1061" s="56"/>
      <c r="D1061" s="56"/>
      <c r="E1061" s="56"/>
      <c r="F1061" s="56"/>
      <c r="G1061" s="56"/>
      <c r="H1061" s="56"/>
      <c r="I1061" s="56"/>
      <c r="J1061" s="56"/>
      <c r="K1061" s="233"/>
      <c r="L1061" s="233"/>
      <c r="M1061" s="56"/>
      <c r="N1061" s="56"/>
      <c r="O1061" s="56"/>
    </row>
    <row r="1062" spans="2:15" ht="24.95" customHeight="1">
      <c r="B1062" s="56"/>
      <c r="C1062" s="56"/>
      <c r="D1062" s="56"/>
      <c r="E1062" s="56"/>
      <c r="F1062" s="56"/>
      <c r="G1062" s="56"/>
      <c r="H1062" s="56"/>
      <c r="I1062" s="56"/>
      <c r="J1062" s="56"/>
      <c r="K1062" s="233"/>
      <c r="L1062" s="233"/>
      <c r="M1062" s="56"/>
      <c r="N1062" s="56"/>
      <c r="O1062" s="56"/>
    </row>
    <row r="1063" spans="2:15" ht="24.95" customHeight="1">
      <c r="B1063" s="56"/>
      <c r="C1063" s="56"/>
      <c r="D1063" s="56"/>
      <c r="E1063" s="56"/>
      <c r="F1063" s="56"/>
      <c r="G1063" s="56"/>
      <c r="H1063" s="56"/>
      <c r="I1063" s="56"/>
      <c r="J1063" s="56"/>
      <c r="K1063" s="233"/>
      <c r="L1063" s="233"/>
      <c r="M1063" s="56"/>
      <c r="N1063" s="56"/>
      <c r="O1063" s="56"/>
    </row>
    <row r="1064" spans="2:15" ht="24.95" customHeight="1">
      <c r="B1064" s="56"/>
      <c r="C1064" s="56"/>
      <c r="D1064" s="56"/>
      <c r="E1064" s="56"/>
      <c r="F1064" s="56"/>
      <c r="G1064" s="56"/>
      <c r="H1064" s="56"/>
      <c r="I1064" s="56"/>
      <c r="J1064" s="56"/>
      <c r="K1064" s="233"/>
      <c r="L1064" s="233"/>
      <c r="M1064" s="56"/>
      <c r="N1064" s="56"/>
      <c r="O1064" s="56"/>
    </row>
    <row r="1065" spans="2:15" ht="24.95" customHeight="1">
      <c r="B1065" s="56"/>
      <c r="C1065" s="56"/>
      <c r="D1065" s="56"/>
      <c r="E1065" s="56"/>
      <c r="F1065" s="56"/>
      <c r="G1065" s="56"/>
      <c r="H1065" s="56"/>
      <c r="I1065" s="56"/>
      <c r="J1065" s="56"/>
      <c r="K1065" s="233"/>
      <c r="L1065" s="233"/>
      <c r="M1065" s="56"/>
      <c r="N1065" s="56"/>
      <c r="O1065" s="56"/>
    </row>
    <row r="1066" spans="2:15" ht="24.95" customHeight="1">
      <c r="B1066" s="56"/>
      <c r="C1066" s="56"/>
      <c r="D1066" s="56"/>
      <c r="E1066" s="56"/>
      <c r="F1066" s="56"/>
      <c r="G1066" s="56"/>
      <c r="H1066" s="56"/>
      <c r="I1066" s="56"/>
      <c r="J1066" s="56"/>
      <c r="K1066" s="233"/>
      <c r="L1066" s="233"/>
      <c r="M1066" s="56"/>
      <c r="N1066" s="56"/>
      <c r="O1066" s="56"/>
    </row>
    <row r="1067" spans="2:15" ht="24.95" customHeight="1">
      <c r="B1067" s="56"/>
      <c r="C1067" s="56"/>
      <c r="D1067" s="56"/>
      <c r="E1067" s="56"/>
      <c r="F1067" s="56"/>
      <c r="G1067" s="56"/>
      <c r="H1067" s="56"/>
      <c r="I1067" s="56"/>
      <c r="J1067" s="56"/>
      <c r="K1067" s="259"/>
      <c r="L1067" s="259"/>
      <c r="M1067" s="56"/>
      <c r="N1067" s="56"/>
      <c r="O1067" s="56"/>
    </row>
    <row r="1068" spans="2:15" ht="24.95" customHeight="1">
      <c r="B1068" s="56"/>
      <c r="C1068" s="56"/>
      <c r="D1068" s="56"/>
      <c r="E1068" s="56"/>
      <c r="F1068" s="56"/>
      <c r="G1068" s="56"/>
      <c r="H1068" s="56"/>
      <c r="I1068" s="56"/>
      <c r="J1068" s="56"/>
      <c r="K1068" s="259"/>
      <c r="L1068" s="259"/>
      <c r="M1068" s="56"/>
      <c r="N1068" s="56"/>
      <c r="O1068" s="56"/>
    </row>
    <row r="1069" spans="2:15" ht="24.95" customHeight="1">
      <c r="B1069" s="56"/>
      <c r="C1069" s="56"/>
      <c r="D1069" s="56"/>
      <c r="E1069" s="56"/>
      <c r="F1069" s="56"/>
      <c r="G1069" s="56"/>
      <c r="H1069" s="56"/>
      <c r="I1069" s="56"/>
      <c r="J1069" s="56"/>
      <c r="K1069" s="259"/>
      <c r="L1069" s="259"/>
      <c r="M1069" s="56"/>
      <c r="N1069" s="56"/>
      <c r="O1069" s="56"/>
    </row>
    <row r="1070" spans="2:15" ht="24.95" customHeight="1">
      <c r="B1070" s="56"/>
      <c r="C1070" s="56"/>
      <c r="D1070" s="56"/>
      <c r="E1070" s="56"/>
      <c r="F1070" s="56"/>
      <c r="G1070" s="56"/>
      <c r="H1070" s="56"/>
      <c r="I1070" s="56"/>
      <c r="J1070" s="56"/>
      <c r="K1070" s="259"/>
      <c r="L1070" s="259"/>
      <c r="M1070" s="56"/>
      <c r="N1070" s="56"/>
      <c r="O1070" s="56"/>
    </row>
    <row r="1071" spans="2:15" ht="24.95" customHeight="1">
      <c r="B1071" s="56"/>
      <c r="C1071" s="56"/>
      <c r="D1071" s="56"/>
      <c r="E1071" s="56"/>
      <c r="F1071" s="56"/>
      <c r="G1071" s="56"/>
      <c r="H1071" s="56"/>
      <c r="I1071" s="56"/>
      <c r="J1071" s="56"/>
      <c r="K1071" s="259"/>
      <c r="L1071" s="259"/>
      <c r="M1071" s="56"/>
      <c r="N1071" s="56"/>
      <c r="O1071" s="56"/>
    </row>
    <row r="1072" spans="2:15" ht="24.95" customHeight="1">
      <c r="B1072" s="56"/>
      <c r="C1072" s="56"/>
      <c r="D1072" s="56"/>
      <c r="E1072" s="56"/>
      <c r="F1072" s="56"/>
      <c r="G1072" s="56"/>
      <c r="H1072" s="56"/>
      <c r="I1072" s="56"/>
      <c r="J1072" s="56"/>
      <c r="K1072" s="259"/>
      <c r="L1072" s="259"/>
      <c r="M1072" s="56"/>
      <c r="N1072" s="56"/>
      <c r="O1072" s="56"/>
    </row>
    <row r="1073" spans="2:15" ht="24.95" customHeight="1">
      <c r="B1073" s="56"/>
      <c r="C1073" s="56"/>
      <c r="D1073" s="56"/>
      <c r="E1073" s="56"/>
      <c r="F1073" s="56"/>
      <c r="G1073" s="56"/>
      <c r="H1073" s="56"/>
      <c r="I1073" s="56"/>
      <c r="J1073" s="56"/>
      <c r="K1073" s="259"/>
      <c r="L1073" s="259"/>
      <c r="M1073" s="56"/>
      <c r="N1073" s="56"/>
      <c r="O1073" s="56"/>
    </row>
    <row r="1074" spans="2:15" ht="24.95" customHeight="1">
      <c r="B1074" s="56"/>
      <c r="C1074" s="56"/>
      <c r="D1074" s="56"/>
      <c r="E1074" s="56"/>
      <c r="F1074" s="56"/>
      <c r="G1074" s="56"/>
      <c r="H1074" s="56"/>
      <c r="I1074" s="56"/>
      <c r="J1074" s="56"/>
      <c r="K1074" s="259"/>
      <c r="L1074" s="259"/>
      <c r="M1074" s="56"/>
      <c r="N1074" s="56"/>
      <c r="O1074" s="56"/>
    </row>
    <row r="1075" spans="2:15" ht="24.95" customHeight="1">
      <c r="B1075" s="56"/>
      <c r="C1075" s="56"/>
      <c r="D1075" s="56"/>
      <c r="E1075" s="56"/>
      <c r="F1075" s="56"/>
      <c r="G1075" s="56"/>
      <c r="H1075" s="56"/>
      <c r="I1075" s="56"/>
      <c r="J1075" s="56"/>
      <c r="K1075" s="259"/>
      <c r="L1075" s="259"/>
      <c r="M1075" s="56"/>
      <c r="N1075" s="56"/>
      <c r="O1075" s="56"/>
    </row>
    <row r="1076" spans="2:15" ht="24.95" customHeight="1">
      <c r="B1076" s="56"/>
      <c r="C1076" s="56"/>
      <c r="D1076" s="56"/>
      <c r="E1076" s="56"/>
      <c r="F1076" s="56"/>
      <c r="G1076" s="56"/>
      <c r="H1076" s="56"/>
      <c r="I1076" s="56"/>
      <c r="J1076" s="56"/>
      <c r="K1076" s="259"/>
      <c r="L1076" s="259"/>
      <c r="M1076" s="56"/>
      <c r="N1076" s="56"/>
      <c r="O1076" s="56"/>
    </row>
    <row r="1077" spans="2:15" ht="24.95" customHeight="1">
      <c r="B1077" s="56"/>
      <c r="C1077" s="56"/>
      <c r="D1077" s="56"/>
      <c r="E1077" s="56"/>
      <c r="F1077" s="56"/>
      <c r="G1077" s="56"/>
      <c r="H1077" s="56"/>
      <c r="I1077" s="56"/>
      <c r="J1077" s="56"/>
      <c r="K1077" s="259"/>
      <c r="L1077" s="259"/>
      <c r="M1077" s="56"/>
      <c r="N1077" s="56"/>
      <c r="O1077" s="56"/>
    </row>
    <row r="1078" spans="2:15" ht="24.95" customHeight="1">
      <c r="B1078" s="233"/>
      <c r="C1078" s="233"/>
      <c r="D1078" s="233"/>
      <c r="E1078" s="233"/>
      <c r="F1078" s="233"/>
      <c r="G1078" s="233"/>
      <c r="H1078" s="233"/>
      <c r="I1078" s="233"/>
      <c r="J1078" s="233"/>
      <c r="K1078" s="233"/>
      <c r="L1078" s="233"/>
      <c r="M1078" s="56"/>
      <c r="N1078" s="56"/>
      <c r="O1078" s="56"/>
    </row>
    <row r="1079" spans="2:15" ht="24.95" customHeight="1">
      <c r="B1079" s="233"/>
      <c r="C1079" s="233"/>
      <c r="D1079" s="233"/>
      <c r="E1079" s="233"/>
      <c r="F1079" s="233"/>
      <c r="G1079" s="233"/>
      <c r="H1079" s="233"/>
      <c r="I1079" s="233"/>
      <c r="J1079" s="233"/>
      <c r="K1079" s="233"/>
      <c r="L1079" s="233"/>
      <c r="M1079" s="56"/>
      <c r="N1079" s="56"/>
      <c r="O1079" s="56"/>
    </row>
    <row r="1080" spans="2:15" ht="24.95" customHeight="1">
      <c r="B1080" s="265"/>
      <c r="C1080" s="265"/>
      <c r="D1080" s="265"/>
      <c r="E1080" s="265"/>
      <c r="F1080" s="265"/>
      <c r="G1080" s="265"/>
      <c r="H1080" s="265"/>
      <c r="I1080" s="265"/>
      <c r="J1080" s="265"/>
      <c r="K1080" s="265"/>
      <c r="L1080" s="265"/>
      <c r="M1080" s="56"/>
      <c r="N1080" s="56"/>
      <c r="O1080" s="56"/>
    </row>
    <row r="1081" spans="2:15" ht="24.95" customHeight="1">
      <c r="B1081" s="265"/>
      <c r="C1081" s="265"/>
      <c r="D1081" s="265"/>
      <c r="E1081" s="265"/>
      <c r="F1081" s="265"/>
      <c r="G1081" s="265"/>
      <c r="H1081" s="265"/>
      <c r="I1081" s="265"/>
      <c r="J1081" s="265"/>
      <c r="K1081" s="265"/>
      <c r="L1081" s="265"/>
      <c r="M1081" s="56"/>
      <c r="N1081" s="56"/>
      <c r="O1081" s="56"/>
    </row>
    <row r="1082" spans="2:15" ht="24.95" customHeight="1">
      <c r="B1082" s="270"/>
      <c r="C1082" s="270"/>
      <c r="D1082" s="270"/>
      <c r="E1082" s="270"/>
      <c r="F1082" s="270"/>
      <c r="G1082" s="270"/>
      <c r="H1082" s="270"/>
      <c r="I1082" s="270"/>
      <c r="J1082" s="270"/>
      <c r="K1082" s="270"/>
      <c r="L1082" s="270"/>
      <c r="M1082" s="56"/>
      <c r="N1082" s="56"/>
      <c r="O1082" s="56"/>
    </row>
    <row r="1083" spans="2:15" ht="24.95" customHeight="1">
      <c r="B1083" s="265"/>
      <c r="C1083" s="265"/>
      <c r="D1083" s="265"/>
      <c r="E1083" s="265"/>
      <c r="F1083" s="265"/>
      <c r="G1083" s="265"/>
      <c r="H1083" s="265"/>
      <c r="I1083" s="265"/>
      <c r="J1083" s="265"/>
      <c r="K1083" s="265"/>
      <c r="L1083" s="265"/>
      <c r="M1083" s="56"/>
      <c r="N1083" s="56"/>
      <c r="O1083" s="56"/>
    </row>
    <row r="1084" spans="2:15" ht="24.95" customHeight="1">
      <c r="B1084" s="261"/>
      <c r="C1084" s="261"/>
      <c r="D1084" s="261"/>
      <c r="E1084" s="261"/>
      <c r="F1084" s="261"/>
      <c r="G1084" s="261"/>
      <c r="H1084" s="261"/>
      <c r="I1084" s="261"/>
      <c r="J1084" s="261"/>
      <c r="K1084" s="261"/>
      <c r="L1084" s="261"/>
      <c r="M1084" s="56"/>
      <c r="N1084" s="56"/>
      <c r="O1084" s="56"/>
    </row>
    <row r="1085" spans="2:15" ht="24.95" customHeight="1">
      <c r="B1085" s="261"/>
      <c r="C1085" s="261"/>
      <c r="D1085" s="261"/>
      <c r="E1085" s="261"/>
      <c r="F1085" s="261"/>
      <c r="G1085" s="261"/>
      <c r="H1085" s="261"/>
      <c r="I1085" s="261"/>
      <c r="J1085" s="261"/>
      <c r="K1085" s="261"/>
      <c r="L1085" s="261"/>
      <c r="M1085" s="56"/>
      <c r="N1085" s="56"/>
      <c r="O1085" s="56"/>
    </row>
    <row r="1086" spans="2:15" ht="24.95" customHeight="1">
      <c r="B1086" s="233"/>
      <c r="C1086" s="233"/>
      <c r="D1086" s="233"/>
      <c r="E1086" s="233"/>
      <c r="F1086" s="233"/>
      <c r="G1086" s="233"/>
      <c r="H1086" s="233"/>
      <c r="I1086" s="233"/>
      <c r="J1086" s="233"/>
      <c r="K1086" s="233"/>
      <c r="L1086" s="233"/>
      <c r="M1086" s="56"/>
      <c r="N1086" s="56"/>
      <c r="O1086" s="56"/>
    </row>
    <row r="1087" spans="2:15" ht="24.95" customHeight="1">
      <c r="B1087" s="233"/>
      <c r="C1087" s="233"/>
      <c r="D1087" s="233"/>
      <c r="E1087" s="233"/>
      <c r="F1087" s="233"/>
      <c r="G1087" s="233"/>
      <c r="H1087" s="233"/>
      <c r="I1087" s="233"/>
      <c r="J1087" s="233"/>
      <c r="K1087" s="233"/>
      <c r="L1087" s="233"/>
      <c r="M1087" s="56"/>
      <c r="N1087" s="56"/>
      <c r="O1087" s="56"/>
    </row>
    <row r="1088" spans="2:15" ht="24.95" customHeight="1">
      <c r="B1088" s="233"/>
      <c r="C1088" s="233"/>
      <c r="D1088" s="233"/>
      <c r="E1088" s="233"/>
      <c r="F1088" s="233"/>
      <c r="G1088" s="233"/>
      <c r="H1088" s="233"/>
      <c r="I1088" s="233"/>
      <c r="J1088" s="233"/>
      <c r="K1088" s="233"/>
      <c r="L1088" s="233"/>
      <c r="M1088" s="56"/>
      <c r="N1088" s="56"/>
      <c r="O1088" s="56"/>
    </row>
    <row r="1089" spans="2:15" ht="24.95" customHeight="1">
      <c r="B1089" s="233"/>
      <c r="C1089" s="233"/>
      <c r="D1089" s="233"/>
      <c r="E1089" s="233"/>
      <c r="F1089" s="233"/>
      <c r="G1089" s="233"/>
      <c r="H1089" s="233"/>
      <c r="I1089" s="233"/>
      <c r="J1089" s="233"/>
      <c r="K1089" s="233"/>
      <c r="L1089" s="233"/>
      <c r="M1089" s="56"/>
      <c r="N1089" s="56"/>
      <c r="O1089" s="45">
        <v>13</v>
      </c>
    </row>
    <row r="1090" spans="2:15" ht="39.950000000000003" customHeight="1">
      <c r="B1090" s="305" t="s">
        <v>145</v>
      </c>
      <c r="C1090" s="305"/>
      <c r="D1090" s="305"/>
      <c r="E1090" s="305"/>
      <c r="F1090" s="305"/>
      <c r="G1090" s="305"/>
      <c r="H1090" s="305"/>
      <c r="I1090" s="305"/>
      <c r="J1090" s="305"/>
      <c r="K1090" s="305"/>
      <c r="L1090" s="305"/>
      <c r="M1090" s="305"/>
      <c r="N1090" s="305"/>
      <c r="O1090" s="305"/>
    </row>
    <row r="1091" spans="2:15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</row>
    <row r="1092" spans="2:15" ht="30" customHeight="1">
      <c r="B1092" s="306" t="s">
        <v>141</v>
      </c>
      <c r="C1092" s="306"/>
      <c r="D1092" s="306"/>
      <c r="E1092" s="306"/>
      <c r="F1092" s="306"/>
      <c r="G1092" s="306"/>
      <c r="H1092" s="306"/>
      <c r="I1092" s="306"/>
      <c r="J1092" s="306"/>
      <c r="K1092" s="306"/>
      <c r="L1092" s="306"/>
      <c r="M1092" s="306"/>
      <c r="N1092" s="306"/>
      <c r="O1092" s="306"/>
    </row>
    <row r="1093" spans="2:15" ht="15" customHeight="1">
      <c r="B1093" s="92"/>
      <c r="C1093" s="92"/>
      <c r="D1093" s="92"/>
      <c r="E1093" s="92"/>
      <c r="F1093" s="92"/>
      <c r="G1093" s="92"/>
    </row>
    <row r="1094" spans="2:15" ht="24.95" customHeight="1">
      <c r="B1094" s="309" t="s">
        <v>71</v>
      </c>
      <c r="C1094" s="309"/>
      <c r="D1094" s="309"/>
      <c r="E1094" s="309"/>
      <c r="F1094" s="309"/>
      <c r="G1094" s="309"/>
      <c r="H1094" s="309"/>
      <c r="I1094" s="309"/>
      <c r="J1094" s="309"/>
    </row>
    <row r="1095" spans="2:15" ht="24.95" customHeight="1">
      <c r="B1095" s="310" t="s">
        <v>41</v>
      </c>
      <c r="C1095" s="304" t="s">
        <v>60</v>
      </c>
      <c r="D1095" s="304"/>
      <c r="E1095" s="304"/>
      <c r="F1095" s="304" t="s">
        <v>61</v>
      </c>
      <c r="G1095" s="304"/>
      <c r="H1095" s="304"/>
      <c r="I1095" s="161" t="s">
        <v>65</v>
      </c>
      <c r="J1095" s="160" t="s">
        <v>66</v>
      </c>
      <c r="L1095" s="262"/>
      <c r="O1095" s="48"/>
    </row>
    <row r="1096" spans="2:15" ht="24.95" customHeight="1">
      <c r="B1096" s="310"/>
      <c r="C1096" s="113" t="s">
        <v>83</v>
      </c>
      <c r="D1096" s="113" t="s">
        <v>84</v>
      </c>
      <c r="E1096" s="100" t="s">
        <v>85</v>
      </c>
      <c r="F1096" s="113" t="s">
        <v>86</v>
      </c>
      <c r="G1096" s="113" t="s">
        <v>87</v>
      </c>
      <c r="H1096" s="100" t="s">
        <v>88</v>
      </c>
      <c r="I1096" s="130" t="s">
        <v>105</v>
      </c>
      <c r="J1096" s="130" t="s">
        <v>106</v>
      </c>
      <c r="K1096" s="9"/>
      <c r="L1096" s="263"/>
      <c r="M1096" s="65"/>
      <c r="N1096" s="9"/>
      <c r="O1096" s="48"/>
    </row>
    <row r="1097" spans="2:15" ht="24.95" customHeight="1">
      <c r="B1097" s="30" t="s">
        <v>135</v>
      </c>
      <c r="C1097" s="176">
        <v>394</v>
      </c>
      <c r="D1097" s="176">
        <v>103</v>
      </c>
      <c r="E1097" s="155">
        <f>SUM(C1097:D1097)</f>
        <v>497</v>
      </c>
      <c r="F1097" s="176">
        <v>617</v>
      </c>
      <c r="G1097" s="176">
        <v>103</v>
      </c>
      <c r="H1097" s="155">
        <f>SUM(F1097:G1097)</f>
        <v>720</v>
      </c>
      <c r="I1097" s="117">
        <v>4.9247606019151846E-2</v>
      </c>
      <c r="J1097" s="177">
        <f>H1097/E1097</f>
        <v>1.448692152917505</v>
      </c>
      <c r="K1097" s="9"/>
      <c r="L1097" s="264"/>
      <c r="M1097" s="65"/>
      <c r="N1097" s="9"/>
      <c r="O1097" s="48"/>
    </row>
    <row r="1098" spans="2:15" ht="24.95" customHeight="1">
      <c r="B1098" s="30" t="s">
        <v>5</v>
      </c>
      <c r="C1098" s="176">
        <v>2831</v>
      </c>
      <c r="D1098" s="176">
        <v>3747</v>
      </c>
      <c r="E1098" s="155">
        <f t="shared" ref="E1098:E1105" si="25">SUM(C1098:D1098)</f>
        <v>6578</v>
      </c>
      <c r="F1098" s="176">
        <v>5059</v>
      </c>
      <c r="G1098" s="176">
        <v>5574</v>
      </c>
      <c r="H1098" s="155">
        <f t="shared" ref="H1098:H1105" si="26">SUM(F1098:G1098)</f>
        <v>10633</v>
      </c>
      <c r="I1098" s="117">
        <v>0.34259110094403455</v>
      </c>
      <c r="J1098" s="177">
        <f t="shared" ref="J1098:J1105" si="27">H1098/E1098</f>
        <v>1.6164487686226816</v>
      </c>
      <c r="K1098" s="9"/>
      <c r="L1098" s="264"/>
      <c r="M1098" s="65"/>
      <c r="N1098" s="68"/>
      <c r="O1098" s="48"/>
    </row>
    <row r="1099" spans="2:15" ht="24.95" customHeight="1">
      <c r="B1099" s="30" t="s">
        <v>24</v>
      </c>
      <c r="C1099" s="176">
        <v>3058</v>
      </c>
      <c r="D1099" s="176">
        <v>4366</v>
      </c>
      <c r="E1099" s="155">
        <f t="shared" si="25"/>
        <v>7424</v>
      </c>
      <c r="F1099" s="176">
        <v>4389</v>
      </c>
      <c r="G1099" s="176">
        <v>6272</v>
      </c>
      <c r="H1099" s="155">
        <f t="shared" si="26"/>
        <v>10661</v>
      </c>
      <c r="I1099" s="117">
        <v>0.29874460572773637</v>
      </c>
      <c r="J1099" s="177">
        <f t="shared" si="27"/>
        <v>1.4360183189655173</v>
      </c>
      <c r="K1099" s="9"/>
      <c r="L1099" s="264"/>
      <c r="M1099" s="118"/>
      <c r="N1099" s="68"/>
      <c r="O1099" s="48"/>
    </row>
    <row r="1100" spans="2:15" ht="24.95" customHeight="1">
      <c r="B1100" s="30" t="s">
        <v>7</v>
      </c>
      <c r="C1100" s="176">
        <v>601</v>
      </c>
      <c r="D1100" s="176">
        <v>2423</v>
      </c>
      <c r="E1100" s="155">
        <f t="shared" si="25"/>
        <v>3024</v>
      </c>
      <c r="F1100" s="176">
        <v>702</v>
      </c>
      <c r="G1100" s="176">
        <v>2664</v>
      </c>
      <c r="H1100" s="155">
        <f t="shared" si="26"/>
        <v>3366</v>
      </c>
      <c r="I1100" s="117">
        <v>0.20081135902636918</v>
      </c>
      <c r="J1100" s="177">
        <f t="shared" si="27"/>
        <v>1.1130952380952381</v>
      </c>
      <c r="K1100" s="9"/>
      <c r="L1100" s="264"/>
      <c r="M1100" s="66"/>
      <c r="N1100" s="68"/>
      <c r="O1100" s="48"/>
    </row>
    <row r="1101" spans="2:15" ht="24.95" customHeight="1">
      <c r="B1101" s="30" t="s">
        <v>8</v>
      </c>
      <c r="C1101" s="176">
        <v>560</v>
      </c>
      <c r="D1101" s="176">
        <v>164</v>
      </c>
      <c r="E1101" s="155">
        <f t="shared" si="25"/>
        <v>724</v>
      </c>
      <c r="F1101" s="176">
        <v>1085</v>
      </c>
      <c r="G1101" s="176">
        <v>288</v>
      </c>
      <c r="H1101" s="155">
        <f t="shared" si="26"/>
        <v>1373</v>
      </c>
      <c r="I1101" s="117">
        <v>0.15289532293986635</v>
      </c>
      <c r="J1101" s="177">
        <f t="shared" si="27"/>
        <v>1.8964088397790055</v>
      </c>
      <c r="K1101" s="9"/>
      <c r="L1101" s="264"/>
      <c r="M1101" s="66"/>
      <c r="N1101" s="68"/>
      <c r="O1101" s="48"/>
    </row>
    <row r="1102" spans="2:15" ht="24.95" customHeight="1">
      <c r="B1102" s="30" t="s">
        <v>9</v>
      </c>
      <c r="C1102" s="176">
        <v>1696</v>
      </c>
      <c r="D1102" s="176">
        <v>677</v>
      </c>
      <c r="E1102" s="155">
        <f t="shared" si="25"/>
        <v>2373</v>
      </c>
      <c r="F1102" s="176">
        <v>4930</v>
      </c>
      <c r="G1102" s="176">
        <v>927</v>
      </c>
      <c r="H1102" s="155">
        <f t="shared" si="26"/>
        <v>5857</v>
      </c>
      <c r="I1102" s="117">
        <v>0.32323399558498894</v>
      </c>
      <c r="J1102" s="177">
        <f t="shared" si="27"/>
        <v>2.4681837336704593</v>
      </c>
      <c r="K1102" s="9"/>
      <c r="L1102" s="264"/>
      <c r="M1102" s="66"/>
      <c r="N1102" s="68"/>
      <c r="O1102" s="48"/>
    </row>
    <row r="1103" spans="2:15" ht="24.95" customHeight="1">
      <c r="B1103" s="30" t="s">
        <v>10</v>
      </c>
      <c r="C1103" s="176">
        <v>1232</v>
      </c>
      <c r="D1103" s="176">
        <v>0</v>
      </c>
      <c r="E1103" s="155">
        <f t="shared" si="25"/>
        <v>1232</v>
      </c>
      <c r="F1103" s="176">
        <v>2587</v>
      </c>
      <c r="G1103" s="176">
        <v>0</v>
      </c>
      <c r="H1103" s="155">
        <f t="shared" si="26"/>
        <v>2587</v>
      </c>
      <c r="I1103" s="117">
        <v>0.43224728487886382</v>
      </c>
      <c r="J1103" s="177">
        <f t="shared" si="27"/>
        <v>2.0998376623376624</v>
      </c>
      <c r="K1103" s="9"/>
      <c r="L1103" s="264"/>
      <c r="M1103" s="66"/>
      <c r="N1103" s="68"/>
      <c r="O1103" s="48"/>
    </row>
    <row r="1104" spans="2:15" ht="24.95" customHeight="1">
      <c r="B1104" s="30" t="s">
        <v>11</v>
      </c>
      <c r="C1104" s="176">
        <v>928</v>
      </c>
      <c r="D1104" s="176">
        <v>52</v>
      </c>
      <c r="E1104" s="155">
        <f t="shared" si="25"/>
        <v>980</v>
      </c>
      <c r="F1104" s="176">
        <v>1461</v>
      </c>
      <c r="G1104" s="176">
        <v>173</v>
      </c>
      <c r="H1104" s="155">
        <f t="shared" si="26"/>
        <v>1634</v>
      </c>
      <c r="I1104" s="117">
        <v>0.2431547619047619</v>
      </c>
      <c r="J1104" s="177">
        <f t="shared" si="27"/>
        <v>1.6673469387755102</v>
      </c>
      <c r="K1104" s="9"/>
      <c r="L1104" s="264"/>
      <c r="M1104" s="65"/>
      <c r="N1104" s="9"/>
    </row>
    <row r="1105" spans="2:15" ht="24.95" customHeight="1">
      <c r="B1105" s="30" t="s">
        <v>12</v>
      </c>
      <c r="C1105" s="176">
        <v>220</v>
      </c>
      <c r="D1105" s="176">
        <v>504</v>
      </c>
      <c r="E1105" s="155">
        <f t="shared" si="25"/>
        <v>724</v>
      </c>
      <c r="F1105" s="176">
        <v>220</v>
      </c>
      <c r="G1105" s="176">
        <v>504</v>
      </c>
      <c r="H1105" s="155">
        <f t="shared" si="26"/>
        <v>724</v>
      </c>
      <c r="I1105" s="117">
        <v>0.20615034168564919</v>
      </c>
      <c r="J1105" s="177">
        <f t="shared" si="27"/>
        <v>1</v>
      </c>
      <c r="K1105" s="9"/>
      <c r="L1105" s="215"/>
      <c r="M1105" s="65"/>
      <c r="N1105" s="9"/>
    </row>
    <row r="1106" spans="2:15" ht="24.95" customHeight="1">
      <c r="B1106" s="168" t="s">
        <v>14</v>
      </c>
      <c r="C1106" s="157">
        <f>SUM(C1097:C1105)</f>
        <v>11520</v>
      </c>
      <c r="D1106" s="157">
        <f>SUM(D1097:D1105)</f>
        <v>12036</v>
      </c>
      <c r="E1106" s="158">
        <f>SUM(C1106:D1106)</f>
        <v>23556</v>
      </c>
      <c r="F1106" s="157">
        <f>SUM(F1097:F1105)</f>
        <v>21050</v>
      </c>
      <c r="G1106" s="153">
        <f>SUM(G1097:G1105)</f>
        <v>16505</v>
      </c>
      <c r="H1106" s="151">
        <f>SUM(F1106:G1106)</f>
        <v>37555</v>
      </c>
      <c r="I1106" s="138">
        <v>0.26555274285471853</v>
      </c>
      <c r="J1106" s="178">
        <f>H1106/E1106</f>
        <v>1.5942859568687384</v>
      </c>
      <c r="K1106" s="9"/>
      <c r="L1106" s="263"/>
      <c r="M1106" s="65"/>
      <c r="N1106" s="9"/>
    </row>
    <row r="1107" spans="2:15" ht="24.95" customHeight="1">
      <c r="B1107" s="20"/>
      <c r="C1107" s="33"/>
      <c r="D1107" s="33"/>
      <c r="E1107" s="37"/>
      <c r="F1107" s="33"/>
      <c r="G1107" s="33"/>
      <c r="H1107" s="37"/>
      <c r="I1107" s="21"/>
      <c r="J1107" s="22"/>
      <c r="K1107" s="68"/>
      <c r="L1107" s="68"/>
      <c r="M1107" s="65"/>
      <c r="N1107" s="9"/>
    </row>
    <row r="1108" spans="2:15" ht="24.95" customHeight="1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</row>
    <row r="1109" spans="2:15" ht="24.95" customHeight="1">
      <c r="B1109" s="82"/>
      <c r="C1109" s="82"/>
      <c r="D1109" s="82"/>
      <c r="E1109" s="82"/>
      <c r="F1109" s="82"/>
      <c r="G1109" s="82"/>
      <c r="H1109" s="82"/>
      <c r="I1109" s="82"/>
      <c r="J1109" s="82"/>
      <c r="K1109" s="67"/>
      <c r="L1109" s="67"/>
      <c r="M1109" s="67"/>
      <c r="N1109" s="67"/>
    </row>
    <row r="1110" spans="2:15" ht="24.95" customHeight="1">
      <c r="B1110" s="2"/>
      <c r="C1110" s="2"/>
      <c r="D1110" s="2"/>
      <c r="E1110" s="2"/>
      <c r="G1110" s="2"/>
      <c r="H1110" s="2"/>
      <c r="I1110" s="2"/>
      <c r="J1110" s="2"/>
    </row>
    <row r="1111" spans="2:15" ht="24.95" customHeight="1">
      <c r="B1111" s="2"/>
      <c r="C1111" s="2"/>
      <c r="D1111" s="2"/>
      <c r="E1111" s="2"/>
      <c r="G1111" s="2"/>
      <c r="H1111" s="2"/>
      <c r="I1111" s="2"/>
      <c r="J1111" s="2"/>
    </row>
    <row r="1112" spans="2:15" ht="24.95" customHeight="1">
      <c r="B1112" s="2"/>
      <c r="C1112" s="2"/>
      <c r="D1112" s="2"/>
      <c r="E1112" s="2"/>
      <c r="G1112" s="2"/>
      <c r="H1112" s="2"/>
      <c r="I1112" s="2"/>
      <c r="J1112" s="2"/>
    </row>
    <row r="1113" spans="2:15" ht="24.95" customHeight="1">
      <c r="B1113" s="2"/>
      <c r="C1113" s="2"/>
      <c r="D1113" s="2"/>
      <c r="E1113" s="2"/>
      <c r="G1113" s="2"/>
      <c r="H1113" s="2"/>
      <c r="I1113" s="2"/>
      <c r="J1113" s="2"/>
    </row>
    <row r="1114" spans="2:15" ht="24.95" customHeight="1">
      <c r="B1114" s="2"/>
      <c r="C1114" s="2"/>
      <c r="D1114" s="2"/>
      <c r="E1114" s="2"/>
      <c r="G1114" s="2"/>
      <c r="H1114" s="2"/>
      <c r="I1114" s="2"/>
      <c r="J1114" s="2"/>
    </row>
    <row r="1115" spans="2:15" ht="24.95" customHeight="1">
      <c r="B1115" s="2"/>
      <c r="C1115" s="2"/>
      <c r="D1115" s="2"/>
      <c r="E1115" s="2"/>
      <c r="G1115" s="2"/>
      <c r="H1115" s="2"/>
      <c r="I1115" s="2"/>
      <c r="J1115" s="2"/>
    </row>
    <row r="1116" spans="2:15" ht="24.95" customHeight="1">
      <c r="B1116" s="2"/>
      <c r="C1116" s="2"/>
      <c r="D1116" s="2"/>
      <c r="E1116" s="2"/>
      <c r="G1116" s="2"/>
      <c r="H1116" s="2"/>
      <c r="I1116" s="2"/>
      <c r="J1116" s="2"/>
    </row>
    <row r="1117" spans="2:15" ht="24.95" customHeight="1">
      <c r="B1117" s="2"/>
      <c r="C1117" s="2"/>
      <c r="D1117" s="2"/>
      <c r="E1117" s="2"/>
      <c r="G1117" s="2"/>
      <c r="H1117" s="2"/>
      <c r="I1117" s="2"/>
      <c r="J1117" s="2"/>
    </row>
    <row r="1118" spans="2:15" ht="24.95" customHeight="1">
      <c r="B1118" s="2"/>
      <c r="C1118" s="2"/>
      <c r="D1118" s="2"/>
      <c r="E1118" s="2"/>
      <c r="G1118" s="2"/>
      <c r="H1118" s="2"/>
      <c r="I1118" s="2"/>
      <c r="J1118" s="2"/>
    </row>
    <row r="1119" spans="2:15" ht="24.95" customHeight="1">
      <c r="B1119" s="2"/>
      <c r="C1119" s="2"/>
      <c r="D1119" s="2"/>
      <c r="E1119" s="2"/>
      <c r="G1119" s="2"/>
      <c r="H1119" s="2"/>
      <c r="I1119" s="2"/>
      <c r="J1119" s="2"/>
    </row>
    <row r="1120" spans="2:15" ht="30" customHeight="1">
      <c r="B1120" s="287" t="s">
        <v>166</v>
      </c>
      <c r="C1120" s="287"/>
      <c r="D1120" s="287"/>
      <c r="E1120" s="287"/>
      <c r="F1120" s="287"/>
      <c r="G1120" s="287"/>
      <c r="H1120" s="287"/>
      <c r="I1120" s="287"/>
      <c r="J1120" s="287"/>
      <c r="K1120" s="287"/>
      <c r="L1120" s="287"/>
      <c r="M1120" s="287"/>
      <c r="N1120" s="287"/>
      <c r="O1120" s="287"/>
    </row>
    <row r="1121" spans="2:8" ht="15" customHeight="1">
      <c r="B1121" s="159"/>
      <c r="C1121" s="159"/>
      <c r="D1121" s="159"/>
      <c r="E1121" s="159"/>
      <c r="F1121" s="159"/>
      <c r="G1121" s="159"/>
    </row>
    <row r="1122" spans="2:8" ht="24.95" customHeight="1">
      <c r="B1122" s="288" t="s">
        <v>13</v>
      </c>
      <c r="C1122" s="288"/>
      <c r="D1122" s="288"/>
      <c r="E1122" s="288"/>
      <c r="F1122" s="288"/>
      <c r="G1122" s="288"/>
      <c r="H1122" s="288"/>
    </row>
    <row r="1123" spans="2:8" ht="24.95" customHeight="1">
      <c r="B1123" s="163" t="s">
        <v>40</v>
      </c>
      <c r="C1123" s="289" t="s">
        <v>77</v>
      </c>
      <c r="D1123" s="289"/>
      <c r="E1123" s="289" t="s">
        <v>78</v>
      </c>
      <c r="F1123" s="289"/>
      <c r="G1123" s="290" t="s">
        <v>0</v>
      </c>
      <c r="H1123" s="290"/>
    </row>
    <row r="1124" spans="2:8" ht="24.95" customHeight="1">
      <c r="B1124" s="39" t="s">
        <v>154</v>
      </c>
      <c r="C1124" s="280">
        <v>15295</v>
      </c>
      <c r="D1124" s="280"/>
      <c r="E1124" s="280">
        <v>14685</v>
      </c>
      <c r="F1124" s="280"/>
      <c r="G1124" s="291">
        <f>C1124+E1124</f>
        <v>29980</v>
      </c>
      <c r="H1124" s="307"/>
    </row>
    <row r="1125" spans="2:8" ht="24.95" customHeight="1">
      <c r="B1125" s="39" t="s">
        <v>150</v>
      </c>
      <c r="C1125" s="280">
        <v>11520</v>
      </c>
      <c r="D1125" s="280"/>
      <c r="E1125" s="280">
        <v>12036</v>
      </c>
      <c r="F1125" s="280"/>
      <c r="G1125" s="291">
        <f>C1125+E1125</f>
        <v>23556</v>
      </c>
      <c r="H1125" s="307"/>
    </row>
    <row r="1126" spans="2:8" ht="24.95" customHeight="1">
      <c r="B1126" s="95" t="s">
        <v>49</v>
      </c>
      <c r="C1126" s="285">
        <f>(C1125-C1124)/C1124</f>
        <v>-0.2468126838836221</v>
      </c>
      <c r="D1126" s="285"/>
      <c r="E1126" s="285">
        <f>(E1125-E1124)/E1124</f>
        <v>-0.18038815117466803</v>
      </c>
      <c r="F1126" s="285"/>
      <c r="G1126" s="285">
        <f>(G1125-G1124)/G1124</f>
        <v>-0.21427618412274849</v>
      </c>
      <c r="H1126" s="285"/>
    </row>
    <row r="1127" spans="2:8" ht="24.95" customHeight="1"/>
    <row r="1128" spans="2:8" ht="24.95" customHeight="1"/>
    <row r="1129" spans="2:8" ht="24.95" customHeight="1"/>
    <row r="1130" spans="2:8" ht="24.95" customHeight="1"/>
    <row r="1131" spans="2:8" ht="24.95" customHeight="1"/>
    <row r="1132" spans="2:8" ht="24.95" customHeight="1"/>
    <row r="1133" spans="2:8" ht="24.95" customHeight="1"/>
    <row r="1134" spans="2:8" ht="24.95" customHeight="1"/>
    <row r="1135" spans="2:8" ht="24.95" customHeight="1"/>
    <row r="1136" spans="2:8" ht="24.95" customHeight="1"/>
    <row r="1137" spans="2:12" ht="24.95" customHeight="1"/>
    <row r="1138" spans="2:12" ht="24.95" customHeight="1">
      <c r="B1138" s="259"/>
      <c r="C1138" s="259"/>
      <c r="D1138" s="259"/>
      <c r="E1138" s="259"/>
      <c r="F1138" s="259"/>
      <c r="G1138" s="259"/>
      <c r="H1138" s="259"/>
      <c r="I1138" s="259"/>
      <c r="J1138" s="259"/>
      <c r="K1138" s="259"/>
      <c r="L1138" s="259"/>
    </row>
    <row r="1139" spans="2:12" ht="24.95" customHeight="1">
      <c r="B1139" s="288" t="s">
        <v>15</v>
      </c>
      <c r="C1139" s="288"/>
      <c r="D1139" s="288"/>
      <c r="E1139" s="288"/>
      <c r="F1139" s="288"/>
      <c r="G1139" s="288"/>
      <c r="H1139" s="288"/>
      <c r="I1139" s="288"/>
      <c r="J1139" s="288"/>
    </row>
    <row r="1140" spans="2:12" ht="24.95" customHeight="1">
      <c r="B1140" s="162" t="s">
        <v>40</v>
      </c>
      <c r="C1140" s="289" t="s">
        <v>79</v>
      </c>
      <c r="D1140" s="289"/>
      <c r="E1140" s="289" t="s">
        <v>80</v>
      </c>
      <c r="F1140" s="289"/>
      <c r="G1140" s="290" t="s">
        <v>1</v>
      </c>
      <c r="H1140" s="290"/>
      <c r="I1140" s="292" t="s">
        <v>18</v>
      </c>
      <c r="J1140" s="292"/>
    </row>
    <row r="1141" spans="2:12" ht="24.95" customHeight="1">
      <c r="B1141" s="39" t="s">
        <v>154</v>
      </c>
      <c r="C1141" s="280">
        <v>23295</v>
      </c>
      <c r="D1141" s="280"/>
      <c r="E1141" s="280">
        <v>15152</v>
      </c>
      <c r="F1141" s="280"/>
      <c r="G1141" s="291">
        <f>C1141+E1141</f>
        <v>38447</v>
      </c>
      <c r="H1141" s="307"/>
      <c r="I1141" s="293">
        <v>0.17760000000000001</v>
      </c>
      <c r="J1141" s="308"/>
    </row>
    <row r="1142" spans="2:12" ht="24.95" customHeight="1">
      <c r="B1142" s="39" t="s">
        <v>150</v>
      </c>
      <c r="C1142" s="280">
        <v>21050</v>
      </c>
      <c r="D1142" s="280"/>
      <c r="E1142" s="280">
        <v>16505</v>
      </c>
      <c r="F1142" s="280"/>
      <c r="G1142" s="291">
        <f>C1142+E1142</f>
        <v>37555</v>
      </c>
      <c r="H1142" s="307"/>
      <c r="I1142" s="293">
        <v>0.2656</v>
      </c>
      <c r="J1142" s="308"/>
    </row>
    <row r="1143" spans="2:12" ht="24.95" customHeight="1">
      <c r="B1143" s="95" t="s">
        <v>49</v>
      </c>
      <c r="C1143" s="285">
        <f>(C1142-C1141)/C1141</f>
        <v>-9.6372612148529727E-2</v>
      </c>
      <c r="D1143" s="285"/>
      <c r="E1143" s="285">
        <f>(E1142-E1141)/E1141</f>
        <v>8.9295142555438231E-2</v>
      </c>
      <c r="F1143" s="285"/>
      <c r="G1143" s="285">
        <f>(G1142-G1141)/G1141</f>
        <v>-2.3200769891018803E-2</v>
      </c>
      <c r="H1143" s="285"/>
      <c r="I1143" s="285">
        <f>(I1142-I1141)/I1141</f>
        <v>0.49549549549549543</v>
      </c>
      <c r="J1143" s="285"/>
    </row>
    <row r="1144" spans="2:12" ht="24.95" customHeight="1"/>
    <row r="1145" spans="2:12" ht="24.95" customHeight="1"/>
    <row r="1146" spans="2:12" ht="24.95" customHeight="1"/>
    <row r="1147" spans="2:12" ht="24.95" customHeight="1"/>
    <row r="1148" spans="2:12" ht="24.95" customHeight="1"/>
    <row r="1149" spans="2:12" ht="24.95" customHeight="1"/>
    <row r="1150" spans="2:12" ht="24.95" customHeight="1"/>
    <row r="1151" spans="2:12" ht="24.95" customHeight="1"/>
    <row r="1152" spans="2:12" ht="24.95" customHeight="1"/>
    <row r="1153" spans="2:15" ht="24.95" customHeight="1"/>
    <row r="1154" spans="2:15" ht="24.95" customHeight="1"/>
    <row r="1155" spans="2:15" ht="24.95" customHeight="1">
      <c r="O1155" s="45">
        <v>14</v>
      </c>
    </row>
    <row r="1156" spans="2:15" ht="24.95" customHeight="1">
      <c r="B1156" s="287" t="s">
        <v>167</v>
      </c>
      <c r="C1156" s="287"/>
      <c r="D1156" s="287"/>
      <c r="E1156" s="287"/>
      <c r="F1156" s="287"/>
      <c r="G1156" s="287"/>
      <c r="H1156" s="287"/>
      <c r="I1156" s="287"/>
      <c r="J1156" s="287"/>
      <c r="K1156" s="287"/>
      <c r="L1156" s="287"/>
      <c r="M1156" s="287"/>
      <c r="N1156" s="287"/>
      <c r="O1156" s="287"/>
    </row>
    <row r="1157" spans="2:15" ht="15" customHeight="1">
      <c r="B1157" s="235"/>
      <c r="C1157" s="235"/>
      <c r="D1157" s="235"/>
      <c r="E1157" s="235"/>
      <c r="F1157" s="235"/>
      <c r="G1157" s="235"/>
    </row>
    <row r="1158" spans="2:15" ht="24.95" customHeight="1">
      <c r="B1158" s="288" t="s">
        <v>13</v>
      </c>
      <c r="C1158" s="288"/>
      <c r="D1158" s="288"/>
      <c r="E1158" s="288"/>
      <c r="F1158" s="288"/>
      <c r="G1158" s="288"/>
      <c r="H1158" s="288"/>
      <c r="I1158" s="23"/>
      <c r="J1158" s="23"/>
      <c r="K1158" s="23"/>
      <c r="L1158" s="23"/>
      <c r="M1158" s="5"/>
      <c r="N1158" s="5"/>
      <c r="O1158" s="5"/>
    </row>
    <row r="1159" spans="2:15" ht="24.95" customHeight="1">
      <c r="B1159" s="234" t="s">
        <v>40</v>
      </c>
      <c r="C1159" s="289" t="s">
        <v>77</v>
      </c>
      <c r="D1159" s="289"/>
      <c r="E1159" s="289" t="s">
        <v>131</v>
      </c>
      <c r="F1159" s="289"/>
      <c r="G1159" s="290" t="s">
        <v>0</v>
      </c>
      <c r="H1159" s="290"/>
      <c r="I1159" s="23"/>
      <c r="J1159" s="23"/>
      <c r="K1159" s="23"/>
      <c r="L1159" s="23"/>
      <c r="M1159" s="5"/>
      <c r="N1159" s="5"/>
      <c r="O1159" s="5"/>
    </row>
    <row r="1160" spans="2:15" ht="24.95" customHeight="1">
      <c r="B1160" s="39" t="s">
        <v>156</v>
      </c>
      <c r="C1160" s="280">
        <v>38698</v>
      </c>
      <c r="D1160" s="280"/>
      <c r="E1160" s="280">
        <v>20644</v>
      </c>
      <c r="F1160" s="280"/>
      <c r="G1160" s="291">
        <f>C1160+E1160</f>
        <v>59342</v>
      </c>
      <c r="H1160" s="307"/>
      <c r="I1160" s="23"/>
      <c r="J1160" s="23"/>
      <c r="K1160" s="23"/>
      <c r="L1160" s="23"/>
      <c r="M1160" s="5"/>
      <c r="N1160" s="5"/>
      <c r="O1160" s="5"/>
    </row>
    <row r="1161" spans="2:15" ht="24.95" customHeight="1">
      <c r="B1161" s="39" t="s">
        <v>152</v>
      </c>
      <c r="C1161" s="280">
        <v>22031</v>
      </c>
      <c r="D1161" s="280"/>
      <c r="E1161" s="280">
        <v>16365</v>
      </c>
      <c r="F1161" s="280"/>
      <c r="G1161" s="291">
        <f>C1161+E1161</f>
        <v>38396</v>
      </c>
      <c r="H1161" s="307"/>
      <c r="I1161" s="23"/>
      <c r="J1161" s="23"/>
      <c r="K1161" s="23"/>
      <c r="L1161" s="23"/>
      <c r="M1161" s="5"/>
      <c r="N1161" s="5"/>
      <c r="O1161" s="5"/>
    </row>
    <row r="1162" spans="2:15" ht="24.95" customHeight="1">
      <c r="B1162" s="95" t="s">
        <v>49</v>
      </c>
      <c r="C1162" s="285">
        <f>(C1161-C1160)/C1160</f>
        <v>-0.43069409271796993</v>
      </c>
      <c r="D1162" s="285"/>
      <c r="E1162" s="285">
        <f>(E1161-E1160)/E1160</f>
        <v>-0.20727572175934897</v>
      </c>
      <c r="F1162" s="285"/>
      <c r="G1162" s="285">
        <f>(G1161-G1160)/G1160</f>
        <v>-0.35297091436082367</v>
      </c>
      <c r="H1162" s="285"/>
      <c r="I1162" s="23"/>
      <c r="J1162" s="23"/>
      <c r="K1162" s="23"/>
      <c r="L1162" s="23"/>
      <c r="M1162" s="5"/>
      <c r="N1162" s="5"/>
      <c r="O1162" s="5"/>
    </row>
    <row r="1163" spans="2:15" ht="24.95" customHeight="1">
      <c r="B1163" s="18"/>
      <c r="C1163" s="23"/>
      <c r="D1163" s="23"/>
      <c r="E1163" s="23"/>
      <c r="F1163" s="19"/>
      <c r="G1163" s="18"/>
      <c r="H1163" s="18"/>
      <c r="I1163" s="23"/>
      <c r="J1163" s="23"/>
      <c r="K1163" s="23"/>
      <c r="L1163" s="23"/>
      <c r="M1163" s="5"/>
      <c r="N1163" s="5"/>
      <c r="O1163" s="5"/>
    </row>
    <row r="1164" spans="2:15" ht="24.95" customHeight="1">
      <c r="B1164" s="18"/>
      <c r="C1164" s="23"/>
      <c r="D1164" s="23"/>
      <c r="E1164" s="23"/>
      <c r="F1164" s="19"/>
      <c r="G1164" s="18"/>
      <c r="H1164" s="18"/>
      <c r="I1164" s="23"/>
      <c r="J1164" s="23"/>
      <c r="K1164" s="23"/>
      <c r="L1164" s="23"/>
      <c r="M1164" s="5"/>
      <c r="N1164" s="5"/>
      <c r="O1164" s="5"/>
    </row>
    <row r="1165" spans="2:15" ht="24.95" customHeight="1">
      <c r="B1165" s="18"/>
      <c r="C1165" s="23"/>
      <c r="D1165" s="23"/>
      <c r="E1165" s="23"/>
      <c r="F1165" s="19"/>
      <c r="G1165" s="18"/>
      <c r="H1165" s="18"/>
      <c r="I1165" s="23"/>
      <c r="J1165" s="23"/>
      <c r="K1165" s="23"/>
      <c r="L1165" s="23"/>
      <c r="M1165" s="5"/>
      <c r="N1165" s="5"/>
      <c r="O1165" s="5"/>
    </row>
    <row r="1166" spans="2:15" ht="24.95" customHeight="1">
      <c r="B1166" s="18"/>
      <c r="C1166" s="23"/>
      <c r="D1166" s="23"/>
      <c r="E1166" s="23"/>
      <c r="F1166" s="19"/>
      <c r="G1166" s="18"/>
      <c r="H1166" s="18"/>
      <c r="I1166" s="23"/>
      <c r="J1166" s="23"/>
      <c r="K1166" s="23"/>
      <c r="L1166" s="23"/>
      <c r="M1166" s="5"/>
      <c r="N1166" s="5"/>
      <c r="O1166" s="5"/>
    </row>
    <row r="1167" spans="2:15" ht="24.95" customHeight="1">
      <c r="B1167" s="18"/>
      <c r="C1167" s="23"/>
      <c r="D1167" s="23"/>
      <c r="E1167" s="23"/>
      <c r="F1167" s="19"/>
      <c r="G1167" s="18"/>
      <c r="H1167" s="18"/>
      <c r="I1167" s="23"/>
      <c r="J1167" s="23"/>
      <c r="K1167" s="23"/>
      <c r="L1167" s="23"/>
      <c r="M1167" s="5"/>
      <c r="N1167" s="5"/>
      <c r="O1167" s="5"/>
    </row>
    <row r="1168" spans="2:15" ht="24.95" customHeight="1">
      <c r="B1168" s="18"/>
      <c r="C1168" s="23"/>
      <c r="D1168" s="23"/>
      <c r="E1168" s="23"/>
      <c r="F1168" s="19"/>
      <c r="G1168" s="18"/>
      <c r="H1168" s="18"/>
      <c r="I1168" s="23"/>
      <c r="J1168" s="23"/>
      <c r="K1168" s="23"/>
      <c r="L1168" s="23"/>
      <c r="M1168" s="5"/>
      <c r="N1168" s="5"/>
      <c r="O1168" s="5"/>
    </row>
    <row r="1169" spans="2:15" ht="24.95" customHeight="1">
      <c r="B1169" s="18"/>
      <c r="C1169" s="23"/>
      <c r="D1169" s="23"/>
      <c r="E1169" s="23"/>
      <c r="F1169" s="19"/>
      <c r="G1169" s="18"/>
      <c r="H1169" s="18"/>
      <c r="I1169" s="23"/>
      <c r="J1169" s="23"/>
      <c r="K1169" s="23"/>
      <c r="L1169" s="23"/>
      <c r="M1169" s="5"/>
      <c r="N1169" s="5"/>
      <c r="O1169" s="5"/>
    </row>
    <row r="1170" spans="2:15" ht="24.95" customHeight="1">
      <c r="B1170" s="294"/>
      <c r="C1170" s="294"/>
      <c r="D1170" s="294"/>
      <c r="E1170" s="294"/>
      <c r="F1170" s="294"/>
      <c r="G1170" s="294"/>
      <c r="H1170" s="294"/>
      <c r="I1170" s="294"/>
      <c r="J1170" s="294"/>
      <c r="K1170" s="294"/>
      <c r="L1170" s="294"/>
      <c r="M1170" s="56"/>
      <c r="N1170" s="56"/>
      <c r="O1170" s="56"/>
    </row>
    <row r="1171" spans="2:15" ht="24.95" customHeight="1">
      <c r="B1171" s="56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</row>
    <row r="1172" spans="2:15" ht="24.95" customHeight="1">
      <c r="B1172" s="56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</row>
    <row r="1173" spans="2:15" ht="24.95" customHeight="1">
      <c r="B1173" s="56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</row>
    <row r="1174" spans="2:15" ht="24.95" customHeight="1">
      <c r="B1174" s="56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</row>
    <row r="1175" spans="2:15" ht="24.95" customHeight="1"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</row>
    <row r="1176" spans="2:15" ht="24.95" customHeight="1">
      <c r="B1176" s="56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</row>
    <row r="1177" spans="2:15" ht="24.95" customHeight="1"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</row>
    <row r="1178" spans="2:15" ht="24.95" customHeight="1">
      <c r="B1178" s="56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</row>
    <row r="1179" spans="2:15" ht="24.95" customHeight="1"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</row>
    <row r="1180" spans="2:15" ht="24.95" customHeight="1">
      <c r="B1180" s="56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</row>
    <row r="1181" spans="2:15" ht="24.95" customHeight="1"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</row>
    <row r="1182" spans="2:15" ht="24.95" customHeight="1">
      <c r="B1182" s="56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</row>
    <row r="1183" spans="2:15" ht="24.95" customHeight="1">
      <c r="B1183" s="56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</row>
    <row r="1184" spans="2:15" ht="24.95" customHeight="1">
      <c r="B1184" s="288" t="s">
        <v>15</v>
      </c>
      <c r="C1184" s="288"/>
      <c r="D1184" s="288"/>
      <c r="E1184" s="288"/>
      <c r="F1184" s="288"/>
      <c r="G1184" s="288"/>
      <c r="H1184" s="288"/>
      <c r="I1184" s="288"/>
      <c r="J1184" s="288"/>
      <c r="K1184" s="233"/>
      <c r="L1184" s="233"/>
      <c r="M1184" s="56"/>
      <c r="N1184" s="56"/>
      <c r="O1184" s="56"/>
    </row>
    <row r="1185" spans="2:15" ht="24.95" customHeight="1">
      <c r="B1185" s="234" t="s">
        <v>40</v>
      </c>
      <c r="C1185" s="289" t="s">
        <v>133</v>
      </c>
      <c r="D1185" s="289"/>
      <c r="E1185" s="289" t="s">
        <v>132</v>
      </c>
      <c r="F1185" s="289"/>
      <c r="G1185" s="290" t="s">
        <v>48</v>
      </c>
      <c r="H1185" s="290"/>
      <c r="I1185" s="292" t="s">
        <v>18</v>
      </c>
      <c r="J1185" s="292"/>
      <c r="K1185" s="233"/>
      <c r="L1185" s="233"/>
      <c r="M1185" s="56"/>
      <c r="N1185" s="56"/>
      <c r="O1185" s="56"/>
    </row>
    <row r="1186" spans="2:15" ht="24.95" customHeight="1">
      <c r="B1186" s="39" t="s">
        <v>156</v>
      </c>
      <c r="C1186" s="280">
        <v>60538</v>
      </c>
      <c r="D1186" s="280"/>
      <c r="E1186" s="280">
        <v>22027</v>
      </c>
      <c r="F1186" s="280"/>
      <c r="G1186" s="291">
        <f>C1186+E1186</f>
        <v>82565</v>
      </c>
      <c r="H1186" s="291"/>
      <c r="I1186" s="293">
        <v>0.1195</v>
      </c>
      <c r="J1186" s="293"/>
      <c r="K1186" s="233"/>
      <c r="L1186" s="233"/>
      <c r="M1186" s="56"/>
      <c r="N1186" s="56"/>
      <c r="O1186" s="56"/>
    </row>
    <row r="1187" spans="2:15" ht="24.95" customHeight="1">
      <c r="B1187" s="39" t="s">
        <v>152</v>
      </c>
      <c r="C1187" s="280">
        <v>40128</v>
      </c>
      <c r="D1187" s="280"/>
      <c r="E1187" s="280">
        <v>21815</v>
      </c>
      <c r="F1187" s="280"/>
      <c r="G1187" s="291">
        <f>C1187+E1187</f>
        <v>61943</v>
      </c>
      <c r="H1187" s="291"/>
      <c r="I1187" s="293">
        <v>0.1172</v>
      </c>
      <c r="J1187" s="293"/>
      <c r="K1187" s="233"/>
      <c r="L1187" s="233"/>
      <c r="M1187" s="56"/>
      <c r="N1187" s="56"/>
      <c r="O1187" s="56"/>
    </row>
    <row r="1188" spans="2:15" ht="24.95" customHeight="1">
      <c r="B1188" s="95" t="s">
        <v>49</v>
      </c>
      <c r="C1188" s="285">
        <f>(C1187-C1186)/C1186</f>
        <v>-0.33714361227658662</v>
      </c>
      <c r="D1188" s="285"/>
      <c r="E1188" s="285">
        <f>(E1187-E1186)/E1186</f>
        <v>-9.6245516865664862E-3</v>
      </c>
      <c r="F1188" s="285"/>
      <c r="G1188" s="285">
        <f>(G1187-G1186)/G1186</f>
        <v>-0.24976685036032217</v>
      </c>
      <c r="H1188" s="285"/>
      <c r="I1188" s="285">
        <f>(I1187-I1186)/I1186</f>
        <v>-1.9246861924686165E-2</v>
      </c>
      <c r="J1188" s="285"/>
      <c r="K1188" s="233"/>
      <c r="L1188" s="233"/>
      <c r="M1188" s="56"/>
      <c r="N1188" s="56"/>
      <c r="O1188" s="56"/>
    </row>
    <row r="1189" spans="2:15" ht="24.95" customHeight="1">
      <c r="B1189" s="56"/>
      <c r="C1189" s="56"/>
      <c r="D1189" s="56"/>
      <c r="E1189" s="56"/>
      <c r="F1189" s="56"/>
      <c r="G1189" s="56"/>
      <c r="H1189" s="56"/>
      <c r="I1189" s="56"/>
      <c r="J1189" s="56"/>
      <c r="K1189" s="233"/>
      <c r="L1189" s="233"/>
      <c r="M1189" s="56"/>
      <c r="N1189" s="56"/>
      <c r="O1189" s="56"/>
    </row>
    <row r="1190" spans="2:15" ht="24.95" customHeight="1">
      <c r="B1190" s="56"/>
      <c r="C1190" s="56"/>
      <c r="D1190" s="56"/>
      <c r="E1190" s="56"/>
      <c r="F1190" s="56"/>
      <c r="G1190" s="56"/>
      <c r="H1190" s="56"/>
      <c r="I1190" s="56"/>
      <c r="J1190" s="56"/>
      <c r="K1190" s="233"/>
      <c r="L1190" s="233"/>
      <c r="M1190" s="56"/>
      <c r="N1190" s="56"/>
      <c r="O1190" s="56"/>
    </row>
    <row r="1191" spans="2:15" ht="24.95" customHeight="1">
      <c r="B1191" s="56"/>
      <c r="C1191" s="56"/>
      <c r="D1191" s="56"/>
      <c r="E1191" s="56"/>
      <c r="F1191" s="56"/>
      <c r="G1191" s="56"/>
      <c r="H1191" s="56"/>
      <c r="I1191" s="56"/>
      <c r="J1191" s="56"/>
      <c r="K1191" s="233"/>
      <c r="L1191" s="233"/>
      <c r="M1191" s="56"/>
      <c r="N1191" s="56"/>
      <c r="O1191" s="56"/>
    </row>
    <row r="1192" spans="2:15" ht="24.95" customHeight="1">
      <c r="B1192" s="56"/>
      <c r="C1192" s="56"/>
      <c r="D1192" s="56"/>
      <c r="E1192" s="56"/>
      <c r="F1192" s="56"/>
      <c r="G1192" s="56"/>
      <c r="H1192" s="56"/>
      <c r="I1192" s="56"/>
      <c r="J1192" s="56"/>
      <c r="K1192" s="233"/>
      <c r="L1192" s="233"/>
      <c r="M1192" s="56"/>
      <c r="N1192" s="56"/>
      <c r="O1192" s="56"/>
    </row>
    <row r="1193" spans="2:15" ht="24.95" customHeight="1">
      <c r="B1193" s="56"/>
      <c r="C1193" s="56"/>
      <c r="D1193" s="56"/>
      <c r="E1193" s="56"/>
      <c r="F1193" s="56"/>
      <c r="G1193" s="56"/>
      <c r="H1193" s="56"/>
      <c r="I1193" s="56"/>
      <c r="J1193" s="56"/>
      <c r="K1193" s="233"/>
      <c r="L1193" s="233"/>
      <c r="M1193" s="56"/>
      <c r="N1193" s="56"/>
      <c r="O1193" s="56"/>
    </row>
    <row r="1194" spans="2:15" ht="24.95" customHeight="1">
      <c r="B1194" s="56"/>
      <c r="C1194" s="56"/>
      <c r="D1194" s="56"/>
      <c r="E1194" s="56"/>
      <c r="F1194" s="56"/>
      <c r="G1194" s="56"/>
      <c r="H1194" s="56"/>
      <c r="I1194" s="56"/>
      <c r="J1194" s="56"/>
      <c r="K1194" s="233"/>
      <c r="L1194" s="233"/>
      <c r="M1194" s="56"/>
      <c r="N1194" s="56"/>
      <c r="O1194" s="56"/>
    </row>
    <row r="1195" spans="2:15" ht="24.95" customHeight="1">
      <c r="B1195" s="56"/>
      <c r="C1195" s="56"/>
      <c r="D1195" s="56"/>
      <c r="E1195" s="56"/>
      <c r="F1195" s="56"/>
      <c r="G1195" s="56"/>
      <c r="H1195" s="56"/>
      <c r="I1195" s="56"/>
      <c r="J1195" s="56"/>
      <c r="K1195" s="233"/>
      <c r="L1195" s="233"/>
      <c r="M1195" s="56"/>
      <c r="N1195" s="56"/>
      <c r="O1195" s="56"/>
    </row>
    <row r="1196" spans="2:15" ht="24.95" customHeight="1">
      <c r="B1196" s="56"/>
      <c r="C1196" s="56"/>
      <c r="D1196" s="56"/>
      <c r="E1196" s="56"/>
      <c r="F1196" s="56"/>
      <c r="G1196" s="56"/>
      <c r="H1196" s="56"/>
      <c r="I1196" s="56"/>
      <c r="J1196" s="56"/>
      <c r="K1196" s="233"/>
      <c r="L1196" s="233"/>
      <c r="M1196" s="56"/>
      <c r="N1196" s="56"/>
      <c r="O1196" s="56"/>
    </row>
    <row r="1197" spans="2:15" ht="24.95" customHeight="1">
      <c r="B1197" s="56"/>
      <c r="C1197" s="56"/>
      <c r="D1197" s="56"/>
      <c r="E1197" s="56"/>
      <c r="F1197" s="56"/>
      <c r="G1197" s="56"/>
      <c r="H1197" s="56"/>
      <c r="I1197" s="56"/>
      <c r="J1197" s="56"/>
      <c r="K1197" s="233"/>
      <c r="L1197" s="233"/>
      <c r="M1197" s="56"/>
      <c r="N1197" s="56"/>
      <c r="O1197" s="56"/>
    </row>
    <row r="1198" spans="2:15" ht="24.95" customHeight="1">
      <c r="B1198" s="56"/>
      <c r="C1198" s="56"/>
      <c r="D1198" s="56"/>
      <c r="E1198" s="56"/>
      <c r="F1198" s="56"/>
      <c r="G1198" s="56"/>
      <c r="H1198" s="56"/>
      <c r="I1198" s="56"/>
      <c r="J1198" s="56"/>
      <c r="K1198" s="233"/>
      <c r="L1198" s="233"/>
      <c r="M1198" s="56"/>
      <c r="N1198" s="56"/>
      <c r="O1198" s="56"/>
    </row>
    <row r="1199" spans="2:15" ht="24.95" customHeight="1">
      <c r="B1199" s="56"/>
      <c r="C1199" s="56"/>
      <c r="D1199" s="56"/>
      <c r="E1199" s="56"/>
      <c r="F1199" s="56"/>
      <c r="G1199" s="56"/>
      <c r="H1199" s="56"/>
      <c r="I1199" s="56"/>
      <c r="J1199" s="56"/>
      <c r="K1199" s="259"/>
      <c r="L1199" s="259"/>
      <c r="M1199" s="56"/>
      <c r="N1199" s="56"/>
      <c r="O1199" s="56"/>
    </row>
    <row r="1200" spans="2:15" ht="24.95" customHeight="1">
      <c r="B1200" s="56"/>
      <c r="C1200" s="56"/>
      <c r="D1200" s="56"/>
      <c r="E1200" s="56"/>
      <c r="F1200" s="56"/>
      <c r="G1200" s="56"/>
      <c r="H1200" s="56"/>
      <c r="I1200" s="56"/>
      <c r="J1200" s="56"/>
      <c r="K1200" s="259"/>
      <c r="L1200" s="259"/>
      <c r="M1200" s="56"/>
      <c r="N1200" s="56"/>
      <c r="O1200" s="56"/>
    </row>
    <row r="1201" spans="2:15" ht="24.95" customHeight="1">
      <c r="B1201" s="56"/>
      <c r="C1201" s="56"/>
      <c r="D1201" s="56"/>
      <c r="E1201" s="56"/>
      <c r="F1201" s="56"/>
      <c r="G1201" s="56"/>
      <c r="H1201" s="56"/>
      <c r="I1201" s="56"/>
      <c r="J1201" s="56"/>
      <c r="K1201" s="259"/>
      <c r="L1201" s="259"/>
      <c r="M1201" s="56"/>
      <c r="N1201" s="56"/>
      <c r="O1201" s="56"/>
    </row>
    <row r="1202" spans="2:15" ht="24.95" customHeight="1">
      <c r="B1202" s="56"/>
      <c r="C1202" s="56"/>
      <c r="D1202" s="56"/>
      <c r="E1202" s="56"/>
      <c r="F1202" s="56"/>
      <c r="G1202" s="56"/>
      <c r="H1202" s="56"/>
      <c r="I1202" s="56"/>
      <c r="J1202" s="56"/>
      <c r="K1202" s="259"/>
      <c r="L1202" s="259"/>
      <c r="M1202" s="56"/>
      <c r="N1202" s="56"/>
      <c r="O1202" s="56"/>
    </row>
    <row r="1203" spans="2:15" ht="24.95" customHeight="1">
      <c r="B1203" s="56"/>
      <c r="C1203" s="56"/>
      <c r="D1203" s="56"/>
      <c r="E1203" s="56"/>
      <c r="F1203" s="56"/>
      <c r="G1203" s="56"/>
      <c r="H1203" s="56"/>
      <c r="I1203" s="56"/>
      <c r="J1203" s="56"/>
      <c r="K1203" s="259"/>
      <c r="L1203" s="259"/>
      <c r="M1203" s="56"/>
      <c r="N1203" s="56"/>
      <c r="O1203" s="56"/>
    </row>
    <row r="1204" spans="2:15" ht="24.95" customHeight="1">
      <c r="B1204" s="56"/>
      <c r="C1204" s="56"/>
      <c r="D1204" s="56"/>
      <c r="E1204" s="56"/>
      <c r="F1204" s="56"/>
      <c r="G1204" s="56"/>
      <c r="H1204" s="56"/>
      <c r="I1204" s="56"/>
      <c r="J1204" s="56"/>
      <c r="K1204" s="259"/>
      <c r="L1204" s="259"/>
      <c r="M1204" s="56"/>
      <c r="N1204" s="56"/>
      <c r="O1204" s="56"/>
    </row>
    <row r="1205" spans="2:15" ht="24.95" customHeight="1">
      <c r="B1205" s="56"/>
      <c r="C1205" s="56"/>
      <c r="D1205" s="56"/>
      <c r="E1205" s="56"/>
      <c r="F1205" s="56"/>
      <c r="G1205" s="56"/>
      <c r="H1205" s="56"/>
      <c r="I1205" s="56"/>
      <c r="J1205" s="56"/>
      <c r="K1205" s="259"/>
      <c r="L1205" s="259"/>
      <c r="M1205" s="56"/>
      <c r="N1205" s="56"/>
      <c r="O1205" s="56"/>
    </row>
    <row r="1206" spans="2:15" ht="24.95" customHeight="1">
      <c r="B1206" s="56"/>
      <c r="C1206" s="56"/>
      <c r="D1206" s="56"/>
      <c r="E1206" s="56"/>
      <c r="F1206" s="56"/>
      <c r="G1206" s="56"/>
      <c r="H1206" s="56"/>
      <c r="I1206" s="56"/>
      <c r="J1206" s="56"/>
      <c r="K1206" s="259"/>
      <c r="L1206" s="259"/>
      <c r="M1206" s="56"/>
      <c r="N1206" s="56"/>
      <c r="O1206" s="56"/>
    </row>
    <row r="1207" spans="2:15" ht="24.95" customHeight="1">
      <c r="B1207" s="56"/>
      <c r="C1207" s="56"/>
      <c r="D1207" s="56"/>
      <c r="E1207" s="56"/>
      <c r="F1207" s="56"/>
      <c r="G1207" s="56"/>
      <c r="H1207" s="56"/>
      <c r="I1207" s="56"/>
      <c r="J1207" s="56"/>
      <c r="K1207" s="259"/>
      <c r="L1207" s="259"/>
      <c r="M1207" s="56"/>
      <c r="N1207" s="56"/>
      <c r="O1207" s="56"/>
    </row>
    <row r="1208" spans="2:15" ht="24.95" customHeight="1">
      <c r="B1208" s="233"/>
      <c r="C1208" s="233"/>
      <c r="D1208" s="233"/>
      <c r="E1208" s="233"/>
      <c r="F1208" s="233"/>
      <c r="G1208" s="233"/>
      <c r="H1208" s="233"/>
      <c r="I1208" s="233"/>
      <c r="J1208" s="233"/>
      <c r="K1208" s="233"/>
      <c r="L1208" s="233"/>
      <c r="M1208" s="56"/>
      <c r="N1208" s="56"/>
      <c r="O1208" s="56"/>
    </row>
    <row r="1209" spans="2:15" ht="24.95" customHeight="1">
      <c r="B1209" s="233"/>
      <c r="C1209" s="233"/>
      <c r="D1209" s="233"/>
      <c r="E1209" s="233"/>
      <c r="F1209" s="233"/>
      <c r="G1209" s="233"/>
      <c r="H1209" s="233"/>
      <c r="I1209" s="233"/>
      <c r="J1209" s="233"/>
      <c r="K1209" s="233"/>
      <c r="L1209" s="233"/>
      <c r="M1209" s="56"/>
      <c r="N1209" s="56"/>
      <c r="O1209" s="56"/>
    </row>
    <row r="1210" spans="2:15" ht="24.95" customHeight="1"/>
    <row r="1211" spans="2:15" ht="24.95" customHeight="1"/>
    <row r="1212" spans="2:15" ht="24.95" customHeight="1"/>
    <row r="1213" spans="2:15" ht="24.95" customHeight="1"/>
    <row r="1214" spans="2:15" ht="24.95" customHeight="1"/>
    <row r="1215" spans="2:15" ht="24.95" customHeight="1"/>
    <row r="1216" spans="2:15" ht="24.95" customHeight="1"/>
    <row r="1217" spans="2:15" ht="24.95" customHeight="1"/>
    <row r="1218" spans="2:15" ht="24.95" customHeight="1"/>
    <row r="1219" spans="2:15" ht="24.95" customHeight="1"/>
    <row r="1220" spans="2:15" ht="24.95" customHeight="1"/>
    <row r="1221" spans="2:15" ht="24.95" customHeight="1">
      <c r="O1221" s="45">
        <v>15</v>
      </c>
    </row>
    <row r="1222" spans="2:15" ht="24.95" customHeight="1">
      <c r="B1222" s="305" t="s">
        <v>146</v>
      </c>
      <c r="C1222" s="305"/>
      <c r="D1222" s="305"/>
      <c r="E1222" s="305"/>
      <c r="F1222" s="305"/>
      <c r="G1222" s="305"/>
      <c r="H1222" s="305"/>
      <c r="I1222" s="305"/>
      <c r="J1222" s="305"/>
      <c r="K1222" s="305"/>
      <c r="L1222" s="305"/>
      <c r="M1222" s="305"/>
      <c r="N1222" s="305"/>
      <c r="O1222" s="305"/>
    </row>
    <row r="1223" spans="2:15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</row>
    <row r="1224" spans="2:15" ht="24.95" customHeight="1">
      <c r="B1224" s="306" t="s">
        <v>117</v>
      </c>
      <c r="C1224" s="306"/>
      <c r="D1224" s="306"/>
      <c r="E1224" s="306"/>
      <c r="F1224" s="306"/>
      <c r="G1224" s="306"/>
      <c r="H1224" s="306"/>
      <c r="I1224" s="306"/>
      <c r="J1224" s="306"/>
      <c r="K1224" s="306"/>
      <c r="L1224" s="306"/>
      <c r="M1224" s="306"/>
      <c r="N1224" s="306"/>
      <c r="O1224" s="306"/>
    </row>
    <row r="1225" spans="2:15" ht="15" customHeight="1">
      <c r="B1225" s="184"/>
      <c r="C1225" s="184"/>
      <c r="D1225" s="184"/>
      <c r="E1225" s="184"/>
      <c r="F1225" s="184"/>
      <c r="G1225" s="184"/>
    </row>
    <row r="1226" spans="2:15" ht="24.95" customHeight="1">
      <c r="B1226" s="309" t="s">
        <v>115</v>
      </c>
      <c r="C1226" s="309"/>
      <c r="D1226" s="309"/>
      <c r="E1226" s="309"/>
      <c r="F1226" s="309"/>
      <c r="G1226" s="309"/>
      <c r="H1226" s="309"/>
      <c r="I1226" s="309"/>
      <c r="J1226" s="309"/>
    </row>
    <row r="1227" spans="2:15" ht="24.95" customHeight="1">
      <c r="B1227" s="310" t="s">
        <v>41</v>
      </c>
      <c r="C1227" s="304" t="s">
        <v>60</v>
      </c>
      <c r="D1227" s="304"/>
      <c r="E1227" s="304"/>
      <c r="F1227" s="304" t="s">
        <v>61</v>
      </c>
      <c r="G1227" s="304"/>
      <c r="H1227" s="304"/>
      <c r="I1227" s="189" t="s">
        <v>65</v>
      </c>
      <c r="J1227" s="189" t="s">
        <v>66</v>
      </c>
    </row>
    <row r="1228" spans="2:15" ht="24.95" customHeight="1">
      <c r="B1228" s="310"/>
      <c r="C1228" s="182" t="s">
        <v>83</v>
      </c>
      <c r="D1228" s="182" t="s">
        <v>84</v>
      </c>
      <c r="E1228" s="188" t="s">
        <v>85</v>
      </c>
      <c r="F1228" s="182" t="s">
        <v>86</v>
      </c>
      <c r="G1228" s="182" t="s">
        <v>87</v>
      </c>
      <c r="H1228" s="188" t="s">
        <v>88</v>
      </c>
      <c r="I1228" s="183" t="s">
        <v>105</v>
      </c>
      <c r="J1228" s="183" t="s">
        <v>106</v>
      </c>
      <c r="K1228" s="9"/>
      <c r="L1228" s="9"/>
      <c r="M1228" s="65"/>
      <c r="N1228" s="9"/>
    </row>
    <row r="1229" spans="2:15" ht="24.95" customHeight="1">
      <c r="B1229" s="190" t="s">
        <v>135</v>
      </c>
      <c r="C1229" s="87">
        <v>6481</v>
      </c>
      <c r="D1229" s="87">
        <v>319</v>
      </c>
      <c r="E1229" s="185">
        <f>C1229+D1229</f>
        <v>6800</v>
      </c>
      <c r="F1229" s="87">
        <v>8481</v>
      </c>
      <c r="G1229" s="87">
        <v>602</v>
      </c>
      <c r="H1229" s="185">
        <f>SUM(F1229:G1229)</f>
        <v>9083</v>
      </c>
      <c r="I1229" s="117">
        <v>0.11901205450733753</v>
      </c>
      <c r="J1229" s="119">
        <f>H1229/E1229</f>
        <v>1.335735294117647</v>
      </c>
      <c r="K1229" s="9"/>
      <c r="N1229" s="9"/>
    </row>
    <row r="1230" spans="2:15" ht="24.95" customHeight="1">
      <c r="B1230" s="190" t="s">
        <v>5</v>
      </c>
      <c r="C1230" s="87">
        <v>3409</v>
      </c>
      <c r="D1230" s="87">
        <v>1147</v>
      </c>
      <c r="E1230" s="225">
        <f>C1230+D1230</f>
        <v>4556</v>
      </c>
      <c r="F1230" s="87">
        <v>7105</v>
      </c>
      <c r="G1230" s="87">
        <v>1961</v>
      </c>
      <c r="H1230" s="260">
        <f>SUM(F1230:G1230)</f>
        <v>9066</v>
      </c>
      <c r="I1230" s="117">
        <v>0.37680798004987531</v>
      </c>
      <c r="J1230" s="119">
        <f>H1230/E1230</f>
        <v>1.9899034240561897</v>
      </c>
      <c r="K1230" s="9"/>
      <c r="N1230" s="9"/>
    </row>
    <row r="1231" spans="2:15" ht="24.95" customHeight="1">
      <c r="B1231" s="190" t="s">
        <v>24</v>
      </c>
      <c r="C1231" s="87">
        <v>2874</v>
      </c>
      <c r="D1231" s="87">
        <v>373</v>
      </c>
      <c r="E1231" s="225">
        <f>C1231+D1231</f>
        <v>3247</v>
      </c>
      <c r="F1231" s="87">
        <v>5412</v>
      </c>
      <c r="G1231" s="87">
        <v>2894</v>
      </c>
      <c r="H1231" s="225">
        <f t="shared" ref="H1231" si="28">SUM(F1231:G1231)</f>
        <v>8306</v>
      </c>
      <c r="I1231" s="117">
        <v>0.19747979077508321</v>
      </c>
      <c r="J1231" s="119">
        <f t="shared" ref="J1231" si="29">H1231/E1231</f>
        <v>2.5580535879273176</v>
      </c>
      <c r="K1231" s="9"/>
      <c r="N1231" s="9"/>
    </row>
    <row r="1232" spans="2:15" ht="24.95" customHeight="1">
      <c r="B1232" s="190" t="s">
        <v>7</v>
      </c>
      <c r="C1232" s="87">
        <v>411</v>
      </c>
      <c r="D1232" s="87">
        <v>31</v>
      </c>
      <c r="E1232" s="219">
        <f t="shared" ref="E1232:E1237" si="30">C1232+D1232</f>
        <v>442</v>
      </c>
      <c r="F1232" s="87">
        <v>1122</v>
      </c>
      <c r="G1232" s="87">
        <v>253</v>
      </c>
      <c r="H1232" s="185">
        <f t="shared" ref="H1232:H1237" si="31">SUM(F1232:G1232)</f>
        <v>1375</v>
      </c>
      <c r="I1232" s="117">
        <v>0.3884180790960452</v>
      </c>
      <c r="J1232" s="119">
        <f t="shared" ref="J1232:J1238" si="32">H1232/E1232</f>
        <v>3.1108597285067874</v>
      </c>
      <c r="K1232" s="9"/>
      <c r="N1232" s="9"/>
    </row>
    <row r="1233" spans="2:14" ht="24.95" customHeight="1">
      <c r="B1233" s="190" t="s">
        <v>8</v>
      </c>
      <c r="C1233" s="87">
        <v>5650</v>
      </c>
      <c r="D1233" s="87">
        <v>1976</v>
      </c>
      <c r="E1233" s="219">
        <f t="shared" si="30"/>
        <v>7626</v>
      </c>
      <c r="F1233" s="87">
        <v>13555</v>
      </c>
      <c r="G1233" s="87">
        <v>6206</v>
      </c>
      <c r="H1233" s="219">
        <f t="shared" si="31"/>
        <v>19761</v>
      </c>
      <c r="I1233" s="117">
        <v>0.42387387387387387</v>
      </c>
      <c r="J1233" s="119">
        <f t="shared" si="32"/>
        <v>2.5912667191188041</v>
      </c>
      <c r="K1233" s="9"/>
      <c r="N1233" s="9"/>
    </row>
    <row r="1234" spans="2:14" ht="24.95" customHeight="1">
      <c r="B1234" s="190" t="s">
        <v>9</v>
      </c>
      <c r="C1234" s="87">
        <v>6889</v>
      </c>
      <c r="D1234" s="87">
        <v>437</v>
      </c>
      <c r="E1234" s="219">
        <f t="shared" si="30"/>
        <v>7326</v>
      </c>
      <c r="F1234" s="87">
        <v>13106</v>
      </c>
      <c r="G1234" s="87">
        <v>854</v>
      </c>
      <c r="H1234" s="185">
        <f t="shared" si="31"/>
        <v>13960</v>
      </c>
      <c r="I1234" s="117">
        <v>0.18885281385281386</v>
      </c>
      <c r="J1234" s="119">
        <f t="shared" si="32"/>
        <v>1.9055419055419056</v>
      </c>
      <c r="K1234" s="9"/>
      <c r="N1234" s="9"/>
    </row>
    <row r="1235" spans="2:14" ht="24.95" customHeight="1">
      <c r="B1235" s="190" t="s">
        <v>10</v>
      </c>
      <c r="C1235" s="87">
        <v>891</v>
      </c>
      <c r="D1235" s="87">
        <v>38</v>
      </c>
      <c r="E1235" s="219">
        <f t="shared" si="30"/>
        <v>929</v>
      </c>
      <c r="F1235" s="87">
        <v>2737</v>
      </c>
      <c r="G1235" s="87">
        <v>77</v>
      </c>
      <c r="H1235" s="185">
        <f t="shared" si="31"/>
        <v>2814</v>
      </c>
      <c r="I1235" s="117">
        <v>0.24946808510638299</v>
      </c>
      <c r="J1235" s="119">
        <f t="shared" si="32"/>
        <v>3.0290635091496232</v>
      </c>
      <c r="K1235" s="9"/>
      <c r="N1235" s="9"/>
    </row>
    <row r="1236" spans="2:14" ht="24.95" customHeight="1">
      <c r="B1236" s="190" t="s">
        <v>11</v>
      </c>
      <c r="C1236" s="87">
        <v>2818</v>
      </c>
      <c r="D1236" s="87">
        <v>286</v>
      </c>
      <c r="E1236" s="219">
        <f t="shared" si="30"/>
        <v>3104</v>
      </c>
      <c r="F1236" s="87">
        <v>6472</v>
      </c>
      <c r="G1236" s="87">
        <v>644</v>
      </c>
      <c r="H1236" s="185">
        <f t="shared" si="31"/>
        <v>7116</v>
      </c>
      <c r="I1236" s="117">
        <v>0.27015945330296126</v>
      </c>
      <c r="J1236" s="119">
        <f t="shared" si="32"/>
        <v>2.2925257731958761</v>
      </c>
      <c r="K1236" s="9"/>
      <c r="N1236" s="9"/>
    </row>
    <row r="1237" spans="2:14" ht="24.95" customHeight="1">
      <c r="B1237" s="190" t="s">
        <v>12</v>
      </c>
      <c r="C1237" s="87">
        <v>2143</v>
      </c>
      <c r="D1237" s="87">
        <v>303</v>
      </c>
      <c r="E1237" s="219">
        <f t="shared" si="30"/>
        <v>2446</v>
      </c>
      <c r="F1237" s="87">
        <v>4106</v>
      </c>
      <c r="G1237" s="87">
        <v>552</v>
      </c>
      <c r="H1237" s="185">
        <f t="shared" si="31"/>
        <v>4658</v>
      </c>
      <c r="I1237" s="117">
        <v>0.1432349323493235</v>
      </c>
      <c r="J1237" s="119">
        <f t="shared" si="32"/>
        <v>1.9043336058871627</v>
      </c>
      <c r="K1237" s="9"/>
      <c r="N1237" s="9"/>
    </row>
    <row r="1238" spans="2:14" ht="24.95" customHeight="1">
      <c r="B1238" s="110" t="s">
        <v>14</v>
      </c>
      <c r="C1238" s="186">
        <f t="shared" ref="C1238:H1238" si="33">SUM(C1229:C1237)</f>
        <v>31566</v>
      </c>
      <c r="D1238" s="186">
        <f t="shared" si="33"/>
        <v>4910</v>
      </c>
      <c r="E1238" s="187">
        <f>SUM(E1229:E1237)</f>
        <v>36476</v>
      </c>
      <c r="F1238" s="186">
        <f t="shared" si="33"/>
        <v>62096</v>
      </c>
      <c r="G1238" s="186">
        <f t="shared" si="33"/>
        <v>14043</v>
      </c>
      <c r="H1238" s="151">
        <f t="shared" si="33"/>
        <v>76139</v>
      </c>
      <c r="I1238" s="161">
        <v>0.22615992395889029</v>
      </c>
      <c r="J1238" s="147">
        <f t="shared" si="32"/>
        <v>2.0873725189165477</v>
      </c>
      <c r="K1238" s="9"/>
      <c r="L1238" s="9"/>
      <c r="M1238" s="65"/>
      <c r="N1238" s="9"/>
    </row>
    <row r="1239" spans="2:14" ht="24.95" customHeight="1">
      <c r="B1239" s="20"/>
      <c r="C1239" s="33"/>
      <c r="D1239" s="33"/>
      <c r="E1239" s="37"/>
      <c r="F1239" s="33"/>
      <c r="G1239" s="33"/>
      <c r="H1239" s="37"/>
      <c r="I1239" s="21"/>
      <c r="J1239" s="22"/>
      <c r="K1239" s="68"/>
      <c r="L1239" s="68"/>
      <c r="M1239" s="65"/>
      <c r="N1239" s="9"/>
    </row>
    <row r="1240" spans="2:14" ht="24.95" customHeight="1">
      <c r="B1240" s="81"/>
      <c r="C1240" s="81"/>
      <c r="D1240" s="81"/>
      <c r="E1240" s="81"/>
      <c r="F1240" s="81"/>
      <c r="G1240" s="81"/>
      <c r="H1240" s="81"/>
      <c r="I1240" s="81"/>
      <c r="J1240" s="81"/>
      <c r="K1240" s="81"/>
      <c r="L1240" s="81"/>
      <c r="M1240" s="81"/>
      <c r="N1240" s="81"/>
    </row>
    <row r="1241" spans="2:14" ht="24.95" customHeight="1">
      <c r="B1241" s="82"/>
      <c r="C1241" s="82"/>
      <c r="D1241" s="82"/>
      <c r="E1241" s="82"/>
      <c r="F1241" s="82"/>
      <c r="G1241" s="82"/>
      <c r="H1241" s="82"/>
      <c r="I1241" s="82"/>
      <c r="J1241" s="82"/>
      <c r="K1241" s="67"/>
      <c r="L1241" s="67"/>
      <c r="M1241" s="67"/>
      <c r="N1241" s="67"/>
    </row>
    <row r="1242" spans="2:14" ht="24.95" customHeight="1">
      <c r="B1242" s="2"/>
      <c r="C1242" s="2"/>
      <c r="D1242" s="2"/>
      <c r="E1242" s="2"/>
      <c r="G1242" s="2"/>
      <c r="H1242" s="2"/>
      <c r="I1242" s="2"/>
      <c r="J1242" s="2"/>
    </row>
    <row r="1243" spans="2:14" ht="24.95" customHeight="1">
      <c r="B1243" s="2"/>
      <c r="C1243" s="2"/>
      <c r="D1243" s="2"/>
      <c r="E1243" s="2"/>
      <c r="G1243" s="2"/>
      <c r="H1243" s="2"/>
      <c r="I1243" s="2"/>
      <c r="J1243" s="2"/>
    </row>
    <row r="1244" spans="2:14" ht="24.95" customHeight="1">
      <c r="B1244" s="2"/>
      <c r="C1244" s="2"/>
      <c r="D1244" s="2"/>
      <c r="E1244" s="2"/>
      <c r="G1244" s="2"/>
      <c r="H1244" s="2"/>
      <c r="I1244" s="2"/>
      <c r="J1244" s="2"/>
    </row>
    <row r="1245" spans="2:14" ht="24.95" customHeight="1">
      <c r="B1245" s="2"/>
      <c r="C1245" s="2"/>
      <c r="D1245" s="2"/>
      <c r="E1245" s="2"/>
      <c r="G1245" s="2"/>
      <c r="H1245" s="2"/>
      <c r="I1245" s="2"/>
      <c r="J1245" s="2"/>
    </row>
    <row r="1246" spans="2:14" ht="24.95" customHeight="1">
      <c r="B1246" s="2"/>
      <c r="C1246" s="2"/>
      <c r="D1246" s="2"/>
      <c r="E1246" s="2"/>
      <c r="G1246" s="2"/>
      <c r="H1246" s="2"/>
      <c r="I1246" s="2"/>
      <c r="J1246" s="2"/>
    </row>
    <row r="1247" spans="2:14" ht="24.95" customHeight="1">
      <c r="B1247" s="2"/>
      <c r="C1247" s="2"/>
      <c r="D1247" s="2"/>
      <c r="E1247" s="2"/>
      <c r="G1247" s="2"/>
      <c r="H1247" s="2"/>
      <c r="I1247" s="2"/>
      <c r="J1247" s="2"/>
    </row>
    <row r="1248" spans="2:14" ht="24.95" customHeight="1">
      <c r="B1248" s="2"/>
      <c r="C1248" s="2"/>
      <c r="D1248" s="2"/>
      <c r="E1248" s="2"/>
      <c r="G1248" s="2"/>
      <c r="H1248" s="2"/>
      <c r="I1248" s="2"/>
      <c r="J1248" s="2"/>
    </row>
    <row r="1249" spans="2:11" ht="24.95" customHeight="1">
      <c r="B1249" s="2"/>
      <c r="C1249" s="2"/>
      <c r="D1249" s="2"/>
      <c r="E1249" s="2"/>
      <c r="G1249" s="2"/>
      <c r="H1249" s="2"/>
      <c r="I1249" s="2"/>
      <c r="J1249" s="2"/>
    </row>
    <row r="1250" spans="2:11" ht="24.95" customHeight="1">
      <c r="B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2:11" ht="24.95" customHeight="1"/>
    <row r="1252" spans="2:11" ht="24.95" customHeight="1"/>
    <row r="1253" spans="2:11" ht="24.95" customHeight="1"/>
    <row r="1254" spans="2:11" ht="24.95" customHeight="1"/>
    <row r="1255" spans="2:11" ht="24.95" customHeight="1"/>
    <row r="1256" spans="2:11" ht="24.95" customHeight="1"/>
    <row r="1257" spans="2:11" ht="24.95" customHeight="1"/>
    <row r="1258" spans="2:11" ht="24.95" customHeight="1"/>
    <row r="1259" spans="2:11" ht="24.95" customHeight="1"/>
    <row r="1260" spans="2:11" ht="24.95" customHeight="1"/>
    <row r="1261" spans="2:11" ht="24.95" customHeight="1"/>
    <row r="1262" spans="2:11" ht="24.95" customHeight="1"/>
    <row r="1263" spans="2:11" ht="24.95" customHeight="1"/>
    <row r="1264" spans="2:11" ht="24.95" customHeight="1"/>
    <row r="1265" ht="24.95" customHeight="1"/>
    <row r="1266" ht="24.95" customHeight="1"/>
    <row r="1267" ht="24.95" customHeight="1"/>
    <row r="1268" ht="24.95" customHeight="1"/>
    <row r="1269" ht="24.95" customHeight="1"/>
    <row r="1270" ht="24.95" customHeight="1"/>
    <row r="1271" ht="24.95" customHeight="1"/>
    <row r="1272" ht="24.95" customHeight="1"/>
    <row r="1273" ht="24.95" customHeight="1"/>
    <row r="1274" ht="24.95" customHeight="1"/>
    <row r="1275" ht="24.95" customHeight="1"/>
    <row r="1276" ht="24.95" customHeight="1"/>
    <row r="1277" ht="24.95" customHeight="1"/>
    <row r="1278" ht="24.95" customHeight="1"/>
    <row r="1279" ht="24.95" customHeight="1"/>
    <row r="1280" ht="24.95" customHeight="1"/>
    <row r="1281" spans="2:15" ht="24.95" customHeight="1"/>
    <row r="1282" spans="2:15" ht="24.95" customHeight="1"/>
    <row r="1283" spans="2:15" ht="24.95" customHeight="1"/>
    <row r="1284" spans="2:15" ht="24.95" customHeight="1"/>
    <row r="1285" spans="2:15" ht="24.95" customHeight="1"/>
    <row r="1286" spans="2:15" ht="24.95" customHeight="1"/>
    <row r="1287" spans="2:15" ht="24.95" customHeight="1">
      <c r="O1287" s="45">
        <v>16</v>
      </c>
    </row>
    <row r="1288" spans="2:15" ht="24.95" customHeight="1">
      <c r="B1288" s="305" t="s">
        <v>147</v>
      </c>
      <c r="C1288" s="305"/>
      <c r="D1288" s="305"/>
      <c r="E1288" s="305"/>
      <c r="F1288" s="305"/>
      <c r="G1288" s="305"/>
      <c r="H1288" s="305"/>
      <c r="I1288" s="305"/>
      <c r="J1288" s="305"/>
      <c r="K1288" s="305"/>
      <c r="L1288" s="305"/>
      <c r="M1288" s="305"/>
      <c r="N1288" s="305"/>
      <c r="O1288" s="305"/>
    </row>
    <row r="1289" spans="2:15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</row>
    <row r="1290" spans="2:15" ht="24.95" customHeight="1">
      <c r="B1290" s="306" t="s">
        <v>148</v>
      </c>
      <c r="C1290" s="306"/>
      <c r="D1290" s="306"/>
      <c r="E1290" s="306"/>
      <c r="F1290" s="306"/>
      <c r="G1290" s="306"/>
      <c r="H1290" s="306"/>
      <c r="I1290" s="306"/>
      <c r="J1290" s="306"/>
      <c r="K1290" s="306"/>
      <c r="L1290" s="306"/>
      <c r="M1290" s="306"/>
      <c r="N1290" s="306"/>
      <c r="O1290" s="306"/>
    </row>
    <row r="1291" spans="2:15" ht="15" customHeight="1">
      <c r="B1291" s="184"/>
      <c r="C1291" s="184"/>
      <c r="D1291" s="184"/>
      <c r="E1291" s="184"/>
      <c r="F1291" s="184"/>
      <c r="G1291" s="184"/>
    </row>
    <row r="1292" spans="2:15" ht="24.95" customHeight="1">
      <c r="B1292" s="309" t="s">
        <v>118</v>
      </c>
      <c r="C1292" s="309"/>
      <c r="D1292" s="309"/>
      <c r="E1292" s="309"/>
      <c r="F1292" s="309"/>
      <c r="G1292" s="309"/>
      <c r="H1292" s="309"/>
      <c r="I1292" s="309"/>
      <c r="J1292" s="309"/>
    </row>
    <row r="1293" spans="2:15" ht="24.95" customHeight="1">
      <c r="B1293" s="310" t="s">
        <v>41</v>
      </c>
      <c r="C1293" s="304" t="s">
        <v>60</v>
      </c>
      <c r="D1293" s="304"/>
      <c r="E1293" s="304"/>
      <c r="F1293" s="304" t="s">
        <v>61</v>
      </c>
      <c r="G1293" s="304"/>
      <c r="H1293" s="304"/>
      <c r="I1293" s="189" t="s">
        <v>65</v>
      </c>
      <c r="J1293" s="189" t="s">
        <v>66</v>
      </c>
    </row>
    <row r="1294" spans="2:15" ht="24.95" customHeight="1">
      <c r="B1294" s="310"/>
      <c r="C1294" s="182" t="s">
        <v>83</v>
      </c>
      <c r="D1294" s="182" t="s">
        <v>84</v>
      </c>
      <c r="E1294" s="188" t="s">
        <v>85</v>
      </c>
      <c r="F1294" s="182" t="s">
        <v>86</v>
      </c>
      <c r="G1294" s="182" t="s">
        <v>87</v>
      </c>
      <c r="H1294" s="188" t="s">
        <v>88</v>
      </c>
      <c r="I1294" s="183" t="s">
        <v>105</v>
      </c>
      <c r="J1294" s="183" t="s">
        <v>106</v>
      </c>
      <c r="K1294" s="9"/>
      <c r="L1294" s="9"/>
      <c r="M1294" s="65"/>
      <c r="N1294" s="9"/>
    </row>
    <row r="1295" spans="2:15" ht="24.95" customHeight="1">
      <c r="B1295" s="190" t="s">
        <v>135</v>
      </c>
      <c r="C1295" s="87">
        <v>2540</v>
      </c>
      <c r="D1295" s="87">
        <v>124</v>
      </c>
      <c r="E1295" s="268">
        <f t="shared" ref="E1295:E1303" si="34">SUM(C1295:D1295)</f>
        <v>2664</v>
      </c>
      <c r="F1295" s="87">
        <v>6317</v>
      </c>
      <c r="G1295" s="87">
        <v>316</v>
      </c>
      <c r="H1295" s="185">
        <f>SUM(F1295:G1295)</f>
        <v>6633</v>
      </c>
      <c r="I1295" s="117">
        <v>0.23496280552603613</v>
      </c>
      <c r="J1295" s="119">
        <f>H1295/E1295</f>
        <v>2.4898648648648649</v>
      </c>
      <c r="K1295" s="9"/>
      <c r="L1295" s="9"/>
      <c r="M1295" s="65"/>
      <c r="N1295" s="9"/>
    </row>
    <row r="1296" spans="2:15" ht="24.95" customHeight="1">
      <c r="B1296" s="190" t="s">
        <v>5</v>
      </c>
      <c r="C1296" s="87">
        <v>3105</v>
      </c>
      <c r="D1296" s="87">
        <v>650</v>
      </c>
      <c r="E1296" s="268">
        <f t="shared" si="34"/>
        <v>3755</v>
      </c>
      <c r="F1296" s="87">
        <v>6132</v>
      </c>
      <c r="G1296" s="87">
        <v>1101</v>
      </c>
      <c r="H1296" s="185">
        <f t="shared" ref="H1296:H1303" si="35">SUM(F1296:G1296)</f>
        <v>7233</v>
      </c>
      <c r="I1296" s="117">
        <v>0.35455882352941176</v>
      </c>
      <c r="J1296" s="119">
        <f t="shared" ref="J1296:J1304" si="36">H1296/E1296</f>
        <v>1.926231691078562</v>
      </c>
      <c r="K1296" s="9"/>
      <c r="L1296" s="68"/>
      <c r="M1296" s="65"/>
      <c r="N1296" s="9"/>
    </row>
    <row r="1297" spans="2:14" ht="24.95" customHeight="1">
      <c r="B1297" s="190" t="s">
        <v>24</v>
      </c>
      <c r="C1297" s="87">
        <v>3010</v>
      </c>
      <c r="D1297" s="87">
        <v>301</v>
      </c>
      <c r="E1297" s="185">
        <f t="shared" si="34"/>
        <v>3311</v>
      </c>
      <c r="F1297" s="87">
        <v>7015</v>
      </c>
      <c r="G1297" s="87">
        <v>791</v>
      </c>
      <c r="H1297" s="185">
        <f t="shared" si="35"/>
        <v>7806</v>
      </c>
      <c r="I1297" s="117">
        <v>0.25916334661354584</v>
      </c>
      <c r="J1297" s="119">
        <f t="shared" si="36"/>
        <v>2.3575958924796132</v>
      </c>
      <c r="K1297" s="9"/>
      <c r="L1297" s="68"/>
      <c r="M1297" s="118"/>
      <c r="N1297" s="9"/>
    </row>
    <row r="1298" spans="2:14" ht="24.95" customHeight="1">
      <c r="B1298" s="190" t="s">
        <v>7</v>
      </c>
      <c r="C1298" s="87">
        <v>615</v>
      </c>
      <c r="D1298" s="87">
        <v>257</v>
      </c>
      <c r="E1298" s="185">
        <f t="shared" si="34"/>
        <v>872</v>
      </c>
      <c r="F1298" s="87">
        <v>1935</v>
      </c>
      <c r="G1298" s="87">
        <v>830</v>
      </c>
      <c r="H1298" s="185">
        <f t="shared" si="35"/>
        <v>2765</v>
      </c>
      <c r="I1298" s="117">
        <v>0.43474842767295596</v>
      </c>
      <c r="J1298" s="119">
        <f t="shared" si="36"/>
        <v>3.1708715596330275</v>
      </c>
      <c r="K1298" s="9"/>
      <c r="L1298" s="68"/>
      <c r="M1298" s="66"/>
      <c r="N1298" s="9"/>
    </row>
    <row r="1299" spans="2:14" ht="24.95" customHeight="1">
      <c r="B1299" s="190" t="s">
        <v>8</v>
      </c>
      <c r="C1299" s="87">
        <v>6401</v>
      </c>
      <c r="D1299" s="87">
        <v>478</v>
      </c>
      <c r="E1299" s="185">
        <f t="shared" si="34"/>
        <v>6879</v>
      </c>
      <c r="F1299" s="87">
        <v>17571</v>
      </c>
      <c r="G1299" s="87">
        <v>1757</v>
      </c>
      <c r="H1299" s="185">
        <f t="shared" si="35"/>
        <v>19328</v>
      </c>
      <c r="I1299" s="117">
        <v>0.41835497835497837</v>
      </c>
      <c r="J1299" s="119">
        <f t="shared" si="36"/>
        <v>2.809710713766536</v>
      </c>
      <c r="K1299" s="9"/>
      <c r="L1299" s="68"/>
      <c r="M1299" s="66"/>
      <c r="N1299" s="9"/>
    </row>
    <row r="1300" spans="2:14" ht="24.95" customHeight="1">
      <c r="B1300" s="190" t="s">
        <v>9</v>
      </c>
      <c r="C1300" s="87">
        <v>2780</v>
      </c>
      <c r="D1300" s="87">
        <v>43</v>
      </c>
      <c r="E1300" s="185">
        <f t="shared" si="34"/>
        <v>2823</v>
      </c>
      <c r="F1300" s="87">
        <v>5510</v>
      </c>
      <c r="G1300" s="87">
        <v>97</v>
      </c>
      <c r="H1300" s="185">
        <f t="shared" si="35"/>
        <v>5607</v>
      </c>
      <c r="I1300" s="117">
        <v>0.20952914798206279</v>
      </c>
      <c r="J1300" s="119">
        <f t="shared" si="36"/>
        <v>1.9861849096705633</v>
      </c>
      <c r="K1300" s="9"/>
      <c r="L1300" s="68"/>
      <c r="M1300" s="66"/>
      <c r="N1300" s="9"/>
    </row>
    <row r="1301" spans="2:14" ht="24.95" customHeight="1">
      <c r="B1301" s="190" t="s">
        <v>10</v>
      </c>
      <c r="C1301" s="87">
        <v>1052</v>
      </c>
      <c r="D1301" s="87">
        <v>28</v>
      </c>
      <c r="E1301" s="185">
        <f t="shared" si="34"/>
        <v>1080</v>
      </c>
      <c r="F1301" s="87">
        <v>3082</v>
      </c>
      <c r="G1301" s="87">
        <v>173</v>
      </c>
      <c r="H1301" s="185">
        <f t="shared" si="35"/>
        <v>3255</v>
      </c>
      <c r="I1301" s="117">
        <v>0.27329974811083124</v>
      </c>
      <c r="J1301" s="119">
        <f t="shared" si="36"/>
        <v>3.0138888888888888</v>
      </c>
      <c r="K1301" s="9"/>
      <c r="L1301" s="68"/>
      <c r="M1301" s="66"/>
      <c r="N1301" s="9"/>
    </row>
    <row r="1302" spans="2:14" ht="24.95" customHeight="1">
      <c r="B1302" s="190" t="s">
        <v>11</v>
      </c>
      <c r="C1302" s="87">
        <v>458</v>
      </c>
      <c r="D1302" s="87">
        <v>23</v>
      </c>
      <c r="E1302" s="185">
        <f t="shared" si="34"/>
        <v>481</v>
      </c>
      <c r="F1302" s="87">
        <v>985</v>
      </c>
      <c r="G1302" s="87">
        <v>162</v>
      </c>
      <c r="H1302" s="185">
        <f t="shared" si="35"/>
        <v>1147</v>
      </c>
      <c r="I1302" s="117">
        <v>0.1127826941986234</v>
      </c>
      <c r="J1302" s="119">
        <f t="shared" si="36"/>
        <v>2.3846153846153846</v>
      </c>
      <c r="K1302" s="9"/>
      <c r="L1302" s="68"/>
      <c r="M1302" s="65"/>
      <c r="N1302" s="9"/>
    </row>
    <row r="1303" spans="2:14" ht="24.95" customHeight="1">
      <c r="B1303" s="190" t="s">
        <v>12</v>
      </c>
      <c r="C1303" s="87">
        <v>2266</v>
      </c>
      <c r="D1303" s="87">
        <v>25</v>
      </c>
      <c r="E1303" s="185">
        <f t="shared" si="34"/>
        <v>2291</v>
      </c>
      <c r="F1303" s="87">
        <v>2870</v>
      </c>
      <c r="G1303" s="87">
        <v>40</v>
      </c>
      <c r="H1303" s="185">
        <f t="shared" si="35"/>
        <v>2910</v>
      </c>
      <c r="I1303" s="117">
        <v>0.30891719745222929</v>
      </c>
      <c r="J1303" s="119">
        <f t="shared" si="36"/>
        <v>1.2701876909646443</v>
      </c>
      <c r="K1303" s="9"/>
      <c r="L1303" s="9"/>
      <c r="M1303" s="9"/>
      <c r="N1303" s="9"/>
    </row>
    <row r="1304" spans="2:14" ht="24.95" customHeight="1">
      <c r="B1304" s="110" t="s">
        <v>14</v>
      </c>
      <c r="C1304" s="186">
        <f>SUM(C1295:C1303)</f>
        <v>22227</v>
      </c>
      <c r="D1304" s="186">
        <f>SUM(D1295:D1303)</f>
        <v>1929</v>
      </c>
      <c r="E1304" s="187">
        <f>SUM(C1304:D1304)</f>
        <v>24156</v>
      </c>
      <c r="F1304" s="186">
        <f>SUM(F1295:F1303)</f>
        <v>51417</v>
      </c>
      <c r="G1304" s="186">
        <f>SUM(G1295:G1303)</f>
        <v>5267</v>
      </c>
      <c r="H1304" s="151">
        <f>SUM(F1304:G1304)</f>
        <v>56684</v>
      </c>
      <c r="I1304" s="161">
        <v>0.29901355699741522</v>
      </c>
      <c r="J1304" s="147">
        <f t="shared" si="36"/>
        <v>2.346580559695314</v>
      </c>
      <c r="K1304" s="9"/>
      <c r="L1304" s="9"/>
      <c r="M1304" s="65"/>
      <c r="N1304" s="9"/>
    </row>
    <row r="1305" spans="2:14" ht="24.95" customHeight="1">
      <c r="B1305" s="20"/>
      <c r="C1305" s="33"/>
      <c r="D1305" s="33"/>
      <c r="E1305" s="37"/>
      <c r="F1305" s="33"/>
      <c r="G1305" s="33"/>
      <c r="H1305" s="37"/>
      <c r="I1305" s="21"/>
      <c r="J1305" s="22"/>
      <c r="K1305" s="68"/>
      <c r="L1305" s="68"/>
      <c r="M1305" s="65"/>
      <c r="N1305" s="9"/>
    </row>
    <row r="1306" spans="2:14" ht="24.95" customHeight="1"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</row>
    <row r="1307" spans="2:14" ht="24.95" customHeight="1">
      <c r="B1307" s="82"/>
      <c r="C1307" s="82"/>
      <c r="D1307" s="82"/>
      <c r="E1307" s="82"/>
      <c r="F1307" s="82"/>
      <c r="G1307" s="82"/>
      <c r="H1307" s="82"/>
      <c r="I1307" s="82"/>
      <c r="J1307" s="82"/>
      <c r="K1307" s="67"/>
      <c r="L1307" s="67"/>
      <c r="M1307" s="67"/>
      <c r="N1307" s="67"/>
    </row>
    <row r="1308" spans="2:14" ht="24.95" customHeight="1">
      <c r="B1308" s="2"/>
      <c r="C1308" s="2"/>
      <c r="D1308" s="2"/>
      <c r="E1308" s="2"/>
      <c r="G1308" s="2"/>
      <c r="H1308" s="2"/>
      <c r="I1308" s="2"/>
      <c r="J1308" s="2"/>
    </row>
    <row r="1309" spans="2:14" ht="24.95" customHeight="1">
      <c r="B1309" s="2"/>
      <c r="C1309" s="2"/>
      <c r="D1309" s="2"/>
      <c r="E1309" s="2"/>
      <c r="G1309" s="2"/>
      <c r="H1309" s="2"/>
      <c r="I1309" s="2"/>
      <c r="J1309" s="2"/>
    </row>
    <row r="1310" spans="2:14" ht="24.95" customHeight="1">
      <c r="B1310" s="2"/>
      <c r="C1310" s="2"/>
      <c r="D1310" s="2"/>
      <c r="E1310" s="2"/>
      <c r="G1310" s="2"/>
      <c r="H1310" s="2"/>
      <c r="I1310" s="2"/>
      <c r="J1310" s="2"/>
    </row>
    <row r="1311" spans="2:14" ht="24.95" customHeight="1">
      <c r="B1311" s="2"/>
      <c r="C1311" s="2"/>
      <c r="D1311" s="2"/>
      <c r="E1311" s="2"/>
      <c r="G1311" s="2"/>
      <c r="H1311" s="2"/>
      <c r="I1311" s="2"/>
      <c r="J1311" s="2"/>
    </row>
    <row r="1312" spans="2:14" ht="24.95" customHeight="1">
      <c r="B1312" s="2"/>
      <c r="C1312" s="2"/>
      <c r="D1312" s="2"/>
      <c r="E1312" s="2"/>
      <c r="G1312" s="2"/>
      <c r="H1312" s="2"/>
      <c r="I1312" s="2"/>
      <c r="J1312" s="2"/>
    </row>
    <row r="1313" spans="2:11" ht="24.95" customHeight="1">
      <c r="B1313" s="2"/>
      <c r="C1313" s="2"/>
      <c r="D1313" s="2"/>
      <c r="E1313" s="2"/>
      <c r="G1313" s="2"/>
      <c r="H1313" s="2"/>
      <c r="I1313" s="2"/>
      <c r="J1313" s="2"/>
    </row>
    <row r="1314" spans="2:11" ht="24.95" customHeight="1">
      <c r="B1314" s="2"/>
      <c r="C1314" s="2"/>
      <c r="D1314" s="2"/>
      <c r="E1314" s="2"/>
      <c r="G1314" s="2"/>
      <c r="H1314" s="2"/>
      <c r="I1314" s="2"/>
      <c r="J1314" s="2"/>
    </row>
    <row r="1315" spans="2:11" ht="24.95" customHeight="1">
      <c r="B1315" s="2"/>
      <c r="C1315" s="2"/>
      <c r="D1315" s="2"/>
      <c r="E1315" s="2"/>
      <c r="G1315" s="2"/>
      <c r="H1315" s="2"/>
      <c r="I1315" s="2"/>
      <c r="J1315" s="2"/>
    </row>
    <row r="1316" spans="2:11" ht="24.95" customHeight="1">
      <c r="B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2:11" ht="24.95" customHeight="1"/>
    <row r="1318" spans="2:11" ht="24.95" customHeight="1"/>
    <row r="1319" spans="2:11" ht="24.95" customHeight="1"/>
    <row r="1320" spans="2:11" ht="24.95" customHeight="1"/>
    <row r="1321" spans="2:11" ht="24.95" customHeight="1"/>
    <row r="1322" spans="2:11" ht="24.95" customHeight="1"/>
    <row r="1323" spans="2:11" ht="24.95" customHeight="1"/>
    <row r="1324" spans="2:11" ht="24.95" customHeight="1"/>
    <row r="1325" spans="2:11" ht="24.95" customHeight="1"/>
    <row r="1326" spans="2:11" ht="24.95" customHeight="1"/>
    <row r="1327" spans="2:11" ht="24.95" customHeight="1"/>
    <row r="1328" spans="2:11" ht="24.95" customHeight="1"/>
    <row r="1329" ht="24.95" customHeight="1"/>
    <row r="1330" ht="24.95" customHeight="1"/>
    <row r="1331" ht="24.95" customHeight="1"/>
    <row r="1332" ht="24.95" customHeight="1"/>
    <row r="1333" ht="24.95" customHeight="1"/>
    <row r="1334" ht="24.95" customHeight="1"/>
    <row r="1335" ht="24.95" customHeight="1"/>
    <row r="1336" ht="24.95" customHeight="1"/>
    <row r="1337" ht="24.95" customHeight="1"/>
    <row r="1338" ht="24.95" customHeight="1"/>
    <row r="1339" ht="24.95" customHeight="1"/>
    <row r="1340" ht="24.95" customHeight="1"/>
    <row r="1341" ht="24.95" customHeight="1"/>
    <row r="1342" ht="24.95" customHeight="1"/>
    <row r="1343" ht="24.95" customHeight="1"/>
    <row r="1344" ht="24.95" customHeight="1"/>
    <row r="1345" spans="2:15" ht="24.95" customHeight="1"/>
    <row r="1346" spans="2:15" ht="24.95" customHeight="1"/>
    <row r="1347" spans="2:15" ht="24.95" customHeight="1"/>
    <row r="1348" spans="2:15" ht="24.95" customHeight="1"/>
    <row r="1349" spans="2:15" ht="24.95" customHeight="1"/>
    <row r="1350" spans="2:15" ht="24.95" customHeight="1"/>
    <row r="1351" spans="2:15" ht="24.95" customHeight="1"/>
    <row r="1352" spans="2:15" ht="24.95" customHeight="1"/>
    <row r="1353" spans="2:15" ht="24.95" customHeight="1">
      <c r="O1353" s="45">
        <v>17</v>
      </c>
    </row>
    <row r="1354" spans="2:15" ht="50.1" customHeight="1">
      <c r="B1354" s="353" t="s">
        <v>45</v>
      </c>
      <c r="C1354" s="353"/>
      <c r="D1354" s="353"/>
      <c r="E1354" s="353"/>
      <c r="F1354" s="353"/>
      <c r="G1354" s="353"/>
      <c r="H1354" s="353"/>
      <c r="I1354" s="353"/>
      <c r="J1354" s="353"/>
      <c r="K1354" s="353"/>
      <c r="L1354" s="353"/>
      <c r="M1354" s="353"/>
      <c r="N1354" s="353"/>
      <c r="O1354" s="353"/>
    </row>
    <row r="1355" spans="2:15" ht="15" customHeight="1"/>
    <row r="1356" spans="2:15" ht="39.950000000000003" customHeight="1">
      <c r="B1356" s="317" t="s">
        <v>104</v>
      </c>
      <c r="C1356" s="317"/>
      <c r="D1356" s="317"/>
      <c r="E1356" s="317"/>
      <c r="F1356" s="317"/>
      <c r="G1356" s="317"/>
      <c r="H1356" s="317"/>
      <c r="I1356" s="317"/>
      <c r="J1356" s="317"/>
      <c r="K1356" s="317"/>
      <c r="L1356" s="317"/>
      <c r="M1356" s="317"/>
      <c r="N1356" s="317"/>
      <c r="O1356" s="317"/>
    </row>
    <row r="1357" spans="2:15" ht="15" customHeight="1">
      <c r="B1357" s="16"/>
      <c r="C1357" s="16"/>
      <c r="D1357" s="16"/>
      <c r="E1357" s="16"/>
      <c r="F1357" s="16"/>
      <c r="G1357" s="16"/>
    </row>
    <row r="1358" spans="2:15" ht="24.95" customHeight="1">
      <c r="B1358" s="314" t="s">
        <v>40</v>
      </c>
      <c r="C1358" s="279" t="s">
        <v>72</v>
      </c>
      <c r="D1358" s="279"/>
      <c r="E1358" s="279" t="s">
        <v>139</v>
      </c>
      <c r="F1358" s="279"/>
      <c r="G1358" s="279" t="s">
        <v>20</v>
      </c>
      <c r="H1358" s="279"/>
      <c r="M1358" s="69"/>
      <c r="N1358" s="69"/>
    </row>
    <row r="1359" spans="2:15" ht="24.95" customHeight="1">
      <c r="B1359" s="314"/>
      <c r="C1359" s="134" t="s">
        <v>73</v>
      </c>
      <c r="D1359" s="133" t="s">
        <v>32</v>
      </c>
      <c r="E1359" s="134" t="s">
        <v>73</v>
      </c>
      <c r="F1359" s="133" t="s">
        <v>32</v>
      </c>
      <c r="G1359" s="134" t="s">
        <v>73</v>
      </c>
      <c r="H1359" s="133" t="s">
        <v>32</v>
      </c>
      <c r="M1359" s="70"/>
      <c r="N1359" s="28"/>
    </row>
    <row r="1360" spans="2:15" ht="24.95" customHeight="1">
      <c r="B1360" s="39" t="s">
        <v>154</v>
      </c>
      <c r="C1360" s="89">
        <v>1891</v>
      </c>
      <c r="D1360" s="89">
        <v>71469</v>
      </c>
      <c r="E1360" s="89">
        <v>118</v>
      </c>
      <c r="F1360" s="89">
        <v>42630</v>
      </c>
      <c r="G1360" s="89">
        <v>3972</v>
      </c>
      <c r="H1360" s="89">
        <v>35131</v>
      </c>
      <c r="M1360" s="71"/>
      <c r="N1360" s="37"/>
    </row>
    <row r="1361" spans="2:14" ht="24.95" customHeight="1">
      <c r="B1361" s="39" t="s">
        <v>150</v>
      </c>
      <c r="C1361" s="89">
        <v>1901</v>
      </c>
      <c r="D1361" s="89">
        <v>71632</v>
      </c>
      <c r="E1361" s="89">
        <v>119</v>
      </c>
      <c r="F1361" s="89">
        <v>42463</v>
      </c>
      <c r="G1361" s="89">
        <v>4064</v>
      </c>
      <c r="H1361" s="89">
        <v>36045</v>
      </c>
      <c r="M1361" s="71"/>
      <c r="N1361" s="37"/>
    </row>
    <row r="1362" spans="2:14" ht="24.95" customHeight="1">
      <c r="B1362" s="90" t="s">
        <v>49</v>
      </c>
      <c r="C1362" s="78">
        <f t="shared" ref="C1362:H1362" si="37">(C1361-C1360)/C1360</f>
        <v>5.2882072977260709E-3</v>
      </c>
      <c r="D1362" s="78">
        <f t="shared" si="37"/>
        <v>2.2807091186388506E-3</v>
      </c>
      <c r="E1362" s="154">
        <f t="shared" si="37"/>
        <v>8.4745762711864406E-3</v>
      </c>
      <c r="F1362" s="78">
        <f t="shared" si="37"/>
        <v>-3.9174290405817498E-3</v>
      </c>
      <c r="G1362" s="78">
        <f t="shared" si="37"/>
        <v>2.3162134944612285E-2</v>
      </c>
      <c r="H1362" s="78">
        <f t="shared" si="37"/>
        <v>2.6016908143804616E-2</v>
      </c>
      <c r="I1362" s="78"/>
      <c r="J1362" s="78"/>
      <c r="M1362" s="25"/>
      <c r="N1362" s="23"/>
    </row>
    <row r="1363" spans="2:14" ht="24.95" customHeight="1">
      <c r="B1363" s="314" t="s">
        <v>40</v>
      </c>
      <c r="C1363" s="279" t="s">
        <v>71</v>
      </c>
      <c r="D1363" s="279"/>
      <c r="E1363" s="279" t="s">
        <v>129</v>
      </c>
      <c r="F1363" s="279"/>
      <c r="G1363" s="279" t="s">
        <v>130</v>
      </c>
      <c r="H1363" s="279"/>
      <c r="I1363" s="279" t="s">
        <v>14</v>
      </c>
      <c r="J1363" s="279"/>
      <c r="K1363" s="85"/>
      <c r="L1363" s="85"/>
      <c r="M1363" s="25"/>
      <c r="N1363" s="23"/>
    </row>
    <row r="1364" spans="2:14" ht="24.95" customHeight="1">
      <c r="B1364" s="314"/>
      <c r="C1364" s="134" t="s">
        <v>73</v>
      </c>
      <c r="D1364" s="194" t="s">
        <v>32</v>
      </c>
      <c r="E1364" s="134" t="s">
        <v>73</v>
      </c>
      <c r="F1364" s="194" t="s">
        <v>32</v>
      </c>
      <c r="G1364" s="134" t="s">
        <v>73</v>
      </c>
      <c r="H1364" s="194" t="s">
        <v>32</v>
      </c>
      <c r="I1364" s="116" t="s">
        <v>73</v>
      </c>
      <c r="J1364" s="195" t="s">
        <v>32</v>
      </c>
      <c r="K1364" s="5"/>
    </row>
    <row r="1365" spans="2:14" ht="24.95" customHeight="1">
      <c r="B1365" s="39" t="s">
        <v>154</v>
      </c>
      <c r="C1365" s="192">
        <v>286</v>
      </c>
      <c r="D1365" s="87">
        <v>12031</v>
      </c>
      <c r="E1365" s="87">
        <v>945</v>
      </c>
      <c r="F1365" s="87">
        <v>6692</v>
      </c>
      <c r="G1365" s="87">
        <v>343</v>
      </c>
      <c r="H1365" s="87">
        <v>5993</v>
      </c>
      <c r="I1365" s="227">
        <f>G1365+E1365+C1365+G1360+E1360+C1360</f>
        <v>7555</v>
      </c>
      <c r="J1365" s="220">
        <f>H1365+F1365+D1365+H1360+F1360+D1360</f>
        <v>173946</v>
      </c>
      <c r="K1365" s="5"/>
      <c r="L1365" s="96"/>
    </row>
    <row r="1366" spans="2:14" ht="24.95" customHeight="1">
      <c r="B1366" s="39" t="s">
        <v>150</v>
      </c>
      <c r="C1366" s="192">
        <v>311</v>
      </c>
      <c r="D1366" s="87">
        <v>12961</v>
      </c>
      <c r="E1366" s="87">
        <v>1664</v>
      </c>
      <c r="F1366" s="87">
        <v>11222</v>
      </c>
      <c r="G1366" s="87">
        <v>362</v>
      </c>
      <c r="H1366" s="87">
        <v>6319</v>
      </c>
      <c r="I1366" s="227">
        <f>G1366+E1366+C1366+G1361+E1361+C1361</f>
        <v>8421</v>
      </c>
      <c r="J1366" s="193">
        <f>H1366+F1366+D1366+H1361+F1361+D1361</f>
        <v>180642</v>
      </c>
      <c r="L1366" s="96"/>
      <c r="M1366" s="96"/>
    </row>
    <row r="1367" spans="2:14" ht="24.95" customHeight="1">
      <c r="B1367" s="95" t="s">
        <v>49</v>
      </c>
      <c r="C1367" s="78">
        <f t="shared" ref="C1367:H1367" si="38">(C1366-C1365)/C1365</f>
        <v>8.7412587412587409E-2</v>
      </c>
      <c r="D1367" s="78">
        <f t="shared" si="38"/>
        <v>7.7300307538857957E-2</v>
      </c>
      <c r="E1367" s="78">
        <f t="shared" si="38"/>
        <v>0.76084656084656088</v>
      </c>
      <c r="F1367" s="78">
        <f t="shared" si="38"/>
        <v>0.67692767483562466</v>
      </c>
      <c r="G1367" s="78">
        <f t="shared" si="38"/>
        <v>5.5393586005830907E-2</v>
      </c>
      <c r="H1367" s="78">
        <f t="shared" si="38"/>
        <v>5.4396796262306021E-2</v>
      </c>
      <c r="I1367" s="78">
        <f t="shared" ref="I1367:J1367" si="39">(I1366-I1365)/I1365</f>
        <v>0.11462607544672403</v>
      </c>
      <c r="J1367" s="78">
        <f t="shared" si="39"/>
        <v>3.8494705253354487E-2</v>
      </c>
    </row>
    <row r="1368" spans="2:14" ht="24.95" customHeight="1"/>
    <row r="1369" spans="2:14" ht="24.95" customHeight="1"/>
    <row r="1370" spans="2:14" ht="24.95" customHeight="1"/>
    <row r="1371" spans="2:14" ht="24.95" customHeight="1"/>
    <row r="1372" spans="2:14" ht="24.95" customHeight="1"/>
    <row r="1373" spans="2:14" ht="24.95" customHeight="1"/>
    <row r="1374" spans="2:14" ht="24.95" customHeight="1"/>
    <row r="1375" spans="2:14" ht="24.95" customHeight="1"/>
    <row r="1376" spans="2:14" ht="24.95" customHeight="1"/>
    <row r="1377" ht="24.95" customHeight="1"/>
    <row r="1378" ht="24.95" customHeight="1"/>
    <row r="1379" ht="24.95" customHeight="1"/>
    <row r="1380" ht="24.95" customHeight="1"/>
    <row r="1381" ht="24.95" customHeight="1"/>
    <row r="1382" ht="24.95" customHeight="1"/>
    <row r="1383" ht="24.95" customHeight="1"/>
    <row r="1384" ht="24.95" customHeight="1"/>
    <row r="1385" ht="24.95" customHeight="1"/>
    <row r="1386" ht="24.95" customHeight="1"/>
    <row r="1387" ht="24.95" customHeight="1"/>
    <row r="1388" ht="24.95" customHeight="1"/>
    <row r="1389" ht="24.95" customHeight="1"/>
    <row r="1390" ht="24.95" customHeight="1"/>
    <row r="1391" ht="24.95" customHeight="1"/>
    <row r="1392" ht="24.95" customHeight="1"/>
    <row r="1393" ht="24.95" customHeight="1"/>
    <row r="1394" ht="24.95" customHeight="1"/>
    <row r="1395" ht="24.95" customHeight="1"/>
    <row r="1396" ht="24.75" customHeight="1"/>
    <row r="1397" ht="24.95" customHeight="1"/>
    <row r="1398" ht="24.95" customHeight="1"/>
    <row r="1399" ht="24.95" customHeight="1"/>
    <row r="1400" ht="24.95" customHeight="1"/>
    <row r="1401" ht="24.95" customHeight="1"/>
    <row r="1402" ht="24.95" customHeight="1"/>
    <row r="1403" ht="24.95" customHeight="1"/>
    <row r="1404" ht="24.95" customHeight="1"/>
    <row r="1405" ht="24.95" customHeight="1"/>
    <row r="1406" ht="24.95" customHeight="1"/>
    <row r="1407" ht="24.95" customHeight="1"/>
    <row r="1408" ht="24.95" customHeight="1"/>
    <row r="1409" spans="2:15" ht="24.95" customHeight="1"/>
    <row r="1410" spans="2:15" ht="24.95" customHeight="1"/>
    <row r="1411" spans="2:15" ht="24.95" customHeight="1"/>
    <row r="1412" spans="2:15" ht="24.95" customHeight="1"/>
    <row r="1413" spans="2:15" ht="24.95" customHeight="1"/>
    <row r="1414" spans="2:15" ht="24.95" customHeight="1"/>
    <row r="1415" spans="2:15" ht="24.95" customHeight="1"/>
    <row r="1416" spans="2:15" ht="24.95" customHeight="1"/>
    <row r="1417" spans="2:15" ht="24.95" customHeight="1"/>
    <row r="1418" spans="2:15" ht="24.95" customHeight="1">
      <c r="O1418" s="45">
        <v>18</v>
      </c>
    </row>
    <row r="1419" spans="2:15" ht="39.950000000000003" customHeight="1">
      <c r="B1419" s="317" t="s">
        <v>100</v>
      </c>
      <c r="C1419" s="317"/>
      <c r="D1419" s="317"/>
      <c r="E1419" s="317"/>
      <c r="F1419" s="317"/>
      <c r="G1419" s="317"/>
      <c r="H1419" s="317"/>
      <c r="I1419" s="317"/>
      <c r="J1419" s="317"/>
      <c r="K1419" s="317"/>
      <c r="L1419" s="317"/>
      <c r="M1419" s="317"/>
      <c r="N1419" s="317"/>
      <c r="O1419" s="317"/>
    </row>
    <row r="1420" spans="2:15" ht="15" customHeight="1">
      <c r="C1420" s="5"/>
      <c r="D1420" s="5"/>
      <c r="E1420" s="5"/>
    </row>
    <row r="1421" spans="2:15" ht="24.95" customHeight="1">
      <c r="B1421" s="314" t="s">
        <v>41</v>
      </c>
      <c r="C1421" s="279" t="s">
        <v>19</v>
      </c>
      <c r="D1421" s="279"/>
      <c r="E1421" s="279"/>
      <c r="F1421" s="279" t="s">
        <v>21</v>
      </c>
      <c r="G1421" s="279"/>
      <c r="H1421" s="279"/>
      <c r="I1421" s="279" t="s">
        <v>17</v>
      </c>
      <c r="J1421" s="279"/>
      <c r="K1421" s="279"/>
      <c r="L1421" s="279" t="s">
        <v>14</v>
      </c>
      <c r="M1421" s="279"/>
      <c r="N1421" s="279"/>
    </row>
    <row r="1422" spans="2:15" ht="24.95" customHeight="1">
      <c r="B1422" s="314"/>
      <c r="C1422" s="289" t="s">
        <v>25</v>
      </c>
      <c r="D1422" s="289"/>
      <c r="E1422" s="133" t="s">
        <v>32</v>
      </c>
      <c r="F1422" s="289" t="s">
        <v>25</v>
      </c>
      <c r="G1422" s="289"/>
      <c r="H1422" s="133" t="s">
        <v>32</v>
      </c>
      <c r="I1422" s="289" t="s">
        <v>25</v>
      </c>
      <c r="J1422" s="289"/>
      <c r="K1422" s="133" t="s">
        <v>32</v>
      </c>
      <c r="L1422" s="290" t="s">
        <v>25</v>
      </c>
      <c r="M1422" s="290"/>
      <c r="N1422" s="107" t="s">
        <v>32</v>
      </c>
    </row>
    <row r="1423" spans="2:15" ht="24.95" customHeight="1">
      <c r="B1423" s="30" t="s">
        <v>135</v>
      </c>
      <c r="C1423" s="280">
        <v>54</v>
      </c>
      <c r="D1423" s="280"/>
      <c r="E1423" s="172">
        <v>3816</v>
      </c>
      <c r="F1423" s="280">
        <v>81</v>
      </c>
      <c r="G1423" s="280"/>
      <c r="H1423" s="172">
        <v>1835</v>
      </c>
      <c r="I1423" s="280">
        <v>13</v>
      </c>
      <c r="J1423" s="280"/>
      <c r="K1423" s="132">
        <v>179</v>
      </c>
      <c r="L1423" s="282">
        <f t="shared" ref="L1423:L1432" si="40">C1423+F1423+I1423</f>
        <v>148</v>
      </c>
      <c r="M1423" s="282"/>
      <c r="N1423" s="106">
        <f>E1423+H1423+K1423</f>
        <v>5830</v>
      </c>
    </row>
    <row r="1424" spans="2:15" ht="24.95" customHeight="1">
      <c r="B1424" s="30" t="s">
        <v>5</v>
      </c>
      <c r="C1424" s="280">
        <v>133</v>
      </c>
      <c r="D1424" s="280"/>
      <c r="E1424" s="172">
        <v>7879</v>
      </c>
      <c r="F1424" s="280">
        <v>122</v>
      </c>
      <c r="G1424" s="280"/>
      <c r="H1424" s="172">
        <v>2769</v>
      </c>
      <c r="I1424" s="280">
        <v>78</v>
      </c>
      <c r="J1424" s="280"/>
      <c r="K1424" s="132">
        <v>1105</v>
      </c>
      <c r="L1424" s="282">
        <f t="shared" si="40"/>
        <v>333</v>
      </c>
      <c r="M1424" s="282"/>
      <c r="N1424" s="106">
        <f t="shared" ref="N1424:N1432" si="41">E1424+H1424+K1424</f>
        <v>11753</v>
      </c>
    </row>
    <row r="1425" spans="2:14" ht="24.95" customHeight="1">
      <c r="B1425" s="30" t="s">
        <v>24</v>
      </c>
      <c r="C1425" s="280">
        <v>92</v>
      </c>
      <c r="D1425" s="280"/>
      <c r="E1425" s="172">
        <v>7299</v>
      </c>
      <c r="F1425" s="280">
        <v>203</v>
      </c>
      <c r="G1425" s="280"/>
      <c r="H1425" s="172">
        <v>4901</v>
      </c>
      <c r="I1425" s="280">
        <v>128</v>
      </c>
      <c r="J1425" s="280"/>
      <c r="K1425" s="109">
        <v>1430</v>
      </c>
      <c r="L1425" s="282">
        <f t="shared" si="40"/>
        <v>423</v>
      </c>
      <c r="M1425" s="282"/>
      <c r="N1425" s="106">
        <f t="shared" si="41"/>
        <v>13630</v>
      </c>
    </row>
    <row r="1426" spans="2:14" ht="24.95" customHeight="1">
      <c r="B1426" s="30" t="s">
        <v>7</v>
      </c>
      <c r="C1426" s="280">
        <v>34</v>
      </c>
      <c r="D1426" s="280"/>
      <c r="E1426" s="172">
        <v>2181</v>
      </c>
      <c r="F1426" s="280">
        <v>63</v>
      </c>
      <c r="G1426" s="280"/>
      <c r="H1426" s="172">
        <v>1374</v>
      </c>
      <c r="I1426" s="280">
        <v>23</v>
      </c>
      <c r="J1426" s="280"/>
      <c r="K1426" s="109">
        <v>264</v>
      </c>
      <c r="L1426" s="282">
        <f t="shared" si="40"/>
        <v>120</v>
      </c>
      <c r="M1426" s="282"/>
      <c r="N1426" s="106">
        <f t="shared" si="41"/>
        <v>3819</v>
      </c>
    </row>
    <row r="1427" spans="2:14" ht="24.95" customHeight="1">
      <c r="B1427" s="30" t="s">
        <v>8</v>
      </c>
      <c r="C1427" s="280">
        <v>109</v>
      </c>
      <c r="D1427" s="280"/>
      <c r="E1427" s="172">
        <v>8998</v>
      </c>
      <c r="F1427" s="280">
        <v>111</v>
      </c>
      <c r="G1427" s="280"/>
      <c r="H1427" s="172">
        <v>2619</v>
      </c>
      <c r="I1427" s="280">
        <v>49</v>
      </c>
      <c r="J1427" s="280"/>
      <c r="K1427" s="109">
        <v>615</v>
      </c>
      <c r="L1427" s="282">
        <f t="shared" si="40"/>
        <v>269</v>
      </c>
      <c r="M1427" s="282"/>
      <c r="N1427" s="106">
        <f t="shared" si="41"/>
        <v>12232</v>
      </c>
    </row>
    <row r="1428" spans="2:14" ht="24.95" customHeight="1">
      <c r="B1428" s="30" t="s">
        <v>9</v>
      </c>
      <c r="C1428" s="280">
        <v>62</v>
      </c>
      <c r="D1428" s="280"/>
      <c r="E1428" s="172">
        <v>4411</v>
      </c>
      <c r="F1428" s="280">
        <v>73</v>
      </c>
      <c r="G1428" s="280"/>
      <c r="H1428" s="172">
        <v>1824</v>
      </c>
      <c r="I1428" s="280">
        <v>26</v>
      </c>
      <c r="J1428" s="280"/>
      <c r="K1428" s="109">
        <v>323</v>
      </c>
      <c r="L1428" s="282">
        <f t="shared" si="40"/>
        <v>161</v>
      </c>
      <c r="M1428" s="282"/>
      <c r="N1428" s="106">
        <f t="shared" si="41"/>
        <v>6558</v>
      </c>
    </row>
    <row r="1429" spans="2:14" ht="24.95" customHeight="1">
      <c r="B1429" s="30" t="s">
        <v>10</v>
      </c>
      <c r="C1429" s="280">
        <v>38</v>
      </c>
      <c r="D1429" s="280"/>
      <c r="E1429" s="172">
        <v>2036</v>
      </c>
      <c r="F1429" s="280">
        <v>84</v>
      </c>
      <c r="G1429" s="280"/>
      <c r="H1429" s="172">
        <v>1979</v>
      </c>
      <c r="I1429" s="280">
        <v>19</v>
      </c>
      <c r="J1429" s="280"/>
      <c r="K1429" s="109">
        <v>231</v>
      </c>
      <c r="L1429" s="282">
        <f t="shared" si="40"/>
        <v>141</v>
      </c>
      <c r="M1429" s="282"/>
      <c r="N1429" s="106">
        <f t="shared" si="41"/>
        <v>4246</v>
      </c>
    </row>
    <row r="1430" spans="2:14" ht="24.95" customHeight="1">
      <c r="B1430" s="30" t="s">
        <v>11</v>
      </c>
      <c r="C1430" s="280">
        <v>81</v>
      </c>
      <c r="D1430" s="280"/>
      <c r="E1430" s="172">
        <v>7406</v>
      </c>
      <c r="F1430" s="280">
        <v>63</v>
      </c>
      <c r="G1430" s="280"/>
      <c r="H1430" s="172">
        <v>1584</v>
      </c>
      <c r="I1430" s="280">
        <v>45</v>
      </c>
      <c r="J1430" s="280"/>
      <c r="K1430" s="109">
        <v>628</v>
      </c>
      <c r="L1430" s="282">
        <f t="shared" si="40"/>
        <v>189</v>
      </c>
      <c r="M1430" s="282"/>
      <c r="N1430" s="106">
        <f t="shared" si="41"/>
        <v>9618</v>
      </c>
    </row>
    <row r="1431" spans="2:14" ht="24.95" customHeight="1">
      <c r="B1431" s="167" t="s">
        <v>12</v>
      </c>
      <c r="C1431" s="280">
        <v>46</v>
      </c>
      <c r="D1431" s="280"/>
      <c r="E1431" s="172">
        <v>2544</v>
      </c>
      <c r="F1431" s="280">
        <v>54</v>
      </c>
      <c r="G1431" s="280"/>
      <c r="H1431" s="172">
        <v>1215</v>
      </c>
      <c r="I1431" s="280">
        <v>17</v>
      </c>
      <c r="J1431" s="280"/>
      <c r="K1431" s="109">
        <v>187</v>
      </c>
      <c r="L1431" s="282">
        <f t="shared" si="40"/>
        <v>117</v>
      </c>
      <c r="M1431" s="282"/>
      <c r="N1431" s="106">
        <f t="shared" si="41"/>
        <v>3946</v>
      </c>
    </row>
    <row r="1432" spans="2:14" ht="24.95" customHeight="1">
      <c r="B1432" s="110" t="s">
        <v>14</v>
      </c>
      <c r="C1432" s="351">
        <f>SUM(C1423:C1431)</f>
        <v>649</v>
      </c>
      <c r="D1432" s="351"/>
      <c r="E1432" s="115">
        <f>SUM(E1423:E1431)</f>
        <v>46570</v>
      </c>
      <c r="F1432" s="351">
        <f>SUM(F1423:F1431)</f>
        <v>854</v>
      </c>
      <c r="G1432" s="351"/>
      <c r="H1432" s="115">
        <f>SUM(H1423:H1431)</f>
        <v>20100</v>
      </c>
      <c r="I1432" s="351">
        <f>SUM(I1423:I1431)</f>
        <v>398</v>
      </c>
      <c r="J1432" s="351"/>
      <c r="K1432" s="115">
        <f>SUM(K1423:K1431)</f>
        <v>4962</v>
      </c>
      <c r="L1432" s="352">
        <f t="shared" si="40"/>
        <v>1901</v>
      </c>
      <c r="M1432" s="352"/>
      <c r="N1432" s="111">
        <f t="shared" si="41"/>
        <v>71632</v>
      </c>
    </row>
    <row r="1433" spans="2:14" ht="24.95" customHeight="1"/>
    <row r="1434" spans="2:14" ht="24.95" customHeight="1"/>
    <row r="1435" spans="2:14" ht="24.95" customHeight="1"/>
    <row r="1436" spans="2:14" ht="24.95" customHeight="1"/>
    <row r="1437" spans="2:14" ht="24.95" customHeight="1"/>
    <row r="1438" spans="2:14" ht="24.95" customHeight="1"/>
    <row r="1439" spans="2:14" ht="24.95" customHeight="1"/>
    <row r="1440" spans="2:14" ht="24.95" customHeight="1"/>
    <row r="1441" spans="2:15" ht="24.95" customHeight="1"/>
    <row r="1442" spans="2:15" ht="24.95" customHeight="1"/>
    <row r="1443" spans="2:15" ht="24.95" customHeight="1"/>
    <row r="1444" spans="2:15" ht="24.95" customHeight="1"/>
    <row r="1445" spans="2:15" ht="24.95" customHeight="1"/>
    <row r="1446" spans="2:15" ht="24.95" customHeight="1">
      <c r="O1446" s="45"/>
    </row>
    <row r="1447" spans="2:15" ht="39.950000000000003" customHeight="1">
      <c r="B1447" s="317" t="s">
        <v>140</v>
      </c>
      <c r="C1447" s="317"/>
      <c r="D1447" s="317"/>
      <c r="E1447" s="317"/>
      <c r="F1447" s="317"/>
      <c r="G1447" s="317"/>
      <c r="H1447" s="317"/>
      <c r="I1447" s="317"/>
      <c r="J1447" s="317"/>
      <c r="K1447" s="317"/>
      <c r="L1447" s="317"/>
      <c r="M1447" s="317"/>
      <c r="N1447" s="317"/>
      <c r="O1447" s="317"/>
    </row>
    <row r="1448" spans="2:15" ht="15" customHeight="1"/>
    <row r="1449" spans="2:15" ht="24.95" customHeight="1">
      <c r="B1449" s="288" t="s">
        <v>22</v>
      </c>
      <c r="C1449" s="288"/>
      <c r="D1449" s="288"/>
      <c r="E1449" s="288"/>
      <c r="F1449" s="288"/>
      <c r="G1449" s="288"/>
      <c r="H1449" s="288"/>
      <c r="I1449" s="288"/>
      <c r="J1449" s="288"/>
      <c r="K1449" s="288"/>
      <c r="L1449" s="288"/>
    </row>
    <row r="1450" spans="2:15" ht="24.95" customHeight="1">
      <c r="B1450" s="163" t="s">
        <v>25</v>
      </c>
      <c r="C1450" s="108" t="s">
        <v>135</v>
      </c>
      <c r="D1450" s="108" t="s">
        <v>23</v>
      </c>
      <c r="E1450" s="108" t="s">
        <v>24</v>
      </c>
      <c r="F1450" s="108" t="s">
        <v>7</v>
      </c>
      <c r="G1450" s="108" t="s">
        <v>8</v>
      </c>
      <c r="H1450" s="108" t="s">
        <v>9</v>
      </c>
      <c r="I1450" s="108" t="s">
        <v>10</v>
      </c>
      <c r="J1450" s="108" t="s">
        <v>11</v>
      </c>
      <c r="K1450" s="108" t="s">
        <v>12</v>
      </c>
      <c r="L1450" s="108" t="s">
        <v>14</v>
      </c>
      <c r="M1450" s="7"/>
      <c r="N1450" s="7"/>
    </row>
    <row r="1451" spans="2:15" ht="24.95" customHeight="1">
      <c r="B1451" s="30" t="s">
        <v>26</v>
      </c>
      <c r="C1451" s="83">
        <v>1</v>
      </c>
      <c r="D1451" s="83">
        <v>5</v>
      </c>
      <c r="E1451" s="83">
        <v>3</v>
      </c>
      <c r="F1451" s="83">
        <v>0</v>
      </c>
      <c r="G1451" s="83">
        <v>2</v>
      </c>
      <c r="H1451" s="83">
        <v>3</v>
      </c>
      <c r="I1451" s="83">
        <v>6</v>
      </c>
      <c r="J1451" s="83">
        <v>3</v>
      </c>
      <c r="K1451" s="83">
        <v>1</v>
      </c>
      <c r="L1451" s="120">
        <f>SUM(C1451:K1451)</f>
        <v>24</v>
      </c>
      <c r="M1451" s="6"/>
      <c r="N1451" s="6"/>
    </row>
    <row r="1452" spans="2:15" ht="24.95" customHeight="1">
      <c r="B1452" s="30" t="s">
        <v>27</v>
      </c>
      <c r="C1452" s="83">
        <v>14</v>
      </c>
      <c r="D1452" s="83">
        <v>13</v>
      </c>
      <c r="E1452" s="83">
        <v>34</v>
      </c>
      <c r="F1452" s="83">
        <v>4</v>
      </c>
      <c r="G1452" s="83">
        <v>19</v>
      </c>
      <c r="H1452" s="83">
        <v>3</v>
      </c>
      <c r="I1452" s="83">
        <v>2</v>
      </c>
      <c r="J1452" s="83">
        <v>1</v>
      </c>
      <c r="K1452" s="83">
        <v>5</v>
      </c>
      <c r="L1452" s="120">
        <f>SUM(C1452:K1452)</f>
        <v>95</v>
      </c>
      <c r="N1452" s="83"/>
    </row>
    <row r="1453" spans="2:15" ht="24.95" customHeight="1">
      <c r="B1453" s="30" t="s">
        <v>28</v>
      </c>
      <c r="C1453" s="83">
        <v>0</v>
      </c>
      <c r="D1453" s="83">
        <v>0</v>
      </c>
      <c r="E1453" s="83">
        <v>0</v>
      </c>
      <c r="F1453" s="83">
        <v>0</v>
      </c>
      <c r="G1453" s="83">
        <v>0</v>
      </c>
      <c r="H1453" s="83">
        <v>0</v>
      </c>
      <c r="I1453" s="83">
        <v>0</v>
      </c>
      <c r="J1453" s="83">
        <v>0</v>
      </c>
      <c r="K1453" s="83">
        <v>0</v>
      </c>
      <c r="L1453" s="120">
        <f>SUM(C1453:K1453)</f>
        <v>0</v>
      </c>
      <c r="N1453" s="83"/>
    </row>
    <row r="1454" spans="2:15" ht="24.95" customHeight="1">
      <c r="B1454" s="110" t="s">
        <v>14</v>
      </c>
      <c r="C1454" s="135">
        <f t="shared" ref="C1454:K1454" si="42">SUM(C1451:C1453)</f>
        <v>15</v>
      </c>
      <c r="D1454" s="135">
        <f t="shared" si="42"/>
        <v>18</v>
      </c>
      <c r="E1454" s="135">
        <f t="shared" si="42"/>
        <v>37</v>
      </c>
      <c r="F1454" s="135">
        <f t="shared" si="42"/>
        <v>4</v>
      </c>
      <c r="G1454" s="135">
        <f t="shared" si="42"/>
        <v>21</v>
      </c>
      <c r="H1454" s="135">
        <f t="shared" si="42"/>
        <v>6</v>
      </c>
      <c r="I1454" s="135">
        <f t="shared" si="42"/>
        <v>8</v>
      </c>
      <c r="J1454" s="135">
        <f t="shared" si="42"/>
        <v>4</v>
      </c>
      <c r="K1454" s="135">
        <f t="shared" si="42"/>
        <v>6</v>
      </c>
      <c r="L1454" s="108">
        <f>SUM(C1454:K1454)</f>
        <v>119</v>
      </c>
    </row>
    <row r="1455" spans="2:15" ht="24.95" customHeight="1">
      <c r="B1455" s="20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</row>
    <row r="1456" spans="2:15" ht="24.95" customHeight="1">
      <c r="B1456" s="20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N1456" s="64"/>
    </row>
    <row r="1457" spans="2:14" ht="24.95" customHeight="1">
      <c r="N1457" s="64"/>
    </row>
    <row r="1458" spans="2:14" ht="24.95" customHeight="1">
      <c r="N1458" s="64"/>
    </row>
    <row r="1459" spans="2:14" ht="24.95" customHeight="1">
      <c r="N1459" s="64"/>
    </row>
    <row r="1460" spans="2:14" ht="24.95" customHeight="1">
      <c r="N1460" s="64"/>
    </row>
    <row r="1461" spans="2:14" ht="24.95" customHeight="1">
      <c r="N1461" s="64"/>
    </row>
    <row r="1462" spans="2:14" ht="24.95" customHeight="1">
      <c r="N1462" s="64"/>
    </row>
    <row r="1463" spans="2:14" ht="24.95" customHeight="1">
      <c r="N1463" s="64"/>
    </row>
    <row r="1464" spans="2:14" ht="24.95" customHeight="1">
      <c r="N1464" s="64"/>
    </row>
    <row r="1465" spans="2:14" ht="24.95" customHeight="1">
      <c r="N1465" s="64"/>
    </row>
    <row r="1466" spans="2:14" ht="24.95" customHeight="1">
      <c r="N1466" s="64"/>
    </row>
    <row r="1467" spans="2:14" ht="24.95" customHeight="1">
      <c r="B1467" s="288" t="s">
        <v>29</v>
      </c>
      <c r="C1467" s="288"/>
      <c r="D1467" s="288"/>
      <c r="E1467" s="288"/>
      <c r="F1467" s="288"/>
      <c r="G1467" s="288"/>
      <c r="H1467" s="288"/>
      <c r="I1467" s="288"/>
      <c r="J1467" s="288"/>
      <c r="K1467" s="288"/>
      <c r="L1467" s="288"/>
    </row>
    <row r="1468" spans="2:14" ht="24.95" customHeight="1">
      <c r="B1468" s="163" t="s">
        <v>32</v>
      </c>
      <c r="C1468" s="108" t="s">
        <v>135</v>
      </c>
      <c r="D1468" s="108" t="s">
        <v>23</v>
      </c>
      <c r="E1468" s="108" t="s">
        <v>24</v>
      </c>
      <c r="F1468" s="108" t="s">
        <v>7</v>
      </c>
      <c r="G1468" s="108" t="s">
        <v>8</v>
      </c>
      <c r="H1468" s="108" t="s">
        <v>9</v>
      </c>
      <c r="I1468" s="108" t="s">
        <v>10</v>
      </c>
      <c r="J1468" s="108" t="s">
        <v>11</v>
      </c>
      <c r="K1468" s="108" t="s">
        <v>12</v>
      </c>
      <c r="L1468" s="108" t="s">
        <v>14</v>
      </c>
    </row>
    <row r="1469" spans="2:14" ht="24.95" customHeight="1">
      <c r="B1469" s="30" t="s">
        <v>26</v>
      </c>
      <c r="C1469" s="89">
        <v>528</v>
      </c>
      <c r="D1469" s="89">
        <v>2769</v>
      </c>
      <c r="E1469" s="89">
        <v>1135</v>
      </c>
      <c r="F1469" s="89">
        <v>0</v>
      </c>
      <c r="G1469" s="89">
        <v>894</v>
      </c>
      <c r="H1469" s="89">
        <v>1687</v>
      </c>
      <c r="I1469" s="89">
        <v>3810</v>
      </c>
      <c r="J1469" s="89">
        <v>1248</v>
      </c>
      <c r="K1469" s="89">
        <v>248</v>
      </c>
      <c r="L1469" s="106">
        <f>SUM(C1469:K1469)</f>
        <v>12319</v>
      </c>
    </row>
    <row r="1470" spans="2:14" ht="24.95" customHeight="1">
      <c r="B1470" s="30" t="s">
        <v>27</v>
      </c>
      <c r="C1470" s="89">
        <v>6665</v>
      </c>
      <c r="D1470" s="89">
        <v>4610</v>
      </c>
      <c r="E1470" s="89">
        <v>7909</v>
      </c>
      <c r="F1470" s="89">
        <v>1283</v>
      </c>
      <c r="G1470" s="89">
        <v>4794</v>
      </c>
      <c r="H1470" s="89">
        <v>649</v>
      </c>
      <c r="I1470" s="89">
        <v>840</v>
      </c>
      <c r="J1470" s="89">
        <v>38</v>
      </c>
      <c r="K1470" s="89">
        <v>3356</v>
      </c>
      <c r="L1470" s="106">
        <f>SUM(C1470:K1470)</f>
        <v>30144</v>
      </c>
    </row>
    <row r="1471" spans="2:14" ht="24.95" customHeight="1">
      <c r="B1471" s="30" t="s">
        <v>28</v>
      </c>
      <c r="C1471" s="83">
        <v>0</v>
      </c>
      <c r="D1471" s="83">
        <v>0</v>
      </c>
      <c r="E1471" s="83">
        <v>0</v>
      </c>
      <c r="F1471" s="83">
        <v>0</v>
      </c>
      <c r="G1471" s="83">
        <v>0</v>
      </c>
      <c r="H1471" s="83">
        <v>0</v>
      </c>
      <c r="I1471" s="83">
        <v>0</v>
      </c>
      <c r="J1471" s="83">
        <v>0</v>
      </c>
      <c r="K1471" s="83">
        <v>0</v>
      </c>
      <c r="L1471" s="106">
        <f>SUM(C1471:K1471)</f>
        <v>0</v>
      </c>
    </row>
    <row r="1472" spans="2:14" ht="24.95" customHeight="1">
      <c r="B1472" s="110" t="s">
        <v>14</v>
      </c>
      <c r="C1472" s="115">
        <f t="shared" ref="C1472:K1472" si="43">SUM(C1469:C1471)</f>
        <v>7193</v>
      </c>
      <c r="D1472" s="115">
        <f t="shared" si="43"/>
        <v>7379</v>
      </c>
      <c r="E1472" s="115">
        <f t="shared" si="43"/>
        <v>9044</v>
      </c>
      <c r="F1472" s="115">
        <f t="shared" si="43"/>
        <v>1283</v>
      </c>
      <c r="G1472" s="115">
        <f t="shared" si="43"/>
        <v>5688</v>
      </c>
      <c r="H1472" s="115">
        <f t="shared" si="43"/>
        <v>2336</v>
      </c>
      <c r="I1472" s="115">
        <f t="shared" si="43"/>
        <v>4650</v>
      </c>
      <c r="J1472" s="115">
        <f t="shared" si="43"/>
        <v>1286</v>
      </c>
      <c r="K1472" s="115">
        <f t="shared" si="43"/>
        <v>3604</v>
      </c>
      <c r="L1472" s="111">
        <f>SUM(C1472:K1472)</f>
        <v>42463</v>
      </c>
    </row>
    <row r="1473" spans="2:15" ht="24.95" customHeight="1"/>
    <row r="1474" spans="2:15" ht="24.95" customHeight="1"/>
    <row r="1475" spans="2:15" ht="24.95" customHeight="1"/>
    <row r="1476" spans="2:15" ht="24.95" customHeight="1"/>
    <row r="1477" spans="2:15" ht="24.95" customHeight="1"/>
    <row r="1478" spans="2:15" ht="24.95" customHeight="1"/>
    <row r="1479" spans="2:15" ht="24.95" customHeight="1"/>
    <row r="1480" spans="2:15" ht="24.95" customHeight="1"/>
    <row r="1481" spans="2:15" ht="24.95" customHeight="1"/>
    <row r="1482" spans="2:15" ht="24.95" customHeight="1"/>
    <row r="1483" spans="2:15" ht="24.95" customHeight="1">
      <c r="O1483" s="45">
        <v>19</v>
      </c>
    </row>
    <row r="1484" spans="2:15" ht="39.950000000000003" customHeight="1">
      <c r="B1484" s="317" t="s">
        <v>101</v>
      </c>
      <c r="C1484" s="317"/>
      <c r="D1484" s="317"/>
      <c r="E1484" s="317"/>
      <c r="F1484" s="317"/>
      <c r="G1484" s="317"/>
      <c r="H1484" s="317"/>
      <c r="I1484" s="317"/>
      <c r="J1484" s="317"/>
      <c r="K1484" s="317"/>
      <c r="L1484" s="317"/>
      <c r="M1484" s="317"/>
      <c r="N1484" s="317"/>
      <c r="O1484" s="317"/>
    </row>
    <row r="1485" spans="2:15" ht="15" customHeight="1"/>
    <row r="1486" spans="2:15" ht="24.95" customHeight="1">
      <c r="B1486" s="314" t="s">
        <v>41</v>
      </c>
      <c r="C1486" s="279" t="s">
        <v>30</v>
      </c>
      <c r="D1486" s="279"/>
      <c r="E1486" s="279" t="s">
        <v>31</v>
      </c>
      <c r="F1486" s="279"/>
      <c r="G1486" s="279" t="s">
        <v>50</v>
      </c>
      <c r="H1486" s="279"/>
      <c r="I1486" s="279" t="s">
        <v>67</v>
      </c>
      <c r="J1486" s="279"/>
      <c r="K1486" s="279" t="s">
        <v>14</v>
      </c>
      <c r="L1486" s="279"/>
    </row>
    <row r="1487" spans="2:15" ht="24.95" customHeight="1">
      <c r="B1487" s="314"/>
      <c r="C1487" s="133" t="s">
        <v>73</v>
      </c>
      <c r="D1487" s="133" t="s">
        <v>32</v>
      </c>
      <c r="E1487" s="133" t="s">
        <v>73</v>
      </c>
      <c r="F1487" s="133" t="s">
        <v>32</v>
      </c>
      <c r="G1487" s="133" t="s">
        <v>73</v>
      </c>
      <c r="H1487" s="133" t="s">
        <v>32</v>
      </c>
      <c r="I1487" s="133" t="s">
        <v>73</v>
      </c>
      <c r="J1487" s="133" t="s">
        <v>32</v>
      </c>
      <c r="K1487" s="107" t="s">
        <v>73</v>
      </c>
      <c r="L1487" s="107" t="s">
        <v>32</v>
      </c>
      <c r="N1487" s="64"/>
    </row>
    <row r="1488" spans="2:15" ht="24.95" customHeight="1">
      <c r="B1488" s="30" t="s">
        <v>135</v>
      </c>
      <c r="C1488" s="109">
        <v>11</v>
      </c>
      <c r="D1488" s="109">
        <v>95</v>
      </c>
      <c r="E1488" s="109">
        <v>873</v>
      </c>
      <c r="F1488" s="109">
        <v>5430</v>
      </c>
      <c r="G1488" s="109">
        <v>24</v>
      </c>
      <c r="H1488" s="109">
        <v>759</v>
      </c>
      <c r="I1488" s="109">
        <v>52</v>
      </c>
      <c r="J1488" s="109">
        <v>1109</v>
      </c>
      <c r="K1488" s="106">
        <f t="shared" ref="K1488:K1496" si="44">C1488+E1488+G1488+I1488</f>
        <v>960</v>
      </c>
      <c r="L1488" s="106">
        <f t="shared" ref="L1488:L1496" si="45">D1488+F1488+H1488+J1488</f>
        <v>7393</v>
      </c>
      <c r="N1488" s="64"/>
    </row>
    <row r="1489" spans="2:15" ht="24.95" customHeight="1">
      <c r="B1489" s="30" t="s">
        <v>5</v>
      </c>
      <c r="C1489" s="109">
        <v>33</v>
      </c>
      <c r="D1489" s="109">
        <v>274</v>
      </c>
      <c r="E1489" s="109">
        <v>329</v>
      </c>
      <c r="F1489" s="109">
        <v>2961</v>
      </c>
      <c r="G1489" s="109">
        <v>17</v>
      </c>
      <c r="H1489" s="109">
        <v>357</v>
      </c>
      <c r="I1489" s="109">
        <v>66</v>
      </c>
      <c r="J1489" s="109">
        <v>1086</v>
      </c>
      <c r="K1489" s="106">
        <f t="shared" si="44"/>
        <v>445</v>
      </c>
      <c r="L1489" s="106">
        <f t="shared" si="45"/>
        <v>4678</v>
      </c>
      <c r="N1489" s="64"/>
    </row>
    <row r="1490" spans="2:15" ht="24.95" customHeight="1">
      <c r="B1490" s="30" t="s">
        <v>24</v>
      </c>
      <c r="C1490" s="109">
        <v>39</v>
      </c>
      <c r="D1490" s="109">
        <v>302</v>
      </c>
      <c r="E1490" s="109">
        <v>412</v>
      </c>
      <c r="F1490" s="109">
        <v>2250</v>
      </c>
      <c r="G1490" s="109">
        <v>9</v>
      </c>
      <c r="H1490" s="109">
        <v>182</v>
      </c>
      <c r="I1490" s="109">
        <v>108</v>
      </c>
      <c r="J1490" s="109">
        <v>2047</v>
      </c>
      <c r="K1490" s="106">
        <f t="shared" si="44"/>
        <v>568</v>
      </c>
      <c r="L1490" s="106">
        <f t="shared" si="45"/>
        <v>4781</v>
      </c>
      <c r="N1490" s="64"/>
    </row>
    <row r="1491" spans="2:15" ht="24.95" customHeight="1">
      <c r="B1491" s="30" t="s">
        <v>7</v>
      </c>
      <c r="C1491" s="109">
        <v>5</v>
      </c>
      <c r="D1491" s="109">
        <v>48</v>
      </c>
      <c r="E1491" s="109">
        <v>198</v>
      </c>
      <c r="F1491" s="109">
        <v>1362</v>
      </c>
      <c r="G1491" s="83">
        <v>8</v>
      </c>
      <c r="H1491" s="109">
        <v>205</v>
      </c>
      <c r="I1491" s="109">
        <v>37</v>
      </c>
      <c r="J1491" s="109">
        <v>663</v>
      </c>
      <c r="K1491" s="106">
        <f t="shared" si="44"/>
        <v>248</v>
      </c>
      <c r="L1491" s="106">
        <f t="shared" si="45"/>
        <v>2278</v>
      </c>
      <c r="N1491" s="64"/>
    </row>
    <row r="1492" spans="2:15" ht="24.95" customHeight="1">
      <c r="B1492" s="30" t="s">
        <v>8</v>
      </c>
      <c r="C1492" s="109">
        <v>15</v>
      </c>
      <c r="D1492" s="109">
        <v>93</v>
      </c>
      <c r="E1492" s="109">
        <v>476</v>
      </c>
      <c r="F1492" s="109">
        <v>3044</v>
      </c>
      <c r="G1492" s="109">
        <v>12</v>
      </c>
      <c r="H1492" s="109">
        <v>331</v>
      </c>
      <c r="I1492" s="109">
        <v>51</v>
      </c>
      <c r="J1492" s="109">
        <v>995</v>
      </c>
      <c r="K1492" s="106">
        <f t="shared" si="44"/>
        <v>554</v>
      </c>
      <c r="L1492" s="106">
        <f t="shared" si="45"/>
        <v>4463</v>
      </c>
      <c r="N1492" s="64"/>
    </row>
    <row r="1493" spans="2:15" ht="24.95" customHeight="1">
      <c r="B1493" s="30" t="s">
        <v>9</v>
      </c>
      <c r="C1493" s="109">
        <v>13</v>
      </c>
      <c r="D1493" s="109">
        <v>100</v>
      </c>
      <c r="E1493" s="109">
        <v>396</v>
      </c>
      <c r="F1493" s="109">
        <v>2909</v>
      </c>
      <c r="G1493" s="109">
        <v>16</v>
      </c>
      <c r="H1493" s="109">
        <v>323</v>
      </c>
      <c r="I1493" s="109">
        <v>47</v>
      </c>
      <c r="J1493" s="109">
        <v>958</v>
      </c>
      <c r="K1493" s="106">
        <f t="shared" si="44"/>
        <v>472</v>
      </c>
      <c r="L1493" s="106">
        <f t="shared" si="45"/>
        <v>4290</v>
      </c>
      <c r="N1493" s="64"/>
    </row>
    <row r="1494" spans="2:15" ht="24.95" customHeight="1">
      <c r="B1494" s="30" t="s">
        <v>10</v>
      </c>
      <c r="C1494" s="109">
        <v>19</v>
      </c>
      <c r="D1494" s="109">
        <v>166</v>
      </c>
      <c r="E1494" s="109">
        <v>288</v>
      </c>
      <c r="F1494" s="109">
        <v>2227</v>
      </c>
      <c r="G1494" s="109">
        <v>16</v>
      </c>
      <c r="H1494" s="109">
        <v>354</v>
      </c>
      <c r="I1494" s="109">
        <v>49</v>
      </c>
      <c r="J1494" s="109">
        <v>880</v>
      </c>
      <c r="K1494" s="106">
        <f t="shared" si="44"/>
        <v>372</v>
      </c>
      <c r="L1494" s="106">
        <f t="shared" si="45"/>
        <v>3627</v>
      </c>
      <c r="N1494" s="64"/>
    </row>
    <row r="1495" spans="2:15" ht="24.95" customHeight="1">
      <c r="B1495" s="30" t="s">
        <v>11</v>
      </c>
      <c r="C1495" s="109">
        <v>2</v>
      </c>
      <c r="D1495" s="109">
        <v>17</v>
      </c>
      <c r="E1495" s="109">
        <v>154</v>
      </c>
      <c r="F1495" s="109">
        <v>1155</v>
      </c>
      <c r="G1495" s="109">
        <v>12</v>
      </c>
      <c r="H1495" s="109">
        <v>253</v>
      </c>
      <c r="I1495" s="109">
        <v>27</v>
      </c>
      <c r="J1495" s="109">
        <v>597</v>
      </c>
      <c r="K1495" s="106">
        <f t="shared" si="44"/>
        <v>195</v>
      </c>
      <c r="L1495" s="106">
        <f t="shared" si="45"/>
        <v>2022</v>
      </c>
      <c r="N1495" s="64"/>
    </row>
    <row r="1496" spans="2:15" ht="24.95" customHeight="1">
      <c r="B1496" s="30" t="s">
        <v>12</v>
      </c>
      <c r="C1496" s="109">
        <v>4</v>
      </c>
      <c r="D1496" s="109">
        <v>32</v>
      </c>
      <c r="E1496" s="109">
        <v>178</v>
      </c>
      <c r="F1496" s="109">
        <v>1183</v>
      </c>
      <c r="G1496" s="109">
        <v>17</v>
      </c>
      <c r="H1496" s="109">
        <v>361</v>
      </c>
      <c r="I1496" s="109">
        <v>51</v>
      </c>
      <c r="J1496" s="109">
        <v>937</v>
      </c>
      <c r="K1496" s="106">
        <f t="shared" si="44"/>
        <v>250</v>
      </c>
      <c r="L1496" s="106">
        <f t="shared" si="45"/>
        <v>2513</v>
      </c>
      <c r="N1496" s="64"/>
    </row>
    <row r="1497" spans="2:15" ht="24.95" customHeight="1">
      <c r="B1497" s="110" t="s">
        <v>14</v>
      </c>
      <c r="C1497" s="115">
        <f t="shared" ref="C1497:L1497" si="46">SUM(C1488:C1496)</f>
        <v>141</v>
      </c>
      <c r="D1497" s="115">
        <f t="shared" si="46"/>
        <v>1127</v>
      </c>
      <c r="E1497" s="115">
        <f t="shared" si="46"/>
        <v>3304</v>
      </c>
      <c r="F1497" s="115">
        <f t="shared" si="46"/>
        <v>22521</v>
      </c>
      <c r="G1497" s="115">
        <f t="shared" si="46"/>
        <v>131</v>
      </c>
      <c r="H1497" s="115">
        <f t="shared" si="46"/>
        <v>3125</v>
      </c>
      <c r="I1497" s="115">
        <f t="shared" si="46"/>
        <v>488</v>
      </c>
      <c r="J1497" s="115">
        <f t="shared" si="46"/>
        <v>9272</v>
      </c>
      <c r="K1497" s="111">
        <f t="shared" si="46"/>
        <v>4064</v>
      </c>
      <c r="L1497" s="111">
        <f t="shared" si="46"/>
        <v>36045</v>
      </c>
      <c r="N1497" s="64"/>
    </row>
    <row r="1498" spans="2:15" ht="24.95" customHeight="1">
      <c r="B1498" s="350" t="s">
        <v>81</v>
      </c>
      <c r="C1498" s="350"/>
      <c r="D1498" s="350"/>
      <c r="E1498" s="350"/>
      <c r="F1498" s="350"/>
      <c r="G1498" s="350"/>
      <c r="H1498" s="350"/>
      <c r="I1498" s="350"/>
      <c r="J1498" s="350"/>
      <c r="K1498" s="350"/>
      <c r="L1498" s="350"/>
      <c r="M1498" s="166"/>
      <c r="N1498" s="166"/>
      <c r="O1498" s="166"/>
    </row>
    <row r="1499" spans="2:15" ht="24.95" customHeight="1">
      <c r="B1499" s="52"/>
      <c r="C1499" s="13"/>
      <c r="D1499" s="13"/>
      <c r="E1499" s="13"/>
      <c r="F1499" s="13"/>
      <c r="G1499" s="13"/>
      <c r="H1499" s="13"/>
      <c r="I1499" s="8"/>
      <c r="J1499" s="8"/>
      <c r="K1499" s="8"/>
    </row>
    <row r="1500" spans="2:15" s="17" customFormat="1" ht="24.95" customHeight="1">
      <c r="B1500" s="53"/>
      <c r="C1500" s="14"/>
      <c r="D1500" s="14"/>
      <c r="E1500" s="14"/>
      <c r="F1500" s="14"/>
      <c r="G1500" s="14"/>
      <c r="H1500" s="14"/>
      <c r="I1500" s="14"/>
      <c r="J1500" s="14"/>
      <c r="K1500" s="14"/>
    </row>
    <row r="1501" spans="2:15" s="17" customFormat="1" ht="24.95" customHeight="1"/>
    <row r="1502" spans="2:15" s="17" customFormat="1" ht="24.95" customHeight="1"/>
    <row r="1503" spans="2:15" s="17" customFormat="1" ht="24.95" customHeight="1"/>
    <row r="1504" spans="2:15" s="17" customFormat="1" ht="24.95" customHeight="1"/>
    <row r="1505" s="17" customFormat="1" ht="24.95" customHeight="1"/>
    <row r="1506" s="17" customFormat="1" ht="24.95" customHeight="1"/>
    <row r="1507" s="17" customFormat="1" ht="24.95" customHeight="1"/>
    <row r="1508" s="17" customFormat="1" ht="24.95" customHeight="1"/>
    <row r="1509" s="17" customFormat="1" ht="24.95" customHeight="1"/>
    <row r="1510" s="17" customFormat="1" ht="24.95" customHeight="1"/>
    <row r="1511" s="17" customFormat="1" ht="24.95" customHeight="1"/>
    <row r="1512" s="17" customFormat="1" ht="24.95" customHeight="1"/>
    <row r="1513" s="17" customFormat="1" ht="24.95" customHeight="1"/>
    <row r="1514" s="17" customFormat="1" ht="24.95" customHeight="1"/>
    <row r="1515" s="17" customFormat="1" ht="24.95" customHeight="1"/>
    <row r="1516" s="17" customFormat="1" ht="24.95" customHeight="1"/>
    <row r="1517" s="17" customFormat="1" ht="24.95" customHeight="1"/>
    <row r="1518" s="17" customFormat="1" ht="24.95" customHeight="1"/>
    <row r="1519" s="17" customFormat="1" ht="24.95" customHeight="1"/>
    <row r="1520" s="17" customFormat="1" ht="24.95" customHeight="1"/>
    <row r="1521" s="17" customFormat="1" ht="24.95" customHeight="1"/>
    <row r="1522" s="17" customFormat="1" ht="24.95" customHeight="1"/>
    <row r="1523" s="17" customFormat="1" ht="24.95" customHeight="1"/>
    <row r="1524" s="17" customFormat="1" ht="24.95" customHeight="1"/>
    <row r="1525" s="17" customFormat="1" ht="24.95" customHeight="1"/>
    <row r="1526" s="17" customFormat="1" ht="24.95" customHeight="1"/>
    <row r="1527" s="17" customFormat="1" ht="24.95" customHeight="1"/>
    <row r="1528" s="17" customFormat="1" ht="24.95" customHeight="1"/>
    <row r="1529" s="17" customFormat="1" ht="24.95" customHeight="1"/>
    <row r="1530" s="17" customFormat="1" ht="24.95" customHeight="1"/>
    <row r="1531" s="17" customFormat="1" ht="24.95" customHeight="1"/>
    <row r="1532" s="17" customFormat="1" ht="24.95" customHeight="1"/>
    <row r="1533" s="17" customFormat="1" ht="24.95" customHeight="1"/>
    <row r="1534" s="17" customFormat="1" ht="24.95" customHeight="1"/>
    <row r="1535" s="17" customFormat="1" ht="24.95" customHeight="1"/>
    <row r="1536" s="17" customFormat="1" ht="24.95" customHeight="1"/>
    <row r="1537" spans="2:15" s="17" customFormat="1" ht="24.95" customHeight="1"/>
    <row r="1538" spans="2:15" s="17" customFormat="1" ht="24.95" customHeight="1"/>
    <row r="1539" spans="2:15" s="17" customFormat="1" ht="24.95" customHeight="1"/>
    <row r="1540" spans="2:15" s="17" customFormat="1" ht="24.95" customHeight="1"/>
    <row r="1541" spans="2:15" s="17" customFormat="1" ht="24.95" customHeight="1"/>
    <row r="1542" spans="2:15" s="17" customFormat="1" ht="24.95" customHeight="1"/>
    <row r="1543" spans="2:15" s="17" customFormat="1" ht="24.95" customHeight="1"/>
    <row r="1544" spans="2:15" s="17" customFormat="1" ht="24.95" customHeight="1"/>
    <row r="1545" spans="2:15" s="17" customFormat="1" ht="24.95" customHeight="1"/>
    <row r="1546" spans="2:15" s="17" customFormat="1" ht="24.95" customHeight="1"/>
    <row r="1547" spans="2:15" s="17" customFormat="1" ht="24.95" customHeight="1"/>
    <row r="1548" spans="2:15" s="17" customFormat="1" ht="24.95" customHeight="1">
      <c r="O1548" s="45">
        <v>20</v>
      </c>
    </row>
    <row r="1549" spans="2:15" s="17" customFormat="1" ht="39.950000000000003" customHeight="1">
      <c r="B1549" s="317" t="s">
        <v>98</v>
      </c>
      <c r="C1549" s="317"/>
      <c r="D1549" s="317"/>
      <c r="E1549" s="317"/>
      <c r="F1549" s="317"/>
      <c r="G1549" s="317"/>
      <c r="H1549" s="317"/>
      <c r="I1549" s="317"/>
      <c r="J1549" s="317"/>
      <c r="K1549" s="317"/>
      <c r="L1549" s="317"/>
      <c r="M1549" s="317"/>
      <c r="N1549" s="317"/>
      <c r="O1549" s="317"/>
    </row>
    <row r="1550" spans="2:15" s="17" customFormat="1" ht="15" customHeight="1">
      <c r="B1550" s="72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4"/>
    </row>
    <row r="1551" spans="2:15" s="17" customFormat="1" ht="24.95" customHeight="1">
      <c r="B1551" s="199"/>
      <c r="C1551" s="344" t="s">
        <v>74</v>
      </c>
      <c r="D1551" s="344"/>
      <c r="E1551" s="344"/>
      <c r="F1551" s="344"/>
      <c r="G1551" s="344"/>
      <c r="H1551" s="344"/>
      <c r="I1551" s="344"/>
      <c r="J1551" s="344"/>
      <c r="K1551" s="344"/>
      <c r="L1551" s="344"/>
    </row>
    <row r="1552" spans="2:15" s="17" customFormat="1" ht="24.95" customHeight="1">
      <c r="B1552" s="200" t="s">
        <v>25</v>
      </c>
      <c r="C1552" s="108" t="s">
        <v>135</v>
      </c>
      <c r="D1552" s="108" t="s">
        <v>23</v>
      </c>
      <c r="E1552" s="108" t="s">
        <v>24</v>
      </c>
      <c r="F1552" s="108" t="s">
        <v>7</v>
      </c>
      <c r="G1552" s="108" t="s">
        <v>8</v>
      </c>
      <c r="H1552" s="108" t="s">
        <v>9</v>
      </c>
      <c r="I1552" s="108" t="s">
        <v>10</v>
      </c>
      <c r="J1552" s="108" t="s">
        <v>11</v>
      </c>
      <c r="K1552" s="108" t="s">
        <v>12</v>
      </c>
      <c r="L1552" s="108" t="s">
        <v>14</v>
      </c>
    </row>
    <row r="1553" spans="2:12" s="17" customFormat="1" ht="24.95" customHeight="1">
      <c r="B1553" s="30" t="s">
        <v>91</v>
      </c>
      <c r="C1553" s="89">
        <v>5</v>
      </c>
      <c r="D1553" s="89">
        <v>14</v>
      </c>
      <c r="E1553" s="89">
        <v>17</v>
      </c>
      <c r="F1553" s="89">
        <v>5</v>
      </c>
      <c r="G1553" s="89">
        <v>3</v>
      </c>
      <c r="H1553" s="89">
        <v>4</v>
      </c>
      <c r="I1553" s="89">
        <v>1</v>
      </c>
      <c r="J1553" s="89">
        <v>2</v>
      </c>
      <c r="K1553" s="89">
        <v>0</v>
      </c>
      <c r="L1553" s="106">
        <f>SUM(C1553:K1553)</f>
        <v>51</v>
      </c>
    </row>
    <row r="1554" spans="2:12" s="17" customFormat="1" ht="24.95" customHeight="1">
      <c r="B1554" s="30" t="s">
        <v>75</v>
      </c>
      <c r="C1554" s="89">
        <v>11</v>
      </c>
      <c r="D1554" s="89">
        <v>33</v>
      </c>
      <c r="E1554" s="89">
        <v>48</v>
      </c>
      <c r="F1554" s="89">
        <v>10</v>
      </c>
      <c r="G1554" s="89">
        <v>12</v>
      </c>
      <c r="H1554" s="89">
        <v>16</v>
      </c>
      <c r="I1554" s="89">
        <v>12</v>
      </c>
      <c r="J1554" s="89">
        <v>11</v>
      </c>
      <c r="K1554" s="89">
        <v>2</v>
      </c>
      <c r="L1554" s="106">
        <f>SUM(C1554:K1554)</f>
        <v>155</v>
      </c>
    </row>
    <row r="1555" spans="2:12" s="17" customFormat="1" ht="24.95" customHeight="1">
      <c r="B1555" s="75" t="s">
        <v>93</v>
      </c>
      <c r="C1555" s="84">
        <v>0</v>
      </c>
      <c r="D1555" s="84">
        <v>8</v>
      </c>
      <c r="E1555" s="84">
        <v>13</v>
      </c>
      <c r="F1555" s="84">
        <v>11</v>
      </c>
      <c r="G1555" s="84">
        <v>0</v>
      </c>
      <c r="H1555" s="84">
        <v>0</v>
      </c>
      <c r="I1555" s="84">
        <v>0</v>
      </c>
      <c r="J1555" s="84">
        <v>0</v>
      </c>
      <c r="K1555" s="84">
        <v>0</v>
      </c>
      <c r="L1555" s="106">
        <f>SUM(C1555:K1555)</f>
        <v>32</v>
      </c>
    </row>
    <row r="1556" spans="2:12" s="17" customFormat="1" ht="24.95" customHeight="1">
      <c r="B1556" s="75" t="s">
        <v>92</v>
      </c>
      <c r="C1556" s="84">
        <v>0</v>
      </c>
      <c r="D1556" s="84">
        <v>16</v>
      </c>
      <c r="E1556" s="84">
        <v>33</v>
      </c>
      <c r="F1556" s="84">
        <v>8</v>
      </c>
      <c r="G1556" s="84">
        <v>3</v>
      </c>
      <c r="H1556" s="84">
        <v>0</v>
      </c>
      <c r="I1556" s="84">
        <v>1</v>
      </c>
      <c r="J1556" s="84">
        <v>4</v>
      </c>
      <c r="K1556" s="84">
        <v>8</v>
      </c>
      <c r="L1556" s="106">
        <f>SUM(C1556:K1556)</f>
        <v>73</v>
      </c>
    </row>
    <row r="1557" spans="2:12" s="17" customFormat="1" ht="24.95" customHeight="1">
      <c r="B1557" s="206" t="s">
        <v>14</v>
      </c>
      <c r="C1557" s="136">
        <f>SUM(C1553:C1556)</f>
        <v>16</v>
      </c>
      <c r="D1557" s="136">
        <f t="shared" ref="D1557:L1557" si="47">SUM(D1553:D1556)</f>
        <v>71</v>
      </c>
      <c r="E1557" s="136">
        <f t="shared" si="47"/>
        <v>111</v>
      </c>
      <c r="F1557" s="136">
        <f t="shared" si="47"/>
        <v>34</v>
      </c>
      <c r="G1557" s="136">
        <f t="shared" si="47"/>
        <v>18</v>
      </c>
      <c r="H1557" s="136">
        <f t="shared" si="47"/>
        <v>20</v>
      </c>
      <c r="I1557" s="136">
        <f t="shared" si="47"/>
        <v>14</v>
      </c>
      <c r="J1557" s="136">
        <f t="shared" si="47"/>
        <v>17</v>
      </c>
      <c r="K1557" s="136">
        <f t="shared" si="47"/>
        <v>10</v>
      </c>
      <c r="L1557" s="121">
        <f t="shared" si="47"/>
        <v>311</v>
      </c>
    </row>
    <row r="1558" spans="2:12" s="17" customFormat="1" ht="24.95" customHeight="1"/>
    <row r="1559" spans="2:12" s="17" customFormat="1" ht="24.95" customHeight="1"/>
    <row r="1560" spans="2:12" s="17" customFormat="1" ht="24.95" customHeight="1"/>
    <row r="1561" spans="2:12" s="17" customFormat="1" ht="24.95" customHeight="1"/>
    <row r="1562" spans="2:12" s="17" customFormat="1" ht="24.95" customHeight="1"/>
    <row r="1563" spans="2:12" s="17" customFormat="1" ht="24.95" customHeight="1"/>
    <row r="1564" spans="2:12" s="17" customFormat="1" ht="24.95" customHeight="1"/>
    <row r="1565" spans="2:12" s="17" customFormat="1" ht="24.95" customHeight="1"/>
    <row r="1566" spans="2:12" s="17" customFormat="1" ht="24.95" customHeight="1"/>
    <row r="1567" spans="2:12" s="17" customFormat="1" ht="24.95" customHeight="1"/>
    <row r="1568" spans="2:12" s="17" customFormat="1" ht="24.95" customHeight="1"/>
    <row r="1569" spans="2:12" s="17" customFormat="1" ht="24.95" customHeight="1"/>
    <row r="1570" spans="2:12" s="17" customFormat="1" ht="24.95" customHeight="1">
      <c r="B1570" s="199"/>
      <c r="C1570" s="344" t="s">
        <v>76</v>
      </c>
      <c r="D1570" s="344"/>
      <c r="E1570" s="344"/>
      <c r="F1570" s="344"/>
      <c r="G1570" s="344"/>
      <c r="H1570" s="344"/>
      <c r="I1570" s="344"/>
      <c r="J1570" s="344"/>
      <c r="K1570" s="344"/>
      <c r="L1570" s="344"/>
    </row>
    <row r="1571" spans="2:12" s="17" customFormat="1" ht="24.95" customHeight="1">
      <c r="B1571" s="200" t="s">
        <v>32</v>
      </c>
      <c r="C1571" s="108" t="s">
        <v>135</v>
      </c>
      <c r="D1571" s="108" t="s">
        <v>23</v>
      </c>
      <c r="E1571" s="108" t="s">
        <v>24</v>
      </c>
      <c r="F1571" s="108" t="s">
        <v>7</v>
      </c>
      <c r="G1571" s="108" t="s">
        <v>8</v>
      </c>
      <c r="H1571" s="108" t="s">
        <v>9</v>
      </c>
      <c r="I1571" s="108" t="s">
        <v>10</v>
      </c>
      <c r="J1571" s="108" t="s">
        <v>11</v>
      </c>
      <c r="K1571" s="108" t="s">
        <v>12</v>
      </c>
      <c r="L1571" s="108" t="s">
        <v>14</v>
      </c>
    </row>
    <row r="1572" spans="2:12" s="17" customFormat="1" ht="24.95" customHeight="1">
      <c r="B1572" s="30" t="s">
        <v>91</v>
      </c>
      <c r="C1572" s="89">
        <v>453</v>
      </c>
      <c r="D1572" s="89">
        <v>853</v>
      </c>
      <c r="E1572" s="89">
        <v>870</v>
      </c>
      <c r="F1572" s="89">
        <v>498</v>
      </c>
      <c r="G1572" s="89">
        <v>131</v>
      </c>
      <c r="H1572" s="89">
        <v>356</v>
      </c>
      <c r="I1572" s="89">
        <v>60</v>
      </c>
      <c r="J1572" s="89">
        <v>147</v>
      </c>
      <c r="K1572" s="89">
        <v>0</v>
      </c>
      <c r="L1572" s="106">
        <f>SUM(C1572:K1572)</f>
        <v>3368</v>
      </c>
    </row>
    <row r="1573" spans="2:12" s="17" customFormat="1" ht="24.95" customHeight="1">
      <c r="B1573" s="30" t="s">
        <v>75</v>
      </c>
      <c r="C1573" s="89">
        <v>389</v>
      </c>
      <c r="D1573" s="89">
        <v>1329</v>
      </c>
      <c r="E1573" s="89">
        <v>1667</v>
      </c>
      <c r="F1573" s="89">
        <v>224</v>
      </c>
      <c r="G1573" s="89">
        <v>420</v>
      </c>
      <c r="H1573" s="89">
        <v>1208</v>
      </c>
      <c r="I1573" s="89">
        <v>374</v>
      </c>
      <c r="J1573" s="89">
        <v>662</v>
      </c>
      <c r="K1573" s="89">
        <v>27</v>
      </c>
      <c r="L1573" s="106">
        <f>SUM(C1573:K1573)</f>
        <v>6300</v>
      </c>
    </row>
    <row r="1574" spans="2:12" s="17" customFormat="1" ht="24.95" customHeight="1">
      <c r="B1574" s="75" t="s">
        <v>93</v>
      </c>
      <c r="C1574" s="84">
        <v>0</v>
      </c>
      <c r="D1574" s="84">
        <v>251</v>
      </c>
      <c r="E1574" s="84">
        <v>441</v>
      </c>
      <c r="F1574" s="84">
        <v>349</v>
      </c>
      <c r="G1574" s="84">
        <v>0</v>
      </c>
      <c r="H1574" s="84">
        <v>0</v>
      </c>
      <c r="I1574" s="84">
        <v>0</v>
      </c>
      <c r="J1574" s="84">
        <v>0</v>
      </c>
      <c r="K1574" s="84">
        <v>0</v>
      </c>
      <c r="L1574" s="106">
        <f>SUM(C1574:K1574)</f>
        <v>1041</v>
      </c>
    </row>
    <row r="1575" spans="2:12" s="17" customFormat="1" ht="24.95" customHeight="1">
      <c r="B1575" s="75" t="s">
        <v>92</v>
      </c>
      <c r="C1575" s="84">
        <v>0</v>
      </c>
      <c r="D1575" s="84">
        <v>483</v>
      </c>
      <c r="E1575" s="84">
        <v>1186</v>
      </c>
      <c r="F1575" s="84">
        <v>270</v>
      </c>
      <c r="G1575" s="84">
        <v>44</v>
      </c>
      <c r="H1575" s="84">
        <v>0</v>
      </c>
      <c r="I1575" s="84">
        <v>8</v>
      </c>
      <c r="J1575" s="84">
        <v>112</v>
      </c>
      <c r="K1575" s="84">
        <v>149</v>
      </c>
      <c r="L1575" s="106">
        <f>SUM(C1575:K1575)</f>
        <v>2252</v>
      </c>
    </row>
    <row r="1576" spans="2:12" s="17" customFormat="1" ht="24.95" customHeight="1">
      <c r="B1576" s="207" t="s">
        <v>14</v>
      </c>
      <c r="C1576" s="174">
        <f t="shared" ref="C1576:L1576" si="48">SUM(C1572:C1575)</f>
        <v>842</v>
      </c>
      <c r="D1576" s="174">
        <f t="shared" si="48"/>
        <v>2916</v>
      </c>
      <c r="E1576" s="174">
        <f t="shared" si="48"/>
        <v>4164</v>
      </c>
      <c r="F1576" s="174">
        <f t="shared" si="48"/>
        <v>1341</v>
      </c>
      <c r="G1576" s="174">
        <f t="shared" si="48"/>
        <v>595</v>
      </c>
      <c r="H1576" s="174">
        <f t="shared" si="48"/>
        <v>1564</v>
      </c>
      <c r="I1576" s="174">
        <f t="shared" si="48"/>
        <v>442</v>
      </c>
      <c r="J1576" s="174">
        <f t="shared" si="48"/>
        <v>921</v>
      </c>
      <c r="K1576" s="174">
        <f t="shared" si="48"/>
        <v>176</v>
      </c>
      <c r="L1576" s="175">
        <f t="shared" si="48"/>
        <v>12961</v>
      </c>
    </row>
    <row r="1577" spans="2:12" s="17" customFormat="1" ht="24.95" customHeight="1"/>
    <row r="1578" spans="2:12" s="17" customFormat="1" ht="24.95" customHeight="1"/>
    <row r="1579" spans="2:12" s="17" customFormat="1" ht="24.95" customHeight="1"/>
    <row r="1580" spans="2:12" s="17" customFormat="1" ht="24.95" customHeight="1"/>
    <row r="1581" spans="2:12" s="17" customFormat="1" ht="24.95" customHeight="1"/>
    <row r="1582" spans="2:12" s="17" customFormat="1" ht="24.95" customHeight="1"/>
    <row r="1583" spans="2:12" s="17" customFormat="1" ht="24.95" customHeight="1"/>
    <row r="1584" spans="2:12" s="17" customFormat="1" ht="24.95" customHeight="1"/>
    <row r="1585" s="17" customFormat="1" ht="24.95" customHeight="1"/>
    <row r="1586" s="17" customFormat="1" ht="24.95" customHeight="1"/>
    <row r="1587" s="17" customFormat="1" ht="24.95" customHeight="1"/>
    <row r="1588" s="17" customFormat="1" ht="24.95" customHeight="1"/>
    <row r="1589" s="17" customFormat="1" ht="24.95" customHeight="1"/>
    <row r="1590" s="17" customFormat="1" ht="24.95" customHeight="1"/>
    <row r="1591" s="17" customFormat="1" ht="24.95" customHeight="1"/>
    <row r="1592" s="17" customFormat="1" ht="24.95" customHeight="1"/>
    <row r="1593" s="17" customFormat="1" ht="24.95" customHeight="1"/>
    <row r="1594" s="17" customFormat="1" ht="24.95" customHeight="1"/>
    <row r="1595" s="17" customFormat="1" ht="24.95" customHeight="1"/>
    <row r="1596" s="17" customFormat="1" ht="24.95" customHeight="1"/>
    <row r="1597" s="17" customFormat="1" ht="24.95" customHeight="1"/>
    <row r="1598" s="17" customFormat="1" ht="24.95" customHeight="1"/>
    <row r="1599" s="17" customFormat="1" ht="24.95" customHeight="1"/>
    <row r="1600" s="17" customFormat="1" ht="24.95" customHeight="1"/>
    <row r="1601" spans="2:15" s="17" customFormat="1" ht="24.95" customHeight="1"/>
    <row r="1602" spans="2:15" s="17" customFormat="1" ht="24.95" customHeight="1"/>
    <row r="1603" spans="2:15" s="17" customFormat="1" ht="24.95" customHeight="1"/>
    <row r="1604" spans="2:15" s="17" customFormat="1" ht="24.95" customHeight="1"/>
    <row r="1605" spans="2:15" s="17" customFormat="1" ht="24.95" customHeight="1"/>
    <row r="1606" spans="2:15" s="17" customFormat="1" ht="24.95" customHeight="1"/>
    <row r="1607" spans="2:15" s="17" customFormat="1" ht="24.95" customHeight="1"/>
    <row r="1608" spans="2:15" s="17" customFormat="1" ht="24.95" customHeight="1"/>
    <row r="1609" spans="2:15" s="17" customFormat="1" ht="24.95" customHeight="1"/>
    <row r="1610" spans="2:15" s="17" customFormat="1" ht="24.95" customHeight="1"/>
    <row r="1611" spans="2:15" s="17" customFormat="1" ht="24.95" customHeight="1"/>
    <row r="1612" spans="2:15" s="17" customFormat="1" ht="24.95" customHeight="1"/>
    <row r="1613" spans="2:15" s="17" customFormat="1" ht="24.95" customHeight="1">
      <c r="O1613" s="45">
        <v>21</v>
      </c>
    </row>
    <row r="1614" spans="2:15" s="17" customFormat="1" ht="39.950000000000003" customHeight="1">
      <c r="B1614" s="317" t="s">
        <v>114</v>
      </c>
      <c r="C1614" s="317"/>
      <c r="D1614" s="317"/>
      <c r="E1614" s="317"/>
      <c r="F1614" s="317"/>
      <c r="G1614" s="317"/>
      <c r="H1614" s="317"/>
      <c r="I1614" s="317"/>
      <c r="J1614" s="317"/>
      <c r="K1614" s="317"/>
      <c r="L1614" s="317"/>
      <c r="M1614" s="317"/>
      <c r="N1614" s="317"/>
      <c r="O1614" s="317"/>
    </row>
    <row r="1615" spans="2:15" s="17" customFormat="1" ht="15" customHeight="1">
      <c r="B1615" s="72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4"/>
    </row>
    <row r="1616" spans="2:15" s="17" customFormat="1" ht="24.95" customHeight="1">
      <c r="B1616" s="344" t="s">
        <v>25</v>
      </c>
      <c r="C1616" s="344"/>
      <c r="D1616" s="344"/>
      <c r="E1616" s="344"/>
      <c r="F1616" s="344"/>
      <c r="G1616" s="344"/>
      <c r="H1616" s="344"/>
      <c r="I1616" s="344"/>
      <c r="J1616" s="344"/>
      <c r="K1616" s="344"/>
      <c r="L1616" s="344"/>
    </row>
    <row r="1617" spans="2:12" s="17" customFormat="1" ht="24.95" customHeight="1">
      <c r="B1617" s="200" t="s">
        <v>25</v>
      </c>
      <c r="C1617" s="183" t="s">
        <v>135</v>
      </c>
      <c r="D1617" s="183" t="s">
        <v>23</v>
      </c>
      <c r="E1617" s="183" t="s">
        <v>24</v>
      </c>
      <c r="F1617" s="183" t="s">
        <v>7</v>
      </c>
      <c r="G1617" s="183" t="s">
        <v>8</v>
      </c>
      <c r="H1617" s="183" t="s">
        <v>9</v>
      </c>
      <c r="I1617" s="183" t="s">
        <v>10</v>
      </c>
      <c r="J1617" s="183" t="s">
        <v>11</v>
      </c>
      <c r="K1617" s="183" t="s">
        <v>12</v>
      </c>
      <c r="L1617" s="183" t="s">
        <v>14</v>
      </c>
    </row>
    <row r="1618" spans="2:12" s="17" customFormat="1" ht="24.95" customHeight="1">
      <c r="B1618" s="30" t="s">
        <v>119</v>
      </c>
      <c r="C1618" s="181">
        <v>118</v>
      </c>
      <c r="D1618" s="181">
        <v>29</v>
      </c>
      <c r="E1618" s="181">
        <v>42</v>
      </c>
      <c r="F1618" s="181">
        <v>9</v>
      </c>
      <c r="G1618" s="181">
        <v>16</v>
      </c>
      <c r="H1618" s="181">
        <v>128</v>
      </c>
      <c r="I1618" s="181">
        <v>14</v>
      </c>
      <c r="J1618" s="181">
        <v>32</v>
      </c>
      <c r="K1618" s="181">
        <v>44</v>
      </c>
      <c r="L1618" s="185">
        <f>SUM(C1618:K1618)</f>
        <v>432</v>
      </c>
    </row>
    <row r="1619" spans="2:12" s="17" customFormat="1" ht="24.95" customHeight="1">
      <c r="B1619" s="30" t="s">
        <v>120</v>
      </c>
      <c r="C1619" s="181">
        <v>1</v>
      </c>
      <c r="D1619" s="181">
        <v>2</v>
      </c>
      <c r="E1619" s="181">
        <v>0</v>
      </c>
      <c r="F1619" s="181">
        <v>0</v>
      </c>
      <c r="G1619" s="181">
        <v>0</v>
      </c>
      <c r="H1619" s="181">
        <v>0</v>
      </c>
      <c r="I1619" s="181">
        <v>1</v>
      </c>
      <c r="J1619" s="181">
        <v>0</v>
      </c>
      <c r="K1619" s="181">
        <v>40</v>
      </c>
      <c r="L1619" s="185">
        <f>SUM(C1619:K1619)</f>
        <v>44</v>
      </c>
    </row>
    <row r="1620" spans="2:12" s="17" customFormat="1" ht="24.95" customHeight="1">
      <c r="B1620" s="75" t="s">
        <v>121</v>
      </c>
      <c r="C1620" s="84">
        <v>54</v>
      </c>
      <c r="D1620" s="84">
        <v>11</v>
      </c>
      <c r="E1620" s="84">
        <v>6</v>
      </c>
      <c r="F1620" s="84">
        <v>1</v>
      </c>
      <c r="G1620" s="84">
        <v>9</v>
      </c>
      <c r="H1620" s="84">
        <v>62</v>
      </c>
      <c r="I1620" s="84">
        <v>4</v>
      </c>
      <c r="J1620" s="84">
        <v>11</v>
      </c>
      <c r="K1620" s="84">
        <v>5</v>
      </c>
      <c r="L1620" s="185">
        <f>SUM(C1620:K1620)</f>
        <v>163</v>
      </c>
    </row>
    <row r="1621" spans="2:12" s="17" customFormat="1" ht="24.95" customHeight="1">
      <c r="B1621" s="75" t="s">
        <v>122</v>
      </c>
      <c r="C1621" s="84">
        <v>136</v>
      </c>
      <c r="D1621" s="84">
        <v>69</v>
      </c>
      <c r="E1621" s="84">
        <v>209</v>
      </c>
      <c r="F1621" s="84">
        <v>6</v>
      </c>
      <c r="G1621" s="84">
        <v>281</v>
      </c>
      <c r="H1621" s="84">
        <v>43</v>
      </c>
      <c r="I1621" s="84">
        <v>41</v>
      </c>
      <c r="J1621" s="84">
        <v>105</v>
      </c>
      <c r="K1621" s="84">
        <v>120</v>
      </c>
      <c r="L1621" s="185">
        <f>SUM(C1621:K1621)</f>
        <v>1010</v>
      </c>
    </row>
    <row r="1622" spans="2:12" s="17" customFormat="1" ht="24.95" customHeight="1">
      <c r="B1622" s="75" t="s">
        <v>123</v>
      </c>
      <c r="C1622" s="84">
        <v>4</v>
      </c>
      <c r="D1622" s="84">
        <v>3</v>
      </c>
      <c r="E1622" s="84">
        <v>0</v>
      </c>
      <c r="F1622" s="84">
        <v>1</v>
      </c>
      <c r="G1622" s="84">
        <v>2</v>
      </c>
      <c r="H1622" s="84">
        <v>3</v>
      </c>
      <c r="I1622" s="84">
        <v>0</v>
      </c>
      <c r="J1622" s="84">
        <v>0</v>
      </c>
      <c r="K1622" s="84">
        <v>2</v>
      </c>
      <c r="L1622" s="185">
        <f>SUM(C1622:K1622)</f>
        <v>15</v>
      </c>
    </row>
    <row r="1623" spans="2:12" s="17" customFormat="1" ht="24.95" customHeight="1">
      <c r="B1623" s="206" t="s">
        <v>14</v>
      </c>
      <c r="C1623" s="136">
        <f>SUM(C1618:C1622)</f>
        <v>313</v>
      </c>
      <c r="D1623" s="136">
        <f t="shared" ref="D1623:L1623" si="49">SUM(D1618:D1622)</f>
        <v>114</v>
      </c>
      <c r="E1623" s="136">
        <f t="shared" si="49"/>
        <v>257</v>
      </c>
      <c r="F1623" s="136">
        <f t="shared" si="49"/>
        <v>17</v>
      </c>
      <c r="G1623" s="136">
        <f t="shared" si="49"/>
        <v>308</v>
      </c>
      <c r="H1623" s="136">
        <f t="shared" si="49"/>
        <v>236</v>
      </c>
      <c r="I1623" s="136">
        <f t="shared" si="49"/>
        <v>60</v>
      </c>
      <c r="J1623" s="136">
        <f t="shared" si="49"/>
        <v>148</v>
      </c>
      <c r="K1623" s="136">
        <f t="shared" si="49"/>
        <v>211</v>
      </c>
      <c r="L1623" s="121">
        <f t="shared" si="49"/>
        <v>1664</v>
      </c>
    </row>
    <row r="1624" spans="2:12" s="17" customFormat="1" ht="24.95" customHeight="1"/>
    <row r="1625" spans="2:12" s="17" customFormat="1" ht="24.95" customHeight="1"/>
    <row r="1626" spans="2:12" s="17" customFormat="1" ht="24.95" customHeight="1"/>
    <row r="1627" spans="2:12" s="17" customFormat="1" ht="24.95" customHeight="1"/>
    <row r="1628" spans="2:12" s="17" customFormat="1" ht="24.95" customHeight="1"/>
    <row r="1629" spans="2:12" s="17" customFormat="1" ht="24.95" customHeight="1"/>
    <row r="1630" spans="2:12" s="17" customFormat="1" ht="24.95" customHeight="1"/>
    <row r="1631" spans="2:12" s="17" customFormat="1" ht="24.95" customHeight="1"/>
    <row r="1632" spans="2:12" s="17" customFormat="1" ht="24.95" customHeight="1"/>
    <row r="1633" spans="2:12" s="17" customFormat="1" ht="24.95" customHeight="1"/>
    <row r="1634" spans="2:12" s="17" customFormat="1" ht="24.95" customHeight="1"/>
    <row r="1635" spans="2:12" s="17" customFormat="1" ht="24.95" customHeight="1"/>
    <row r="1636" spans="2:12" s="17" customFormat="1" ht="24.95" customHeight="1">
      <c r="B1636" s="343" t="s">
        <v>32</v>
      </c>
      <c r="C1636" s="343"/>
      <c r="D1636" s="343"/>
      <c r="E1636" s="343"/>
      <c r="F1636" s="343"/>
      <c r="G1636" s="343"/>
      <c r="H1636" s="343"/>
      <c r="I1636" s="343"/>
      <c r="J1636" s="343"/>
      <c r="K1636" s="343"/>
      <c r="L1636" s="343"/>
    </row>
    <row r="1637" spans="2:12" s="17" customFormat="1" ht="24.95" customHeight="1">
      <c r="B1637" s="200" t="s">
        <v>32</v>
      </c>
      <c r="C1637" s="183" t="s">
        <v>135</v>
      </c>
      <c r="D1637" s="183" t="s">
        <v>23</v>
      </c>
      <c r="E1637" s="183" t="s">
        <v>24</v>
      </c>
      <c r="F1637" s="183" t="s">
        <v>7</v>
      </c>
      <c r="G1637" s="183" t="s">
        <v>8</v>
      </c>
      <c r="H1637" s="183" t="s">
        <v>9</v>
      </c>
      <c r="I1637" s="183" t="s">
        <v>10</v>
      </c>
      <c r="J1637" s="183" t="s">
        <v>11</v>
      </c>
      <c r="K1637" s="183" t="s">
        <v>12</v>
      </c>
      <c r="L1637" s="183" t="s">
        <v>14</v>
      </c>
    </row>
    <row r="1638" spans="2:12" s="17" customFormat="1" ht="24.95" customHeight="1">
      <c r="B1638" s="30" t="s">
        <v>119</v>
      </c>
      <c r="C1638" s="224">
        <v>1207</v>
      </c>
      <c r="D1638" s="224">
        <v>319</v>
      </c>
      <c r="E1638" s="224">
        <v>300</v>
      </c>
      <c r="F1638" s="224">
        <v>75</v>
      </c>
      <c r="G1638" s="224">
        <v>129</v>
      </c>
      <c r="H1638" s="224">
        <v>1544</v>
      </c>
      <c r="I1638" s="224">
        <v>95</v>
      </c>
      <c r="J1638" s="224">
        <v>263</v>
      </c>
      <c r="K1638" s="224">
        <v>283</v>
      </c>
      <c r="L1638" s="185">
        <f>SUM(C1638:K1638)</f>
        <v>4215</v>
      </c>
    </row>
    <row r="1639" spans="2:12" s="17" customFormat="1" ht="24.95" customHeight="1">
      <c r="B1639" s="30" t="s">
        <v>120</v>
      </c>
      <c r="C1639" s="224">
        <v>3</v>
      </c>
      <c r="D1639" s="224">
        <v>7</v>
      </c>
      <c r="E1639" s="224">
        <v>0</v>
      </c>
      <c r="F1639" s="224">
        <v>0</v>
      </c>
      <c r="G1639" s="224">
        <v>0</v>
      </c>
      <c r="H1639" s="224">
        <v>0</v>
      </c>
      <c r="I1639" s="224">
        <v>16</v>
      </c>
      <c r="J1639" s="224">
        <v>0</v>
      </c>
      <c r="K1639" s="224">
        <v>150</v>
      </c>
      <c r="L1639" s="185">
        <f>SUM(C1639:K1639)</f>
        <v>176</v>
      </c>
    </row>
    <row r="1640" spans="2:12" s="17" customFormat="1" ht="24.95" customHeight="1">
      <c r="B1640" s="75" t="s">
        <v>121</v>
      </c>
      <c r="C1640" s="226">
        <v>566</v>
      </c>
      <c r="D1640" s="226">
        <v>83</v>
      </c>
      <c r="E1640" s="226">
        <v>43</v>
      </c>
      <c r="F1640" s="226">
        <v>13</v>
      </c>
      <c r="G1640" s="226">
        <v>95</v>
      </c>
      <c r="H1640" s="226">
        <v>697</v>
      </c>
      <c r="I1640" s="226">
        <v>32</v>
      </c>
      <c r="J1640" s="226">
        <v>86</v>
      </c>
      <c r="K1640" s="226">
        <v>38</v>
      </c>
      <c r="L1640" s="185">
        <f>SUM(C1640:K1640)</f>
        <v>1653</v>
      </c>
    </row>
    <row r="1641" spans="2:12" s="17" customFormat="1" ht="24.95" customHeight="1">
      <c r="B1641" s="75" t="s">
        <v>122</v>
      </c>
      <c r="C1641" s="226">
        <v>686</v>
      </c>
      <c r="D1641" s="226">
        <v>379</v>
      </c>
      <c r="E1641" s="226">
        <v>1059</v>
      </c>
      <c r="F1641" s="226">
        <v>25</v>
      </c>
      <c r="G1641" s="226">
        <v>1324</v>
      </c>
      <c r="H1641" s="226">
        <v>206</v>
      </c>
      <c r="I1641" s="226">
        <v>233</v>
      </c>
      <c r="J1641" s="226">
        <v>529</v>
      </c>
      <c r="K1641" s="226">
        <v>606</v>
      </c>
      <c r="L1641" s="185">
        <f>SUM(C1641:K1641)</f>
        <v>5047</v>
      </c>
    </row>
    <row r="1642" spans="2:12" s="17" customFormat="1" ht="24.95" customHeight="1">
      <c r="B1642" s="75" t="s">
        <v>123</v>
      </c>
      <c r="C1642" s="226">
        <v>82</v>
      </c>
      <c r="D1642" s="226">
        <v>14</v>
      </c>
      <c r="E1642" s="226">
        <v>0</v>
      </c>
      <c r="F1642" s="226">
        <v>5</v>
      </c>
      <c r="G1642" s="226">
        <v>6</v>
      </c>
      <c r="H1642" s="226">
        <v>17</v>
      </c>
      <c r="I1642" s="226">
        <v>0</v>
      </c>
      <c r="J1642" s="226">
        <v>0</v>
      </c>
      <c r="K1642" s="226">
        <v>7</v>
      </c>
      <c r="L1642" s="185">
        <f>SUM(C1642:K1642)</f>
        <v>131</v>
      </c>
    </row>
    <row r="1643" spans="2:12" s="17" customFormat="1" ht="24.95" customHeight="1">
      <c r="B1643" s="173" t="s">
        <v>14</v>
      </c>
      <c r="C1643" s="174">
        <f t="shared" ref="C1643:L1643" si="50">SUM(C1638:C1642)</f>
        <v>2544</v>
      </c>
      <c r="D1643" s="174">
        <f t="shared" si="50"/>
        <v>802</v>
      </c>
      <c r="E1643" s="174">
        <f t="shared" si="50"/>
        <v>1402</v>
      </c>
      <c r="F1643" s="174">
        <f t="shared" si="50"/>
        <v>118</v>
      </c>
      <c r="G1643" s="174">
        <f t="shared" si="50"/>
        <v>1554</v>
      </c>
      <c r="H1643" s="174">
        <f t="shared" si="50"/>
        <v>2464</v>
      </c>
      <c r="I1643" s="174">
        <f t="shared" si="50"/>
        <v>376</v>
      </c>
      <c r="J1643" s="174">
        <f t="shared" si="50"/>
        <v>878</v>
      </c>
      <c r="K1643" s="174">
        <f t="shared" si="50"/>
        <v>1084</v>
      </c>
      <c r="L1643" s="175">
        <f t="shared" si="50"/>
        <v>11222</v>
      </c>
    </row>
    <row r="1644" spans="2:12" s="17" customFormat="1" ht="24.95" customHeight="1"/>
    <row r="1645" spans="2:12" s="17" customFormat="1" ht="24.95" customHeight="1"/>
    <row r="1646" spans="2:12" s="17" customFormat="1" ht="24.95" customHeight="1"/>
    <row r="1647" spans="2:12" s="17" customFormat="1" ht="24.95" customHeight="1"/>
    <row r="1648" spans="2:12" s="17" customFormat="1" ht="24.95" customHeight="1"/>
    <row r="1649" s="17" customFormat="1" ht="24.95" customHeight="1"/>
    <row r="1650" s="17" customFormat="1" ht="24.95" customHeight="1"/>
    <row r="1651" s="17" customFormat="1" ht="24.95" customHeight="1"/>
    <row r="1652" s="17" customFormat="1" ht="24.95" customHeight="1"/>
    <row r="1653" s="17" customFormat="1" ht="24.95" customHeight="1"/>
    <row r="1654" s="17" customFormat="1" ht="24.95" customHeight="1"/>
    <row r="1655" s="17" customFormat="1" ht="24.95" customHeight="1"/>
    <row r="1656" s="17" customFormat="1" ht="24.95" customHeight="1"/>
    <row r="1657" s="17" customFormat="1" ht="24.95" customHeight="1"/>
    <row r="1658" s="17" customFormat="1" ht="24.95" customHeight="1"/>
    <row r="1659" s="17" customFormat="1" ht="24.95" customHeight="1"/>
    <row r="1660" s="17" customFormat="1" ht="24.95" customHeight="1"/>
    <row r="1661" s="17" customFormat="1" ht="24.95" customHeight="1"/>
    <row r="1662" s="17" customFormat="1" ht="24.95" customHeight="1"/>
    <row r="1663" s="17" customFormat="1" ht="24.95" customHeight="1"/>
    <row r="1664" s="17" customFormat="1" ht="24.95" customHeight="1"/>
    <row r="1665" spans="2:15" s="17" customFormat="1" ht="24.95" customHeight="1"/>
    <row r="1666" spans="2:15" s="17" customFormat="1" ht="24.95" customHeight="1"/>
    <row r="1667" spans="2:15" s="17" customFormat="1" ht="24.95" customHeight="1"/>
    <row r="1668" spans="2:15" s="17" customFormat="1" ht="24.95" customHeight="1"/>
    <row r="1669" spans="2:15" s="17" customFormat="1" ht="24.95" customHeight="1"/>
    <row r="1670" spans="2:15" s="17" customFormat="1" ht="24.95" customHeight="1"/>
    <row r="1671" spans="2:15" s="17" customFormat="1" ht="24.95" customHeight="1"/>
    <row r="1672" spans="2:15" s="17" customFormat="1" ht="24.95" customHeight="1"/>
    <row r="1673" spans="2:15" s="17" customFormat="1" ht="24.95" customHeight="1"/>
    <row r="1674" spans="2:15" s="17" customFormat="1" ht="24.95" customHeight="1"/>
    <row r="1675" spans="2:15" s="17" customFormat="1" ht="24.95" customHeight="1"/>
    <row r="1676" spans="2:15" s="17" customFormat="1" ht="24.95" customHeight="1"/>
    <row r="1677" spans="2:15" s="17" customFormat="1" ht="24.95" customHeight="1"/>
    <row r="1678" spans="2:15" s="17" customFormat="1" ht="24.95" customHeight="1">
      <c r="O1678" s="45">
        <v>22</v>
      </c>
    </row>
    <row r="1679" spans="2:15" s="17" customFormat="1" ht="39.950000000000003" customHeight="1">
      <c r="B1679" s="317" t="s">
        <v>116</v>
      </c>
      <c r="C1679" s="317"/>
      <c r="D1679" s="317"/>
      <c r="E1679" s="317"/>
      <c r="F1679" s="317"/>
      <c r="G1679" s="317"/>
      <c r="H1679" s="317"/>
      <c r="I1679" s="317"/>
      <c r="J1679" s="317"/>
      <c r="K1679" s="317"/>
      <c r="L1679" s="317"/>
      <c r="M1679" s="317"/>
      <c r="N1679" s="317"/>
      <c r="O1679" s="317"/>
    </row>
    <row r="1680" spans="2:15" s="17" customFormat="1" ht="15" customHeight="1">
      <c r="B1680" s="72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4"/>
    </row>
    <row r="1681" spans="2:12" s="17" customFormat="1" ht="24.95" customHeight="1">
      <c r="B1681" s="344" t="s">
        <v>74</v>
      </c>
      <c r="C1681" s="344"/>
      <c r="D1681" s="344"/>
      <c r="E1681" s="344"/>
      <c r="F1681" s="344"/>
      <c r="G1681" s="344"/>
      <c r="H1681" s="344"/>
      <c r="I1681" s="344"/>
      <c r="J1681" s="344"/>
      <c r="K1681" s="344"/>
      <c r="L1681" s="344"/>
    </row>
    <row r="1682" spans="2:12" s="17" customFormat="1" ht="24.95" customHeight="1">
      <c r="B1682" s="200" t="s">
        <v>25</v>
      </c>
      <c r="C1682" s="183" t="s">
        <v>135</v>
      </c>
      <c r="D1682" s="183" t="s">
        <v>23</v>
      </c>
      <c r="E1682" s="183" t="s">
        <v>24</v>
      </c>
      <c r="F1682" s="183" t="s">
        <v>7</v>
      </c>
      <c r="G1682" s="183" t="s">
        <v>8</v>
      </c>
      <c r="H1682" s="183" t="s">
        <v>9</v>
      </c>
      <c r="I1682" s="183" t="s">
        <v>10</v>
      </c>
      <c r="J1682" s="183" t="s">
        <v>11</v>
      </c>
      <c r="K1682" s="183" t="s">
        <v>12</v>
      </c>
      <c r="L1682" s="183" t="s">
        <v>14</v>
      </c>
    </row>
    <row r="1683" spans="2:12" s="17" customFormat="1" ht="24.95" customHeight="1">
      <c r="B1683" s="30" t="s">
        <v>124</v>
      </c>
      <c r="C1683" s="181">
        <v>35</v>
      </c>
      <c r="D1683" s="181">
        <v>22</v>
      </c>
      <c r="E1683" s="181">
        <v>34</v>
      </c>
      <c r="F1683" s="181">
        <v>2</v>
      </c>
      <c r="G1683" s="181">
        <v>66</v>
      </c>
      <c r="H1683" s="181">
        <v>33</v>
      </c>
      <c r="I1683" s="181">
        <v>8</v>
      </c>
      <c r="J1683" s="181">
        <v>14</v>
      </c>
      <c r="K1683" s="181">
        <v>15</v>
      </c>
      <c r="L1683" s="185">
        <f>SUM(C1683:K1683)</f>
        <v>229</v>
      </c>
    </row>
    <row r="1684" spans="2:12" s="17" customFormat="1" ht="24.95" customHeight="1">
      <c r="B1684" s="30" t="s">
        <v>125</v>
      </c>
      <c r="C1684" s="181">
        <v>25</v>
      </c>
      <c r="D1684" s="181">
        <v>9</v>
      </c>
      <c r="E1684" s="181">
        <v>10</v>
      </c>
      <c r="F1684" s="181">
        <v>7</v>
      </c>
      <c r="G1684" s="181">
        <v>15</v>
      </c>
      <c r="H1684" s="181">
        <v>17</v>
      </c>
      <c r="I1684" s="181">
        <v>14</v>
      </c>
      <c r="J1684" s="181">
        <v>4</v>
      </c>
      <c r="K1684" s="181">
        <v>5</v>
      </c>
      <c r="L1684" s="185">
        <f>SUM(C1684:K1684)</f>
        <v>106</v>
      </c>
    </row>
    <row r="1685" spans="2:12" s="17" customFormat="1" ht="24.95" customHeight="1">
      <c r="B1685" s="75" t="s">
        <v>126</v>
      </c>
      <c r="C1685" s="84">
        <v>5</v>
      </c>
      <c r="D1685" s="84">
        <v>2</v>
      </c>
      <c r="E1685" s="84">
        <v>6</v>
      </c>
      <c r="F1685" s="84">
        <v>2</v>
      </c>
      <c r="G1685" s="84">
        <v>1</v>
      </c>
      <c r="H1685" s="84">
        <v>1</v>
      </c>
      <c r="I1685" s="84">
        <v>1</v>
      </c>
      <c r="J1685" s="84">
        <v>3</v>
      </c>
      <c r="K1685" s="84">
        <v>0</v>
      </c>
      <c r="L1685" s="185">
        <f>SUM(C1685:K1685)</f>
        <v>21</v>
      </c>
    </row>
    <row r="1686" spans="2:12" s="17" customFormat="1" ht="24.95" customHeight="1">
      <c r="B1686" s="75" t="s">
        <v>127</v>
      </c>
      <c r="C1686" s="84">
        <v>1</v>
      </c>
      <c r="D1686" s="84">
        <v>0</v>
      </c>
      <c r="E1686" s="84">
        <v>0</v>
      </c>
      <c r="F1686" s="84">
        <v>0</v>
      </c>
      <c r="G1686" s="84">
        <v>0</v>
      </c>
      <c r="H1686" s="84">
        <v>0</v>
      </c>
      <c r="I1686" s="84">
        <v>0</v>
      </c>
      <c r="J1686" s="84">
        <v>0</v>
      </c>
      <c r="K1686" s="84">
        <v>0</v>
      </c>
      <c r="L1686" s="185">
        <f>SUM(C1686:K1686)</f>
        <v>1</v>
      </c>
    </row>
    <row r="1687" spans="2:12" s="17" customFormat="1" ht="24.95" customHeight="1">
      <c r="B1687" s="75" t="s">
        <v>128</v>
      </c>
      <c r="C1687" s="84">
        <v>0</v>
      </c>
      <c r="D1687" s="84">
        <v>0</v>
      </c>
      <c r="E1687" s="84">
        <v>3</v>
      </c>
      <c r="F1687" s="84">
        <v>0</v>
      </c>
      <c r="G1687" s="84">
        <v>1</v>
      </c>
      <c r="H1687" s="84">
        <v>1</v>
      </c>
      <c r="I1687" s="84">
        <v>0</v>
      </c>
      <c r="J1687" s="84">
        <v>0</v>
      </c>
      <c r="K1687" s="84">
        <v>0</v>
      </c>
      <c r="L1687" s="185">
        <f>SUM(C1687:K1687)</f>
        <v>5</v>
      </c>
    </row>
    <row r="1688" spans="2:12" s="17" customFormat="1" ht="24.95" customHeight="1">
      <c r="B1688" s="169" t="s">
        <v>14</v>
      </c>
      <c r="C1688" s="136">
        <f>SUM(C1683:C1687)</f>
        <v>66</v>
      </c>
      <c r="D1688" s="136">
        <f t="shared" ref="D1688:K1688" si="51">SUM(D1683:D1687)</f>
        <v>33</v>
      </c>
      <c r="E1688" s="136">
        <f t="shared" si="51"/>
        <v>53</v>
      </c>
      <c r="F1688" s="136">
        <f t="shared" si="51"/>
        <v>11</v>
      </c>
      <c r="G1688" s="136">
        <f t="shared" si="51"/>
        <v>83</v>
      </c>
      <c r="H1688" s="136">
        <f t="shared" si="51"/>
        <v>52</v>
      </c>
      <c r="I1688" s="136">
        <f t="shared" si="51"/>
        <v>23</v>
      </c>
      <c r="J1688" s="136">
        <f t="shared" si="51"/>
        <v>21</v>
      </c>
      <c r="K1688" s="136">
        <f t="shared" si="51"/>
        <v>20</v>
      </c>
      <c r="L1688" s="121">
        <f>SUM(L1683:L1687)</f>
        <v>362</v>
      </c>
    </row>
    <row r="1689" spans="2:12" s="17" customFormat="1" ht="24.95" customHeight="1"/>
    <row r="1690" spans="2:12" s="17" customFormat="1" ht="24.95" customHeight="1"/>
    <row r="1691" spans="2:12" s="17" customFormat="1" ht="24.95" customHeight="1"/>
    <row r="1692" spans="2:12" s="17" customFormat="1" ht="24.95" customHeight="1"/>
    <row r="1693" spans="2:12" s="17" customFormat="1" ht="24.95" customHeight="1"/>
    <row r="1694" spans="2:12" s="17" customFormat="1" ht="24.95" customHeight="1"/>
    <row r="1695" spans="2:12" s="17" customFormat="1" ht="24.95" customHeight="1"/>
    <row r="1696" spans="2:12" s="17" customFormat="1" ht="24.95" customHeight="1"/>
    <row r="1697" spans="2:12" s="17" customFormat="1" ht="24.95" customHeight="1"/>
    <row r="1698" spans="2:12" s="17" customFormat="1" ht="24.95" customHeight="1"/>
    <row r="1699" spans="2:12" s="17" customFormat="1" ht="24.95" customHeight="1"/>
    <row r="1700" spans="2:12" s="17" customFormat="1" ht="24.95" customHeight="1"/>
    <row r="1701" spans="2:12" s="17" customFormat="1" ht="24.95" customHeight="1">
      <c r="B1701" s="343" t="s">
        <v>76</v>
      </c>
      <c r="C1701" s="343"/>
      <c r="D1701" s="343"/>
      <c r="E1701" s="343"/>
      <c r="F1701" s="343"/>
      <c r="G1701" s="343"/>
      <c r="H1701" s="343"/>
      <c r="I1701" s="343"/>
      <c r="J1701" s="343"/>
      <c r="K1701" s="343"/>
      <c r="L1701" s="343"/>
    </row>
    <row r="1702" spans="2:12" s="17" customFormat="1" ht="24.95" customHeight="1">
      <c r="B1702" s="200" t="s">
        <v>32</v>
      </c>
      <c r="C1702" s="183" t="s">
        <v>135</v>
      </c>
      <c r="D1702" s="183" t="s">
        <v>23</v>
      </c>
      <c r="E1702" s="183" t="s">
        <v>24</v>
      </c>
      <c r="F1702" s="183" t="s">
        <v>7</v>
      </c>
      <c r="G1702" s="183" t="s">
        <v>8</v>
      </c>
      <c r="H1702" s="183" t="s">
        <v>9</v>
      </c>
      <c r="I1702" s="183" t="s">
        <v>10</v>
      </c>
      <c r="J1702" s="183" t="s">
        <v>11</v>
      </c>
      <c r="K1702" s="183" t="s">
        <v>12</v>
      </c>
      <c r="L1702" s="183" t="s">
        <v>14</v>
      </c>
    </row>
    <row r="1703" spans="2:12" s="17" customFormat="1" ht="24.95" customHeight="1">
      <c r="B1703" s="30" t="s">
        <v>124</v>
      </c>
      <c r="C1703" s="181">
        <v>336</v>
      </c>
      <c r="D1703" s="181">
        <v>459</v>
      </c>
      <c r="E1703" s="181">
        <v>637</v>
      </c>
      <c r="F1703" s="181">
        <v>23</v>
      </c>
      <c r="G1703" s="181">
        <v>966</v>
      </c>
      <c r="H1703" s="181">
        <v>597</v>
      </c>
      <c r="I1703" s="181">
        <v>120</v>
      </c>
      <c r="J1703" s="181">
        <v>221</v>
      </c>
      <c r="K1703" s="181">
        <v>261</v>
      </c>
      <c r="L1703" s="185">
        <f>SUM(C1703:K1703)</f>
        <v>3620</v>
      </c>
    </row>
    <row r="1704" spans="2:12" s="17" customFormat="1" ht="24.95" customHeight="1">
      <c r="B1704" s="30" t="s">
        <v>125</v>
      </c>
      <c r="C1704" s="181">
        <v>342</v>
      </c>
      <c r="D1704" s="181">
        <v>199</v>
      </c>
      <c r="E1704" s="181">
        <v>194</v>
      </c>
      <c r="F1704" s="181">
        <v>113</v>
      </c>
      <c r="G1704" s="181">
        <v>337</v>
      </c>
      <c r="H1704" s="181">
        <v>273</v>
      </c>
      <c r="I1704" s="181">
        <v>274</v>
      </c>
      <c r="J1704" s="181">
        <v>68</v>
      </c>
      <c r="K1704" s="181">
        <v>53</v>
      </c>
      <c r="L1704" s="185">
        <f>SUM(C1704:K1704)</f>
        <v>1853</v>
      </c>
    </row>
    <row r="1705" spans="2:12" s="17" customFormat="1" ht="24.95" customHeight="1">
      <c r="B1705" s="75" t="s">
        <v>126</v>
      </c>
      <c r="C1705" s="84">
        <v>258</v>
      </c>
      <c r="D1705" s="84">
        <v>22</v>
      </c>
      <c r="E1705" s="84">
        <v>150</v>
      </c>
      <c r="F1705" s="84">
        <v>76</v>
      </c>
      <c r="G1705" s="84">
        <v>21</v>
      </c>
      <c r="H1705" s="84">
        <v>16</v>
      </c>
      <c r="I1705" s="84">
        <v>3</v>
      </c>
      <c r="J1705" s="84">
        <v>50</v>
      </c>
      <c r="K1705" s="84">
        <v>0</v>
      </c>
      <c r="L1705" s="185">
        <f>SUM(C1705:K1705)</f>
        <v>596</v>
      </c>
    </row>
    <row r="1706" spans="2:12" s="17" customFormat="1" ht="24.95" customHeight="1">
      <c r="B1706" s="75" t="s">
        <v>127</v>
      </c>
      <c r="C1706" s="84">
        <v>5</v>
      </c>
      <c r="D1706" s="84">
        <v>0</v>
      </c>
      <c r="E1706" s="84">
        <v>0</v>
      </c>
      <c r="F1706" s="84">
        <v>0</v>
      </c>
      <c r="G1706" s="84">
        <v>0</v>
      </c>
      <c r="H1706" s="84">
        <v>0</v>
      </c>
      <c r="I1706" s="84">
        <v>0</v>
      </c>
      <c r="J1706" s="84">
        <v>0</v>
      </c>
      <c r="K1706" s="84">
        <v>0</v>
      </c>
      <c r="L1706" s="185">
        <f>SUM(C1706:K1706)</f>
        <v>5</v>
      </c>
    </row>
    <row r="1707" spans="2:12" s="17" customFormat="1" ht="24.95" customHeight="1">
      <c r="B1707" s="75" t="s">
        <v>128</v>
      </c>
      <c r="C1707" s="84">
        <v>0</v>
      </c>
      <c r="D1707" s="84">
        <v>0</v>
      </c>
      <c r="E1707" s="84">
        <v>23</v>
      </c>
      <c r="F1707" s="84">
        <v>0</v>
      </c>
      <c r="G1707" s="84">
        <v>216</v>
      </c>
      <c r="H1707" s="84">
        <v>6</v>
      </c>
      <c r="I1707" s="84">
        <v>0</v>
      </c>
      <c r="J1707" s="84">
        <v>0</v>
      </c>
      <c r="K1707" s="84">
        <v>0</v>
      </c>
      <c r="L1707" s="185">
        <f>SUM(C1707:K1707)</f>
        <v>245</v>
      </c>
    </row>
    <row r="1708" spans="2:12" s="17" customFormat="1" ht="24.95" customHeight="1">
      <c r="B1708" s="173" t="s">
        <v>14</v>
      </c>
      <c r="C1708" s="174">
        <f>SUM(C1703:C1707)</f>
        <v>941</v>
      </c>
      <c r="D1708" s="174">
        <f t="shared" ref="D1708:L1708" si="52">SUM(D1703:D1707)</f>
        <v>680</v>
      </c>
      <c r="E1708" s="174">
        <f t="shared" si="52"/>
        <v>1004</v>
      </c>
      <c r="F1708" s="174">
        <f t="shared" si="52"/>
        <v>212</v>
      </c>
      <c r="G1708" s="174">
        <f t="shared" si="52"/>
        <v>1540</v>
      </c>
      <c r="H1708" s="174">
        <f t="shared" si="52"/>
        <v>892</v>
      </c>
      <c r="I1708" s="174">
        <f t="shared" si="52"/>
        <v>397</v>
      </c>
      <c r="J1708" s="174">
        <f t="shared" si="52"/>
        <v>339</v>
      </c>
      <c r="K1708" s="174">
        <f t="shared" si="52"/>
        <v>314</v>
      </c>
      <c r="L1708" s="121">
        <f t="shared" si="52"/>
        <v>6319</v>
      </c>
    </row>
    <row r="1709" spans="2:12" s="17" customFormat="1" ht="24.95" customHeight="1"/>
    <row r="1710" spans="2:12" s="17" customFormat="1" ht="24.95" customHeight="1"/>
    <row r="1711" spans="2:12" s="17" customFormat="1" ht="24.95" customHeight="1"/>
    <row r="1712" spans="2:12" s="17" customFormat="1" ht="24.95" customHeight="1"/>
    <row r="1713" spans="2:15" s="17" customFormat="1" ht="24.95" customHeight="1"/>
    <row r="1714" spans="2:15" s="17" customFormat="1" ht="24.95" customHeight="1"/>
    <row r="1715" spans="2:15" s="17" customFormat="1" ht="24.95" customHeight="1"/>
    <row r="1716" spans="2:15" s="17" customFormat="1" ht="24.95" customHeight="1"/>
    <row r="1717" spans="2:15" s="17" customFormat="1" ht="24.95" customHeight="1"/>
    <row r="1718" spans="2:15" s="17" customFormat="1" ht="24.95" customHeight="1"/>
    <row r="1719" spans="2:15" s="17" customFormat="1" ht="24.95" customHeight="1"/>
    <row r="1720" spans="2:15" s="17" customFormat="1" ht="24.95" customHeight="1"/>
    <row r="1721" spans="2:15" s="17" customFormat="1" ht="24.95" customHeight="1"/>
    <row r="1722" spans="2:15" ht="24.95" customHeight="1">
      <c r="O1722" s="44"/>
    </row>
    <row r="1723" spans="2:15" ht="39.950000000000003" customHeight="1">
      <c r="B1723" s="317" t="s">
        <v>134</v>
      </c>
      <c r="C1723" s="317"/>
      <c r="D1723" s="317"/>
      <c r="E1723" s="317"/>
      <c r="F1723" s="317"/>
      <c r="G1723" s="317"/>
      <c r="H1723" s="317"/>
      <c r="I1723" s="317"/>
      <c r="J1723" s="317"/>
      <c r="K1723" s="317"/>
      <c r="L1723" s="317"/>
      <c r="M1723" s="317"/>
      <c r="N1723" s="317"/>
      <c r="O1723" s="317"/>
    </row>
    <row r="1724" spans="2:15" ht="15" customHeight="1"/>
    <row r="1725" spans="2:15" ht="24.95" customHeight="1">
      <c r="B1725" s="162" t="s">
        <v>62</v>
      </c>
      <c r="C1725" s="112" t="s">
        <v>135</v>
      </c>
      <c r="D1725" s="112" t="s">
        <v>23</v>
      </c>
      <c r="E1725" s="112" t="s">
        <v>24</v>
      </c>
      <c r="F1725" s="112" t="s">
        <v>7</v>
      </c>
      <c r="G1725" s="112" t="s">
        <v>8</v>
      </c>
      <c r="H1725" s="112" t="s">
        <v>9</v>
      </c>
      <c r="I1725" s="112" t="s">
        <v>10</v>
      </c>
      <c r="J1725" s="112" t="s">
        <v>11</v>
      </c>
      <c r="K1725" s="112" t="s">
        <v>12</v>
      </c>
      <c r="L1725" s="112" t="s">
        <v>14</v>
      </c>
    </row>
    <row r="1726" spans="2:15" ht="24.95" customHeight="1">
      <c r="B1726" s="30" t="s">
        <v>25</v>
      </c>
      <c r="C1726" s="89">
        <v>608</v>
      </c>
      <c r="D1726" s="89">
        <v>852</v>
      </c>
      <c r="E1726" s="89">
        <v>1246</v>
      </c>
      <c r="F1726" s="89">
        <v>345</v>
      </c>
      <c r="G1726" s="89">
        <v>697</v>
      </c>
      <c r="H1726" s="89">
        <v>520</v>
      </c>
      <c r="I1726" s="89">
        <v>326</v>
      </c>
      <c r="J1726" s="89">
        <v>864</v>
      </c>
      <c r="K1726" s="89">
        <v>447</v>
      </c>
      <c r="L1726" s="106">
        <f>SUM(C1726:K1726)</f>
        <v>5905</v>
      </c>
    </row>
    <row r="1727" spans="2:15" ht="24.95" customHeight="1">
      <c r="B1727" s="30" t="s">
        <v>32</v>
      </c>
      <c r="C1727" s="89">
        <v>58643</v>
      </c>
      <c r="D1727" s="89">
        <v>72009</v>
      </c>
      <c r="E1727" s="89">
        <v>76180</v>
      </c>
      <c r="F1727" s="89">
        <v>30457</v>
      </c>
      <c r="G1727" s="89">
        <v>53028</v>
      </c>
      <c r="H1727" s="89">
        <v>58590</v>
      </c>
      <c r="I1727" s="89">
        <v>27221</v>
      </c>
      <c r="J1727" s="89">
        <v>91721</v>
      </c>
      <c r="K1727" s="89">
        <v>37662</v>
      </c>
      <c r="L1727" s="106">
        <f>SUM(C1727:K1727)</f>
        <v>505511</v>
      </c>
    </row>
    <row r="1728" spans="2:15" ht="24.95" customHeight="1">
      <c r="B1728" s="30"/>
      <c r="C1728" s="89"/>
      <c r="D1728" s="89"/>
      <c r="E1728" s="89"/>
      <c r="F1728" s="89"/>
      <c r="G1728" s="89"/>
      <c r="H1728" s="89"/>
      <c r="I1728" s="89"/>
      <c r="J1728" s="89"/>
      <c r="K1728" s="89"/>
      <c r="L1728" s="79"/>
      <c r="N1728" s="88"/>
    </row>
    <row r="1729" spans="2:15" ht="24.95" customHeight="1">
      <c r="B1729" s="30"/>
      <c r="C1729" s="31"/>
      <c r="D1729" s="31"/>
      <c r="E1729" s="31"/>
      <c r="F1729" s="31"/>
      <c r="G1729" s="31"/>
      <c r="H1729" s="31"/>
      <c r="I1729" s="31"/>
      <c r="J1729" s="31"/>
      <c r="K1729" s="31"/>
      <c r="L1729" s="32"/>
    </row>
    <row r="1730" spans="2:15" ht="24.95" customHeight="1"/>
    <row r="1731" spans="2:15" ht="24.95" customHeight="1"/>
    <row r="1732" spans="2:15" ht="24.95" customHeight="1"/>
    <row r="1733" spans="2:15" ht="24.95" customHeight="1"/>
    <row r="1734" spans="2:15" ht="24.95" customHeight="1"/>
    <row r="1735" spans="2:15" ht="24.95" customHeight="1"/>
    <row r="1736" spans="2:15" ht="24.95" customHeight="1"/>
    <row r="1737" spans="2:15" ht="24.95" customHeight="1"/>
    <row r="1738" spans="2:15" ht="24.95" customHeight="1"/>
    <row r="1739" spans="2:15" ht="24.95" customHeight="1"/>
    <row r="1740" spans="2:15" ht="24.95" customHeight="1"/>
    <row r="1741" spans="2:15" ht="24.95" customHeight="1"/>
    <row r="1742" spans="2:15" ht="24.95" customHeight="1"/>
    <row r="1743" spans="2:15" ht="24.95" customHeight="1">
      <c r="O1743" s="45">
        <v>23</v>
      </c>
    </row>
    <row r="1744" spans="2:15" ht="24.95" customHeight="1">
      <c r="B1744" s="341" t="s">
        <v>33</v>
      </c>
      <c r="C1744" s="341"/>
      <c r="D1744" s="341"/>
      <c r="E1744" s="341"/>
      <c r="F1744" s="341"/>
      <c r="G1744" s="341"/>
      <c r="H1744" s="341"/>
      <c r="I1744" s="341"/>
      <c r="J1744" s="341"/>
      <c r="K1744" s="341"/>
      <c r="L1744" s="341"/>
      <c r="M1744" s="341"/>
      <c r="N1744" s="341"/>
      <c r="O1744" s="341"/>
    </row>
    <row r="1745" spans="2:15" ht="24.95" customHeight="1">
      <c r="B1745" s="340" t="s">
        <v>34</v>
      </c>
      <c r="C1745" s="340"/>
      <c r="D1745" s="340"/>
      <c r="E1745" s="340"/>
      <c r="F1745" s="340"/>
      <c r="G1745" s="340"/>
      <c r="H1745" s="340"/>
      <c r="I1745" s="340"/>
      <c r="J1745" s="340"/>
      <c r="K1745" s="340"/>
      <c r="L1745" s="340"/>
      <c r="M1745" s="340"/>
      <c r="N1745" s="340"/>
      <c r="O1745" s="340"/>
    </row>
    <row r="1746" spans="2:15" ht="24.95" customHeight="1"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</row>
    <row r="1747" spans="2:15" ht="20.100000000000001" customHeight="1">
      <c r="B1747" s="341" t="s">
        <v>111</v>
      </c>
      <c r="C1747" s="341"/>
      <c r="D1747" s="341"/>
      <c r="E1747" s="341"/>
      <c r="F1747" s="341"/>
      <c r="G1747" s="341"/>
      <c r="H1747" s="341"/>
      <c r="I1747" s="341"/>
      <c r="J1747" s="341"/>
      <c r="K1747" s="341"/>
      <c r="L1747" s="341"/>
      <c r="M1747" s="341"/>
      <c r="N1747" s="341"/>
      <c r="O1747" s="341"/>
    </row>
    <row r="1748" spans="2:15" ht="20.100000000000001" customHeight="1">
      <c r="B1748" s="340" t="s">
        <v>110</v>
      </c>
      <c r="C1748" s="340"/>
      <c r="D1748" s="340"/>
      <c r="E1748" s="340"/>
      <c r="F1748" s="340"/>
      <c r="G1748" s="340"/>
      <c r="H1748" s="340"/>
      <c r="I1748" s="340"/>
      <c r="J1748" s="340"/>
      <c r="K1748" s="340"/>
      <c r="L1748" s="340"/>
      <c r="M1748" s="340"/>
      <c r="N1748" s="340"/>
      <c r="O1748" s="340"/>
    </row>
    <row r="1749" spans="2:15" ht="20.100000000000001" customHeight="1"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3"/>
      <c r="N1749" s="123"/>
      <c r="O1749" s="123"/>
    </row>
    <row r="1750" spans="2:15" ht="20.100000000000001" customHeight="1"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3"/>
      <c r="N1750" s="123"/>
      <c r="O1750" s="123"/>
    </row>
    <row r="1751" spans="2:15" ht="20.100000000000001" customHeight="1">
      <c r="B1751" s="342" t="s">
        <v>35</v>
      </c>
      <c r="C1751" s="342"/>
      <c r="D1751" s="342"/>
      <c r="E1751" s="342"/>
      <c r="F1751" s="342"/>
      <c r="G1751" s="342"/>
      <c r="H1751" s="342"/>
      <c r="I1751" s="342"/>
      <c r="J1751" s="342"/>
      <c r="K1751" s="342"/>
      <c r="L1751" s="342"/>
      <c r="M1751" s="342"/>
      <c r="N1751" s="342"/>
      <c r="O1751" s="342"/>
    </row>
    <row r="1752" spans="2:15" ht="20.100000000000001" customHeight="1">
      <c r="B1752" s="341" t="s">
        <v>51</v>
      </c>
      <c r="C1752" s="341"/>
      <c r="D1752" s="341"/>
      <c r="E1752" s="341"/>
      <c r="F1752" s="341"/>
      <c r="G1752" s="341"/>
      <c r="H1752" s="341"/>
      <c r="I1752" s="341"/>
      <c r="J1752" s="341"/>
      <c r="K1752" s="341"/>
      <c r="L1752" s="341"/>
      <c r="M1752" s="341"/>
      <c r="N1752" s="341"/>
      <c r="O1752" s="341"/>
    </row>
    <row r="1753" spans="2:15" ht="20.100000000000001" customHeight="1">
      <c r="B1753" s="341" t="s">
        <v>112</v>
      </c>
      <c r="C1753" s="341"/>
      <c r="D1753" s="341"/>
      <c r="E1753" s="341"/>
      <c r="F1753" s="341"/>
      <c r="G1753" s="341"/>
      <c r="H1753" s="341"/>
      <c r="I1753" s="341"/>
      <c r="J1753" s="341"/>
      <c r="K1753" s="341"/>
      <c r="L1753" s="341"/>
      <c r="M1753" s="341"/>
      <c r="N1753" s="341"/>
      <c r="O1753" s="341"/>
    </row>
    <row r="1754" spans="2:15" ht="20.100000000000001" customHeight="1">
      <c r="B1754" s="341" t="s">
        <v>52</v>
      </c>
      <c r="C1754" s="341"/>
      <c r="D1754" s="341"/>
      <c r="E1754" s="341"/>
      <c r="F1754" s="341"/>
      <c r="G1754" s="341"/>
      <c r="H1754" s="341"/>
      <c r="I1754" s="341"/>
      <c r="J1754" s="341"/>
      <c r="K1754" s="341"/>
      <c r="L1754" s="341"/>
      <c r="M1754" s="341"/>
      <c r="N1754" s="341"/>
      <c r="O1754" s="341"/>
    </row>
    <row r="1755" spans="2:15" ht="20.100000000000001" customHeight="1">
      <c r="B1755" s="341" t="s">
        <v>53</v>
      </c>
      <c r="C1755" s="341"/>
      <c r="D1755" s="341"/>
      <c r="E1755" s="341"/>
      <c r="F1755" s="341"/>
      <c r="G1755" s="341"/>
      <c r="H1755" s="341"/>
      <c r="I1755" s="341"/>
      <c r="J1755" s="341"/>
      <c r="K1755" s="341"/>
      <c r="L1755" s="341"/>
      <c r="M1755" s="341"/>
      <c r="N1755" s="341"/>
      <c r="O1755" s="341"/>
    </row>
    <row r="1756" spans="2:15" ht="20.100000000000001" customHeight="1">
      <c r="B1756" s="124"/>
      <c r="C1756" s="122"/>
      <c r="D1756" s="339"/>
      <c r="E1756" s="339"/>
      <c r="F1756" s="339"/>
      <c r="G1756" s="339"/>
      <c r="H1756" s="339"/>
      <c r="I1756" s="339"/>
      <c r="J1756" s="339"/>
      <c r="K1756" s="122"/>
      <c r="L1756" s="122"/>
      <c r="M1756" s="123"/>
      <c r="N1756" s="123"/>
      <c r="O1756" s="123"/>
    </row>
    <row r="1757" spans="2:15" ht="20.100000000000001" customHeight="1">
      <c r="B1757" s="342" t="s">
        <v>202</v>
      </c>
      <c r="C1757" s="342"/>
      <c r="D1757" s="342"/>
      <c r="E1757" s="342"/>
      <c r="F1757" s="342"/>
      <c r="G1757" s="342"/>
      <c r="H1757" s="342"/>
      <c r="I1757" s="342"/>
      <c r="J1757" s="342"/>
      <c r="K1757" s="342"/>
      <c r="L1757" s="342"/>
      <c r="M1757" s="342"/>
      <c r="N1757" s="342"/>
      <c r="O1757" s="342"/>
    </row>
    <row r="1758" spans="2:15" ht="19.5" customHeight="1">
      <c r="B1758" s="347" t="s">
        <v>137</v>
      </c>
      <c r="C1758" s="347"/>
      <c r="D1758" s="347"/>
      <c r="E1758" s="347"/>
      <c r="F1758" s="347"/>
      <c r="G1758" s="347"/>
      <c r="H1758" s="347"/>
      <c r="I1758" s="347"/>
      <c r="J1758" s="347"/>
      <c r="K1758" s="347"/>
      <c r="L1758" s="347"/>
      <c r="M1758" s="347"/>
      <c r="N1758" s="347"/>
      <c r="O1758" s="347"/>
    </row>
    <row r="1759" spans="2:15" ht="35.1" customHeight="1">
      <c r="B1759" s="347" t="s">
        <v>203</v>
      </c>
      <c r="C1759" s="347"/>
      <c r="D1759" s="347"/>
      <c r="E1759" s="347"/>
      <c r="F1759" s="347"/>
      <c r="G1759" s="347"/>
      <c r="H1759" s="347"/>
      <c r="I1759" s="347"/>
      <c r="J1759" s="347"/>
      <c r="K1759" s="347"/>
      <c r="L1759" s="347"/>
      <c r="M1759" s="347"/>
      <c r="N1759" s="347"/>
      <c r="O1759" s="347"/>
    </row>
    <row r="1760" spans="2:15" ht="20.100000000000001" customHeight="1">
      <c r="B1760" s="347" t="s">
        <v>54</v>
      </c>
      <c r="C1760" s="347"/>
      <c r="D1760" s="347"/>
      <c r="E1760" s="347"/>
      <c r="F1760" s="347"/>
      <c r="G1760" s="347"/>
      <c r="H1760" s="347"/>
      <c r="I1760" s="347"/>
      <c r="J1760" s="347"/>
      <c r="K1760" s="347"/>
      <c r="L1760" s="347"/>
      <c r="M1760" s="347"/>
      <c r="N1760" s="347"/>
      <c r="O1760" s="347"/>
    </row>
    <row r="1761" spans="2:15" ht="20.100000000000001" customHeight="1">
      <c r="B1761" s="347" t="s">
        <v>55</v>
      </c>
      <c r="C1761" s="347"/>
      <c r="D1761" s="347"/>
      <c r="E1761" s="347"/>
      <c r="F1761" s="347"/>
      <c r="G1761" s="347"/>
      <c r="H1761" s="347"/>
      <c r="I1761" s="347"/>
      <c r="J1761" s="347"/>
      <c r="K1761" s="347"/>
      <c r="L1761" s="347"/>
      <c r="M1761" s="347"/>
      <c r="N1761" s="347"/>
      <c r="O1761" s="347"/>
    </row>
    <row r="1762" spans="2:15" ht="20.100000000000001" customHeight="1">
      <c r="B1762" s="347" t="s">
        <v>56</v>
      </c>
      <c r="C1762" s="347"/>
      <c r="D1762" s="347"/>
      <c r="E1762" s="347"/>
      <c r="F1762" s="347"/>
      <c r="G1762" s="347"/>
      <c r="H1762" s="347"/>
      <c r="I1762" s="347"/>
      <c r="J1762" s="347"/>
      <c r="K1762" s="347"/>
      <c r="L1762" s="347"/>
      <c r="M1762" s="347"/>
      <c r="N1762" s="347"/>
      <c r="O1762" s="347"/>
    </row>
    <row r="1763" spans="2:15" ht="20.100000000000001" customHeight="1">
      <c r="B1763" s="347" t="s">
        <v>57</v>
      </c>
      <c r="C1763" s="347"/>
      <c r="D1763" s="347"/>
      <c r="E1763" s="347"/>
      <c r="F1763" s="347"/>
      <c r="G1763" s="347"/>
      <c r="H1763" s="347"/>
      <c r="I1763" s="347"/>
      <c r="J1763" s="347"/>
      <c r="K1763" s="347"/>
      <c r="L1763" s="347"/>
      <c r="M1763" s="347"/>
      <c r="N1763" s="347"/>
      <c r="O1763" s="347"/>
    </row>
    <row r="1764" spans="2:15" ht="9.9499999999999993" customHeight="1">
      <c r="B1764" s="202"/>
      <c r="C1764" s="202"/>
      <c r="D1764" s="202"/>
      <c r="E1764" s="202"/>
      <c r="F1764" s="202"/>
      <c r="G1764" s="202"/>
      <c r="H1764" s="202"/>
      <c r="I1764" s="202"/>
      <c r="J1764" s="202"/>
      <c r="K1764" s="202"/>
      <c r="L1764" s="202"/>
      <c r="M1764" s="202"/>
      <c r="N1764" s="202"/>
      <c r="O1764" s="202"/>
    </row>
    <row r="1765" spans="2:15" ht="35.1" customHeight="1">
      <c r="B1765" s="348" t="s">
        <v>204</v>
      </c>
      <c r="C1765" s="348"/>
      <c r="D1765" s="348"/>
      <c r="E1765" s="348"/>
      <c r="F1765" s="348"/>
      <c r="G1765" s="348"/>
      <c r="H1765" s="348"/>
      <c r="I1765" s="348"/>
      <c r="J1765" s="348"/>
      <c r="K1765" s="348"/>
      <c r="L1765" s="348"/>
      <c r="M1765" s="348"/>
      <c r="N1765" s="348"/>
      <c r="O1765" s="348"/>
    </row>
    <row r="1766" spans="2:15" ht="9.9499999999999993" customHeight="1">
      <c r="B1766" s="201"/>
      <c r="C1766" s="201"/>
      <c r="D1766" s="201"/>
      <c r="E1766" s="201"/>
      <c r="F1766" s="201"/>
      <c r="G1766" s="201"/>
      <c r="H1766" s="201"/>
      <c r="I1766" s="201"/>
      <c r="J1766" s="201"/>
      <c r="K1766" s="201"/>
      <c r="L1766" s="201"/>
      <c r="M1766" s="201"/>
      <c r="N1766" s="201"/>
      <c r="O1766" s="201"/>
    </row>
    <row r="1767" spans="2:15" ht="20.100000000000001" customHeight="1">
      <c r="B1767" s="349"/>
      <c r="C1767" s="349"/>
      <c r="D1767" s="349"/>
      <c r="E1767" s="349"/>
      <c r="F1767" s="349"/>
      <c r="G1767" s="349"/>
      <c r="H1767" s="349"/>
      <c r="I1767" s="349"/>
      <c r="J1767" s="349"/>
      <c r="K1767" s="349"/>
      <c r="L1767" s="349"/>
      <c r="M1767" s="349"/>
      <c r="N1767" s="349"/>
      <c r="O1767" s="349"/>
    </row>
    <row r="1768" spans="2:15" ht="20.100000000000001" customHeight="1">
      <c r="B1768" s="125"/>
      <c r="C1768" s="125"/>
      <c r="D1768" s="125"/>
      <c r="E1768" s="125"/>
      <c r="F1768" s="125"/>
      <c r="G1768" s="125"/>
      <c r="H1768" s="125"/>
      <c r="I1768" s="125"/>
      <c r="J1768" s="125"/>
      <c r="K1768" s="125"/>
      <c r="L1768" s="125"/>
      <c r="M1768" s="126"/>
      <c r="N1768" s="126"/>
      <c r="O1768" s="126"/>
    </row>
    <row r="1769" spans="2:15" ht="20.100000000000001" customHeight="1">
      <c r="B1769" s="342"/>
      <c r="C1769" s="342"/>
      <c r="D1769" s="342"/>
      <c r="E1769" s="342"/>
      <c r="F1769" s="342"/>
      <c r="G1769" s="342"/>
      <c r="H1769" s="342"/>
      <c r="I1769" s="342"/>
      <c r="J1769" s="342"/>
      <c r="K1769" s="342"/>
      <c r="L1769" s="342"/>
      <c r="M1769" s="342"/>
      <c r="N1769" s="342"/>
      <c r="O1769" s="342"/>
    </row>
    <row r="1770" spans="2:15" ht="20.100000000000001" customHeight="1">
      <c r="B1770" s="347"/>
      <c r="C1770" s="347"/>
      <c r="D1770" s="347"/>
      <c r="E1770" s="347"/>
      <c r="F1770" s="347"/>
      <c r="G1770" s="347"/>
      <c r="H1770" s="347"/>
      <c r="I1770" s="347"/>
      <c r="J1770" s="347"/>
      <c r="K1770" s="347"/>
      <c r="L1770" s="347"/>
      <c r="M1770" s="347"/>
      <c r="N1770" s="347"/>
      <c r="O1770" s="347"/>
    </row>
    <row r="1771" spans="2:15" ht="20.100000000000001" customHeight="1">
      <c r="B1771" s="347"/>
      <c r="C1771" s="347"/>
      <c r="D1771" s="347"/>
      <c r="E1771" s="347"/>
      <c r="F1771" s="347"/>
      <c r="G1771" s="347"/>
      <c r="H1771" s="347"/>
      <c r="I1771" s="347"/>
      <c r="J1771" s="347"/>
      <c r="K1771" s="347"/>
      <c r="L1771" s="347"/>
      <c r="M1771" s="347"/>
      <c r="N1771" s="347"/>
      <c r="O1771" s="347"/>
    </row>
    <row r="1772" spans="2:15" ht="20.100000000000001" customHeight="1">
      <c r="B1772" s="347"/>
      <c r="C1772" s="347"/>
      <c r="D1772" s="347"/>
      <c r="E1772" s="347"/>
      <c r="F1772" s="347"/>
      <c r="G1772" s="347"/>
      <c r="H1772" s="347"/>
      <c r="I1772" s="347"/>
      <c r="J1772" s="347"/>
      <c r="K1772" s="347"/>
      <c r="L1772" s="347"/>
      <c r="M1772" s="347"/>
      <c r="N1772" s="347"/>
      <c r="O1772" s="347"/>
    </row>
    <row r="1773" spans="2:15" ht="20.100000000000001" customHeight="1">
      <c r="B1773" s="347"/>
      <c r="C1773" s="347"/>
      <c r="D1773" s="347"/>
      <c r="E1773" s="347"/>
      <c r="F1773" s="347"/>
      <c r="G1773" s="347"/>
      <c r="H1773" s="347"/>
      <c r="I1773" s="347"/>
      <c r="J1773" s="347"/>
      <c r="K1773" s="347"/>
      <c r="L1773" s="347"/>
      <c r="M1773" s="347"/>
      <c r="N1773" s="347"/>
      <c r="O1773" s="347"/>
    </row>
    <row r="1774" spans="2:15" ht="20.100000000000001" customHeight="1">
      <c r="B1774" s="347"/>
      <c r="C1774" s="347"/>
      <c r="D1774" s="347"/>
      <c r="E1774" s="347"/>
      <c r="F1774" s="347"/>
      <c r="G1774" s="347"/>
      <c r="H1774" s="347"/>
      <c r="I1774" s="347"/>
      <c r="J1774" s="347"/>
      <c r="K1774" s="347"/>
      <c r="L1774" s="347"/>
      <c r="M1774" s="347"/>
      <c r="N1774" s="347"/>
      <c r="O1774" s="347"/>
    </row>
    <row r="1775" spans="2:15" ht="20.100000000000001" customHeight="1">
      <c r="B1775" s="347"/>
      <c r="C1775" s="347"/>
      <c r="D1775" s="347"/>
      <c r="E1775" s="347"/>
      <c r="F1775" s="347"/>
      <c r="G1775" s="347"/>
      <c r="H1775" s="347"/>
      <c r="I1775" s="347"/>
      <c r="J1775" s="347"/>
      <c r="K1775" s="347"/>
      <c r="L1775" s="347"/>
      <c r="M1775" s="347"/>
      <c r="N1775" s="347"/>
      <c r="O1775" s="347"/>
    </row>
    <row r="1776" spans="2:15" ht="9.9499999999999993" customHeight="1">
      <c r="B1776" s="202"/>
      <c r="C1776" s="202"/>
      <c r="D1776" s="202"/>
      <c r="E1776" s="202"/>
      <c r="F1776" s="202"/>
      <c r="G1776" s="202"/>
      <c r="H1776" s="202"/>
      <c r="I1776" s="202"/>
      <c r="J1776" s="202"/>
      <c r="K1776" s="202"/>
      <c r="L1776" s="202"/>
      <c r="M1776" s="202"/>
      <c r="N1776" s="202"/>
      <c r="O1776" s="202"/>
    </row>
    <row r="1777" spans="2:15" ht="35.1" customHeight="1">
      <c r="B1777" s="348"/>
      <c r="C1777" s="348"/>
      <c r="D1777" s="348"/>
      <c r="E1777" s="348"/>
      <c r="F1777" s="348"/>
      <c r="G1777" s="348"/>
      <c r="H1777" s="348"/>
      <c r="I1777" s="348"/>
      <c r="J1777" s="348"/>
      <c r="K1777" s="348"/>
      <c r="L1777" s="348"/>
      <c r="M1777" s="348"/>
      <c r="N1777" s="348"/>
      <c r="O1777" s="348"/>
    </row>
    <row r="1778" spans="2:15" ht="20.100000000000001" customHeight="1">
      <c r="B1778" s="125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6"/>
      <c r="N1778" s="97"/>
      <c r="O1778" s="97"/>
    </row>
    <row r="1779" spans="2:15" ht="20.100000000000001" customHeight="1">
      <c r="B1779" s="125"/>
      <c r="C1779" s="125"/>
      <c r="D1779" s="125"/>
      <c r="E1779" s="125"/>
      <c r="F1779" s="125"/>
      <c r="G1779" s="125"/>
      <c r="H1779" s="125"/>
      <c r="I1779" s="125"/>
      <c r="J1779" s="125"/>
      <c r="K1779" s="125"/>
      <c r="L1779" s="125"/>
      <c r="M1779" s="126"/>
      <c r="N1779" s="97"/>
      <c r="O1779" s="97"/>
    </row>
    <row r="1780" spans="2:15" ht="20.100000000000001" customHeight="1">
      <c r="B1780" s="125"/>
      <c r="C1780" s="125"/>
      <c r="D1780" s="125"/>
      <c r="E1780" s="125"/>
      <c r="F1780" s="125"/>
      <c r="G1780" s="125"/>
      <c r="H1780" s="125"/>
      <c r="I1780" s="125"/>
      <c r="J1780" s="125"/>
      <c r="K1780" s="125"/>
      <c r="L1780" s="125"/>
      <c r="M1780" s="126"/>
      <c r="N1780" s="97"/>
      <c r="O1780" s="97"/>
    </row>
    <row r="1781" spans="2:15" ht="20.100000000000001" customHeight="1">
      <c r="B1781" s="125"/>
      <c r="C1781" s="125"/>
      <c r="D1781" s="125"/>
      <c r="E1781" s="125"/>
      <c r="F1781" s="125"/>
      <c r="G1781" s="125"/>
      <c r="H1781" s="125"/>
      <c r="I1781" s="125"/>
      <c r="J1781" s="125"/>
      <c r="K1781" s="125"/>
      <c r="L1781" s="125"/>
      <c r="M1781" s="126"/>
      <c r="N1781" s="97"/>
      <c r="O1781" s="97"/>
    </row>
    <row r="1782" spans="2:15" ht="20.100000000000001" customHeight="1">
      <c r="B1782" s="125"/>
      <c r="C1782" s="125"/>
      <c r="D1782" s="125"/>
      <c r="E1782" s="125"/>
      <c r="F1782" s="125"/>
      <c r="G1782" s="125"/>
      <c r="H1782" s="125"/>
      <c r="I1782" s="125"/>
      <c r="J1782" s="125"/>
      <c r="K1782" s="125"/>
      <c r="L1782" s="125"/>
      <c r="M1782" s="126"/>
      <c r="N1782" s="97"/>
      <c r="O1782" s="97"/>
    </row>
    <row r="1783" spans="2:15" ht="20.100000000000001" customHeight="1">
      <c r="B1783" s="125"/>
      <c r="C1783" s="125"/>
      <c r="D1783" s="125"/>
      <c r="E1783" s="125"/>
      <c r="F1783" s="125"/>
      <c r="G1783" s="125"/>
      <c r="H1783" s="125"/>
      <c r="I1783" s="125"/>
      <c r="J1783" s="125"/>
      <c r="K1783" s="125"/>
      <c r="L1783" s="125"/>
      <c r="M1783" s="126"/>
      <c r="N1783" s="97"/>
      <c r="O1783" s="97"/>
    </row>
    <row r="1784" spans="2:15" ht="20.100000000000001" customHeight="1">
      <c r="B1784" s="125"/>
      <c r="C1784" s="125"/>
      <c r="D1784" s="125"/>
      <c r="E1784" s="125"/>
      <c r="F1784" s="125"/>
      <c r="G1784" s="125"/>
      <c r="H1784" s="125"/>
      <c r="I1784" s="125"/>
      <c r="J1784" s="125"/>
      <c r="K1784" s="125"/>
      <c r="L1784" s="125"/>
      <c r="M1784" s="126"/>
      <c r="N1784" s="97"/>
      <c r="O1784" s="97"/>
    </row>
    <row r="1785" spans="2:15" ht="20.100000000000001" customHeight="1">
      <c r="B1785" s="125"/>
      <c r="C1785" s="125"/>
      <c r="D1785" s="125"/>
      <c r="E1785" s="125"/>
      <c r="F1785" s="125"/>
      <c r="G1785" s="125"/>
      <c r="H1785" s="125"/>
      <c r="I1785" s="125"/>
      <c r="J1785" s="125"/>
      <c r="K1785" s="125"/>
      <c r="L1785" s="125"/>
      <c r="M1785" s="126"/>
      <c r="N1785" s="97"/>
      <c r="O1785" s="97"/>
    </row>
    <row r="1786" spans="2:15" ht="20.100000000000001" customHeight="1">
      <c r="B1786" s="125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6"/>
      <c r="N1786" s="97"/>
      <c r="O1786" s="97"/>
    </row>
    <row r="1787" spans="2:15" ht="20.100000000000001" customHeight="1"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6"/>
      <c r="N1787" s="97"/>
      <c r="O1787" s="97"/>
    </row>
    <row r="1788" spans="2:15" ht="20.100000000000001" customHeight="1">
      <c r="B1788" s="125"/>
      <c r="C1788" s="125"/>
      <c r="D1788" s="125"/>
      <c r="E1788" s="125"/>
      <c r="F1788" s="125"/>
      <c r="G1788" s="125"/>
      <c r="H1788" s="125"/>
      <c r="I1788" s="125"/>
      <c r="J1788" s="125"/>
      <c r="K1788" s="125"/>
      <c r="L1788" s="125"/>
      <c r="M1788" s="126"/>
      <c r="N1788" s="97"/>
      <c r="O1788" s="97"/>
    </row>
    <row r="1789" spans="2:15" ht="20.100000000000001" customHeight="1">
      <c r="B1789" s="125"/>
      <c r="C1789" s="125"/>
      <c r="D1789" s="125"/>
      <c r="E1789" s="125"/>
      <c r="F1789" s="125"/>
      <c r="G1789" s="125"/>
      <c r="H1789" s="125"/>
      <c r="I1789" s="125"/>
      <c r="J1789" s="125"/>
      <c r="K1789" s="125"/>
      <c r="L1789" s="125"/>
      <c r="M1789" s="126"/>
      <c r="N1789" s="97"/>
      <c r="O1789" s="97"/>
    </row>
    <row r="1790" spans="2:15" ht="20.100000000000001" customHeight="1">
      <c r="B1790" s="125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6"/>
      <c r="N1790" s="97"/>
      <c r="O1790" s="97"/>
    </row>
    <row r="1791" spans="2:15" ht="20.100000000000001" customHeight="1"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6"/>
      <c r="N1791" s="97"/>
      <c r="O1791" s="97"/>
    </row>
    <row r="1792" spans="2:15" ht="20.100000000000001" customHeight="1">
      <c r="B1792" s="125"/>
      <c r="C1792" s="125"/>
      <c r="D1792" s="125"/>
      <c r="E1792" s="125"/>
      <c r="F1792" s="125"/>
      <c r="G1792" s="125"/>
      <c r="H1792" s="125"/>
      <c r="I1792" s="125"/>
      <c r="J1792" s="125"/>
      <c r="K1792" s="125"/>
      <c r="L1792" s="125"/>
      <c r="M1792" s="126"/>
      <c r="N1792" s="97"/>
      <c r="O1792" s="97"/>
    </row>
    <row r="1793" spans="2:15" ht="20.100000000000001" customHeight="1">
      <c r="B1793" s="125"/>
      <c r="C1793" s="125"/>
      <c r="D1793" s="125"/>
      <c r="E1793" s="125"/>
      <c r="F1793" s="125"/>
      <c r="G1793" s="125"/>
      <c r="H1793" s="125"/>
      <c r="I1793" s="125"/>
      <c r="J1793" s="125"/>
      <c r="K1793" s="125"/>
      <c r="L1793" s="125"/>
      <c r="M1793" s="126"/>
      <c r="N1793" s="97"/>
      <c r="O1793" s="97"/>
    </row>
    <row r="1794" spans="2:15" ht="20.100000000000001" customHeight="1">
      <c r="B1794" s="125"/>
      <c r="C1794" s="125"/>
      <c r="D1794" s="125"/>
      <c r="E1794" s="125"/>
      <c r="F1794" s="125"/>
      <c r="G1794" s="125"/>
      <c r="H1794" s="125"/>
      <c r="I1794" s="125"/>
      <c r="J1794" s="125"/>
      <c r="K1794" s="125"/>
      <c r="L1794" s="125"/>
      <c r="M1794" s="126"/>
      <c r="N1794" s="97"/>
      <c r="O1794" s="97"/>
    </row>
    <row r="1795" spans="2:15" ht="20.100000000000001" customHeight="1">
      <c r="B1795" s="125"/>
      <c r="C1795" s="125"/>
      <c r="D1795" s="125"/>
      <c r="E1795" s="125"/>
      <c r="F1795" s="125"/>
      <c r="G1795" s="125"/>
      <c r="H1795" s="125"/>
      <c r="I1795" s="125"/>
      <c r="J1795" s="125"/>
      <c r="K1795" s="125"/>
      <c r="L1795" s="125"/>
      <c r="M1795" s="126"/>
      <c r="N1795" s="97"/>
      <c r="O1795" s="97"/>
    </row>
    <row r="1796" spans="2:15" ht="20.100000000000001" customHeight="1">
      <c r="B1796" s="125"/>
      <c r="C1796" s="125"/>
      <c r="D1796" s="125"/>
      <c r="E1796" s="125"/>
      <c r="F1796" s="125"/>
      <c r="G1796" s="125"/>
      <c r="H1796" s="125"/>
      <c r="I1796" s="125"/>
      <c r="J1796" s="125"/>
      <c r="K1796" s="125"/>
      <c r="L1796" s="125"/>
      <c r="M1796" s="126"/>
      <c r="N1796" s="97"/>
      <c r="O1796" s="97"/>
    </row>
    <row r="1797" spans="2:15" ht="20.100000000000001" customHeight="1">
      <c r="B1797" s="125"/>
      <c r="C1797" s="125"/>
      <c r="D1797" s="125"/>
      <c r="E1797" s="125"/>
      <c r="F1797" s="125"/>
      <c r="G1797" s="125"/>
      <c r="H1797" s="125"/>
      <c r="I1797" s="125"/>
      <c r="J1797" s="125"/>
      <c r="K1797" s="125"/>
      <c r="L1797" s="125"/>
      <c r="M1797" s="126"/>
      <c r="N1797" s="97"/>
      <c r="O1797" s="97"/>
    </row>
    <row r="1798" spans="2:15" ht="20.100000000000001" customHeight="1">
      <c r="B1798" s="125"/>
      <c r="C1798" s="125"/>
      <c r="D1798" s="125"/>
      <c r="E1798" s="125"/>
      <c r="F1798" s="125"/>
      <c r="G1798" s="125"/>
      <c r="H1798" s="125"/>
      <c r="I1798" s="125"/>
      <c r="J1798" s="125"/>
      <c r="K1798" s="125"/>
      <c r="L1798" s="125"/>
      <c r="M1798" s="126"/>
      <c r="N1798" s="97"/>
      <c r="O1798" s="97"/>
    </row>
    <row r="1799" spans="2:15" ht="20.100000000000001" customHeight="1"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6"/>
      <c r="N1799" s="97"/>
      <c r="O1799" s="97"/>
    </row>
    <row r="1800" spans="2:15" ht="20.100000000000001" customHeight="1">
      <c r="B1800" s="125"/>
      <c r="C1800" s="125"/>
      <c r="D1800" s="125"/>
      <c r="E1800" s="125"/>
      <c r="F1800" s="125"/>
      <c r="G1800" s="125"/>
      <c r="H1800" s="125"/>
      <c r="I1800" s="125"/>
      <c r="J1800" s="125"/>
      <c r="K1800" s="125"/>
      <c r="L1800" s="125"/>
      <c r="M1800" s="126"/>
      <c r="N1800" s="97"/>
      <c r="O1800" s="97"/>
    </row>
    <row r="1801" spans="2:15" ht="20.100000000000001" customHeight="1">
      <c r="B1801" s="125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6"/>
      <c r="N1801" s="97"/>
      <c r="O1801" s="97"/>
    </row>
    <row r="1802" spans="2:15" ht="20.100000000000001" customHeight="1">
      <c r="B1802" s="125"/>
      <c r="C1802" s="125"/>
      <c r="D1802" s="125"/>
      <c r="E1802" s="125"/>
      <c r="F1802" s="125"/>
      <c r="G1802" s="125"/>
      <c r="H1802" s="125"/>
      <c r="I1802" s="125"/>
      <c r="J1802" s="125"/>
      <c r="K1802" s="125"/>
      <c r="L1802" s="125"/>
      <c r="M1802" s="126"/>
      <c r="N1802" s="97"/>
      <c r="O1802" s="97"/>
    </row>
    <row r="1803" spans="2:15" ht="20.100000000000001" customHeight="1">
      <c r="B1803" s="125"/>
      <c r="C1803" s="125"/>
      <c r="D1803" s="125"/>
      <c r="E1803" s="125"/>
      <c r="F1803" s="125"/>
      <c r="G1803" s="125"/>
      <c r="H1803" s="125"/>
      <c r="I1803" s="125"/>
      <c r="J1803" s="125"/>
      <c r="K1803" s="125"/>
      <c r="L1803" s="125"/>
      <c r="M1803" s="126"/>
      <c r="N1803" s="97"/>
      <c r="O1803" s="97"/>
    </row>
    <row r="1804" spans="2:15" ht="20.100000000000001" customHeight="1">
      <c r="B1804" s="125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6"/>
      <c r="N1804" s="97"/>
      <c r="O1804" s="97"/>
    </row>
    <row r="1805" spans="2:15" ht="20.100000000000001" customHeight="1">
      <c r="B1805" s="125"/>
      <c r="C1805" s="125"/>
      <c r="D1805" s="125"/>
      <c r="E1805" s="125"/>
      <c r="F1805" s="125"/>
      <c r="G1805" s="125"/>
      <c r="H1805" s="125"/>
      <c r="I1805" s="125"/>
      <c r="J1805" s="125"/>
      <c r="K1805" s="125"/>
      <c r="L1805" s="125"/>
      <c r="M1805" s="126"/>
      <c r="N1805" s="97"/>
      <c r="O1805" s="97"/>
    </row>
    <row r="1806" spans="2:15" ht="20.100000000000001" customHeight="1">
      <c r="B1806" s="125"/>
      <c r="C1806" s="125"/>
      <c r="D1806" s="125"/>
      <c r="E1806" s="125"/>
      <c r="F1806" s="125"/>
      <c r="G1806" s="125"/>
      <c r="H1806" s="125"/>
      <c r="I1806" s="125"/>
      <c r="J1806" s="125"/>
      <c r="K1806" s="125"/>
      <c r="L1806" s="125"/>
      <c r="M1806" s="126"/>
      <c r="N1806" s="97"/>
      <c r="O1806" s="97"/>
    </row>
    <row r="1807" spans="2:15" ht="20.100000000000001" customHeight="1">
      <c r="B1807" s="125"/>
      <c r="C1807" s="125"/>
      <c r="D1807" s="125"/>
      <c r="E1807" s="125"/>
      <c r="F1807" s="125"/>
      <c r="G1807" s="125"/>
      <c r="H1807" s="125"/>
      <c r="I1807" s="125"/>
      <c r="J1807" s="125"/>
      <c r="K1807" s="125"/>
      <c r="L1807" s="125"/>
      <c r="M1807" s="126"/>
      <c r="N1807" s="97"/>
      <c r="O1807" s="97"/>
    </row>
    <row r="1808" spans="2:15" ht="20.100000000000001" customHeight="1"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125"/>
      <c r="M1808" s="126"/>
      <c r="N1808" s="97"/>
      <c r="O1808" s="97"/>
    </row>
    <row r="1809" spans="2:15" ht="20.100000000000001" customHeight="1">
      <c r="B1809" s="125"/>
      <c r="C1809" s="125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6"/>
      <c r="N1809" s="97"/>
      <c r="O1809" s="97"/>
    </row>
    <row r="1810" spans="2:15" ht="20.100000000000001" customHeight="1">
      <c r="B1810" s="125"/>
      <c r="C1810" s="125"/>
      <c r="D1810" s="125"/>
      <c r="E1810" s="125"/>
      <c r="F1810" s="125"/>
      <c r="G1810" s="125"/>
      <c r="H1810" s="125"/>
      <c r="I1810" s="125"/>
      <c r="J1810" s="125"/>
      <c r="K1810" s="125"/>
      <c r="L1810" s="125"/>
      <c r="M1810" s="126"/>
      <c r="N1810" s="97"/>
      <c r="O1810" s="97"/>
    </row>
    <row r="1811" spans="2:15" ht="20.100000000000001" customHeight="1">
      <c r="B1811" s="125"/>
      <c r="C1811" s="125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6"/>
      <c r="N1811" s="97"/>
      <c r="O1811" s="97"/>
    </row>
    <row r="1812" spans="2:15" ht="20.100000000000001" customHeight="1">
      <c r="B1812" s="125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6"/>
      <c r="N1812" s="97"/>
      <c r="O1812" s="97"/>
    </row>
    <row r="1813" spans="2:15" ht="20.100000000000001" customHeight="1">
      <c r="B1813" s="125"/>
      <c r="C1813" s="125"/>
      <c r="D1813" s="125"/>
      <c r="E1813" s="125"/>
      <c r="F1813" s="125"/>
      <c r="G1813" s="125"/>
      <c r="H1813" s="125"/>
      <c r="I1813" s="125"/>
      <c r="J1813" s="125"/>
      <c r="K1813" s="125"/>
      <c r="L1813" s="125"/>
      <c r="M1813" s="126"/>
      <c r="N1813" s="97"/>
      <c r="O1813" s="97"/>
    </row>
    <row r="1814" spans="2:15" ht="20.100000000000001" customHeight="1">
      <c r="B1814" s="316"/>
      <c r="C1814" s="316"/>
      <c r="D1814" s="316"/>
      <c r="E1814" s="316"/>
      <c r="F1814" s="316"/>
      <c r="G1814" s="316"/>
      <c r="H1814" s="316"/>
      <c r="I1814" s="316"/>
      <c r="J1814" s="316"/>
      <c r="K1814" s="316"/>
      <c r="L1814" s="316"/>
      <c r="M1814" s="316"/>
      <c r="N1814" s="316"/>
      <c r="O1814" s="97"/>
    </row>
    <row r="1815" spans="2:15" ht="20.100000000000001" customHeight="1">
      <c r="B1815" s="316"/>
      <c r="C1815" s="316"/>
      <c r="D1815" s="316"/>
      <c r="E1815" s="316"/>
      <c r="F1815" s="316"/>
      <c r="G1815" s="316"/>
      <c r="H1815" s="316"/>
      <c r="I1815" s="316"/>
      <c r="J1815" s="316"/>
      <c r="K1815" s="316"/>
      <c r="L1815" s="316"/>
      <c r="M1815" s="316"/>
      <c r="N1815" s="316"/>
      <c r="O1815" s="97"/>
    </row>
    <row r="1816" spans="2:15" ht="20.100000000000001" customHeight="1">
      <c r="B1816" s="180"/>
      <c r="C1816" s="180"/>
      <c r="D1816" s="180"/>
      <c r="E1816" s="180"/>
      <c r="F1816" s="180"/>
      <c r="G1816" s="180"/>
      <c r="H1816" s="180"/>
      <c r="I1816" s="180"/>
      <c r="J1816" s="180"/>
      <c r="K1816" s="180"/>
      <c r="L1816" s="180"/>
      <c r="M1816" s="180"/>
      <c r="N1816" s="180"/>
      <c r="O1816" s="97"/>
    </row>
    <row r="1817" spans="2:15" ht="20.100000000000001" customHeight="1">
      <c r="B1817" s="180"/>
      <c r="C1817" s="180"/>
      <c r="D1817" s="180"/>
      <c r="E1817" s="180"/>
      <c r="F1817" s="180"/>
      <c r="G1817" s="180"/>
      <c r="H1817" s="180"/>
      <c r="I1817" s="180"/>
      <c r="J1817" s="180"/>
      <c r="K1817" s="180"/>
      <c r="L1817" s="180"/>
      <c r="M1817" s="180"/>
      <c r="N1817" s="180"/>
      <c r="O1817" s="97"/>
    </row>
    <row r="1818" spans="2:15" ht="20.100000000000001" customHeight="1">
      <c r="B1818" s="125"/>
      <c r="C1818" s="125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6"/>
      <c r="N1818" s="97"/>
      <c r="O1818" s="97"/>
    </row>
    <row r="1819" spans="2:15" ht="20.100000000000001" customHeight="1">
      <c r="B1819" s="125"/>
      <c r="C1819" s="125"/>
      <c r="D1819" s="125"/>
      <c r="E1819" s="125"/>
      <c r="F1819" s="125"/>
      <c r="G1819" s="125"/>
      <c r="H1819" s="125"/>
      <c r="I1819" s="125"/>
      <c r="J1819" s="125"/>
      <c r="K1819" s="125"/>
      <c r="L1819" s="125"/>
      <c r="M1819" s="126"/>
      <c r="N1819" s="97"/>
      <c r="O1819" s="97"/>
    </row>
    <row r="1820" spans="2:15" ht="20.100000000000001" customHeight="1">
      <c r="B1820" s="342" t="s">
        <v>82</v>
      </c>
      <c r="C1820" s="342"/>
      <c r="D1820" s="342"/>
      <c r="E1820" s="342"/>
      <c r="F1820" s="342"/>
      <c r="G1820" s="342"/>
      <c r="H1820" s="342"/>
      <c r="I1820" s="342"/>
      <c r="J1820" s="342"/>
      <c r="K1820" s="342"/>
      <c r="L1820" s="342"/>
      <c r="M1820" s="342"/>
      <c r="N1820" s="342"/>
      <c r="O1820" s="342"/>
    </row>
    <row r="1821" spans="2:15" ht="20.100000000000001" customHeight="1">
      <c r="B1821" s="125"/>
      <c r="C1821" s="125"/>
      <c r="D1821" s="125"/>
      <c r="E1821" s="125"/>
      <c r="F1821" s="125"/>
      <c r="G1821" s="125"/>
      <c r="H1821" s="125"/>
      <c r="I1821" s="125"/>
      <c r="J1821" s="125"/>
      <c r="K1821" s="125"/>
      <c r="L1821" s="125"/>
      <c r="M1821" s="126"/>
      <c r="N1821" s="97"/>
      <c r="O1821" s="97"/>
    </row>
    <row r="1822" spans="2:15" ht="20.100000000000001" customHeight="1">
      <c r="B1822" s="342"/>
      <c r="C1822" s="342"/>
      <c r="D1822" s="342"/>
      <c r="E1822" s="342"/>
      <c r="F1822" s="342"/>
      <c r="G1822" s="342"/>
      <c r="H1822" s="342"/>
      <c r="I1822" s="342"/>
      <c r="J1822" s="342"/>
      <c r="K1822" s="342"/>
      <c r="L1822" s="342"/>
      <c r="M1822" s="342"/>
      <c r="N1822" s="342"/>
      <c r="O1822" s="342"/>
    </row>
    <row r="1823" spans="2:15" ht="20.100000000000001" customHeight="1">
      <c r="B1823" s="125"/>
      <c r="C1823" s="125"/>
      <c r="D1823" s="125"/>
      <c r="E1823" s="125"/>
      <c r="F1823" s="125"/>
      <c r="G1823" s="125"/>
      <c r="H1823" s="125"/>
      <c r="I1823" s="125"/>
      <c r="J1823" s="125"/>
      <c r="K1823" s="125"/>
      <c r="L1823" s="125"/>
      <c r="M1823" s="126"/>
      <c r="N1823" s="97"/>
      <c r="O1823" s="97"/>
    </row>
    <row r="1824" spans="2:15" ht="20.100000000000001" customHeight="1">
      <c r="B1824" s="276"/>
      <c r="C1824" s="276"/>
      <c r="D1824" s="276"/>
      <c r="E1824" s="276"/>
      <c r="F1824" s="276"/>
      <c r="G1824" s="276"/>
      <c r="H1824" s="276"/>
      <c r="I1824" s="276"/>
      <c r="J1824" s="276"/>
      <c r="K1824" s="276"/>
      <c r="L1824" s="276"/>
      <c r="M1824" s="277"/>
      <c r="N1824" s="278"/>
      <c r="O1824" s="278"/>
    </row>
    <row r="1825" spans="2:15" s="94" customFormat="1" ht="20.100000000000001" customHeight="1">
      <c r="B1825" s="266"/>
      <c r="C1825" s="266"/>
      <c r="D1825" s="266"/>
      <c r="E1825" s="266"/>
      <c r="F1825" s="266"/>
      <c r="G1825" s="266"/>
      <c r="H1825" s="266"/>
      <c r="I1825" s="266"/>
      <c r="J1825" s="266"/>
      <c r="K1825" s="266"/>
      <c r="L1825" s="266"/>
      <c r="M1825" s="267"/>
      <c r="N1825" s="105"/>
      <c r="O1825" s="105"/>
    </row>
    <row r="1826" spans="2:15" ht="20.100000000000001" customHeight="1">
      <c r="B1826" s="125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6"/>
      <c r="N1826" s="97"/>
      <c r="O1826" s="97"/>
    </row>
    <row r="1827" spans="2:15" ht="20.100000000000001" customHeight="1"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6"/>
      <c r="N1827" s="97"/>
      <c r="O1827" s="97"/>
    </row>
    <row r="1828" spans="2:15" ht="20.100000000000001" customHeight="1">
      <c r="B1828" s="266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6"/>
      <c r="N1828" s="97"/>
      <c r="O1828" s="97"/>
    </row>
    <row r="1829" spans="2:15" ht="20.100000000000001" customHeight="1"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6"/>
      <c r="N1829" s="97"/>
      <c r="O1829" s="97"/>
    </row>
    <row r="1830" spans="2:15" ht="20.100000000000001" customHeight="1"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6"/>
      <c r="N1830" s="97"/>
      <c r="O1830" s="97"/>
    </row>
    <row r="1831" spans="2:15" ht="20.100000000000001" customHeight="1"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6"/>
      <c r="N1831" s="97"/>
      <c r="O1831" s="97"/>
    </row>
    <row r="1832" spans="2:15" ht="20.100000000000001" customHeight="1"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6"/>
      <c r="N1832" s="97"/>
      <c r="O1832" s="97"/>
    </row>
    <row r="1833" spans="2:15" ht="20.100000000000001" customHeight="1"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6"/>
      <c r="N1833" s="97"/>
      <c r="O1833" s="97"/>
    </row>
    <row r="1834" spans="2:15" ht="20.100000000000001" customHeight="1"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6"/>
      <c r="N1834" s="97"/>
      <c r="O1834" s="97"/>
    </row>
    <row r="1835" spans="2:15" ht="20.100000000000001" customHeight="1"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6"/>
      <c r="N1835" s="97"/>
      <c r="O1835" s="97"/>
    </row>
    <row r="1836" spans="2:15" ht="20.100000000000001" customHeight="1"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6"/>
      <c r="N1836" s="97"/>
      <c r="O1836" s="97"/>
    </row>
    <row r="1837" spans="2:15" ht="20.100000000000001" customHeight="1"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6"/>
      <c r="N1837" s="97"/>
      <c r="O1837" s="97"/>
    </row>
    <row r="1838" spans="2:15" ht="20.100000000000001" customHeight="1"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6"/>
      <c r="N1838" s="97"/>
      <c r="O1838" s="97"/>
    </row>
    <row r="1839" spans="2:15" ht="20.100000000000001" customHeight="1"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6"/>
      <c r="N1839" s="97"/>
      <c r="O1839" s="97"/>
    </row>
    <row r="1840" spans="2:15" ht="20.100000000000001" customHeight="1"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6"/>
      <c r="N1840" s="97"/>
      <c r="O1840" s="97"/>
    </row>
    <row r="1841" spans="2:15" ht="20.100000000000001" customHeight="1"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6"/>
      <c r="N1841" s="97"/>
      <c r="O1841" s="97"/>
    </row>
    <row r="1842" spans="2:15" ht="20.100000000000001" customHeight="1"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6"/>
      <c r="N1842" s="97"/>
      <c r="O1842" s="97"/>
    </row>
    <row r="1843" spans="2:15" ht="20.100000000000001" customHeight="1"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6"/>
      <c r="N1843" s="97"/>
      <c r="O1843" s="97"/>
    </row>
    <row r="1844" spans="2:15" ht="20.100000000000001" customHeight="1"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6"/>
      <c r="N1844" s="97"/>
      <c r="O1844" s="97"/>
    </row>
    <row r="1845" spans="2:15" ht="20.100000000000001" customHeight="1"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6"/>
      <c r="N1845" s="97"/>
      <c r="O1845" s="97"/>
    </row>
    <row r="1846" spans="2:15" ht="20.100000000000001" customHeight="1"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6"/>
      <c r="N1846" s="97"/>
      <c r="O1846" s="97"/>
    </row>
    <row r="1847" spans="2:15" ht="20.100000000000001" customHeight="1"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6"/>
      <c r="N1847" s="97"/>
      <c r="O1847" s="97"/>
    </row>
    <row r="1848" spans="2:15" ht="20.100000000000001" customHeight="1"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6"/>
      <c r="N1848" s="97"/>
      <c r="O1848" s="97"/>
    </row>
    <row r="1849" spans="2:15" ht="20.100000000000001" customHeight="1"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6"/>
      <c r="N1849" s="97"/>
      <c r="O1849" s="97"/>
    </row>
    <row r="1850" spans="2:15" ht="20.100000000000001" customHeight="1"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6"/>
      <c r="N1850" s="97"/>
      <c r="O1850" s="97"/>
    </row>
    <row r="1851" spans="2:15" ht="20.100000000000001" customHeight="1"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6"/>
      <c r="N1851" s="97"/>
      <c r="O1851" s="97"/>
    </row>
    <row r="1852" spans="2:15" ht="20.100000000000001" customHeight="1"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6"/>
      <c r="N1852" s="97"/>
      <c r="O1852" s="97"/>
    </row>
    <row r="1853" spans="2:15" ht="20.100000000000001" customHeight="1">
      <c r="B1853" s="125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6"/>
      <c r="N1853" s="97"/>
      <c r="O1853" s="97"/>
    </row>
    <row r="1854" spans="2:15" ht="20.100000000000001" customHeight="1"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</row>
    <row r="1855" spans="2:15" ht="20.100000000000001" customHeight="1"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</row>
    <row r="1856" spans="2:15" ht="20.100000000000001" customHeight="1"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</row>
    <row r="1857" spans="2:15" ht="20.100000000000001" customHeight="1"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</row>
    <row r="1858" spans="2:15" ht="20.100000000000001" customHeight="1"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</row>
    <row r="1859" spans="2:15" ht="20.100000000000001" customHeight="1"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</row>
    <row r="1860" spans="2:15" ht="20.100000000000001" customHeight="1"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</row>
    <row r="1861" spans="2:15" ht="20.100000000000001" customHeight="1"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</row>
    <row r="1862" spans="2:15" ht="20.100000000000001" customHeight="1"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</row>
    <row r="1863" spans="2:15" ht="20.100000000000001" customHeight="1"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</row>
    <row r="1864" spans="2:15" ht="20.100000000000001" customHeight="1"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</row>
    <row r="1865" spans="2:15" ht="20.100000000000001" customHeight="1"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</row>
    <row r="1866" spans="2:15" ht="20.100000000000001" customHeight="1"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</row>
    <row r="1867" spans="2:15" ht="20.100000000000001" customHeight="1"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</row>
    <row r="1868" spans="2:15" ht="20.100000000000001" customHeight="1"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</row>
    <row r="1869" spans="2:15" ht="20.100000000000001" customHeight="1"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</row>
    <row r="1870" spans="2:15" ht="20.100000000000001" customHeight="1"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</row>
    <row r="1871" spans="2:15" ht="20.100000000000001" customHeight="1"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</row>
    <row r="1872" spans="2:15" ht="20.100000000000001" customHeight="1"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</row>
    <row r="1873" spans="2:15" ht="20.100000000000001" customHeight="1"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</row>
    <row r="1874" spans="2:15" ht="20.100000000000001" customHeight="1"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</row>
    <row r="1875" spans="2:15" ht="20.100000000000001" customHeight="1"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</row>
    <row r="1876" spans="2:15" ht="20.100000000000001" customHeight="1"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</row>
    <row r="1877" spans="2:15" ht="20.100000000000001" customHeight="1"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</row>
    <row r="1878" spans="2:15" ht="20.100000000000001" customHeight="1"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</row>
    <row r="1879" spans="2:15" ht="20.100000000000001" customHeight="1"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</row>
    <row r="1880" spans="2:15" ht="20.100000000000001" customHeight="1"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</row>
    <row r="1881" spans="2:15" ht="20.100000000000001" customHeight="1"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</row>
    <row r="1882" spans="2:15" ht="20.100000000000001" customHeight="1"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</row>
    <row r="1883" spans="2:15" ht="20.100000000000001" customHeight="1"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</row>
    <row r="1884" spans="2:15" ht="20.100000000000001" customHeight="1"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</row>
    <row r="1885" spans="2:15" ht="20.100000000000001" customHeight="1"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</row>
    <row r="1886" spans="2:15" ht="20.100000000000001" customHeight="1"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</row>
    <row r="1887" spans="2:15" ht="20.100000000000001" customHeight="1"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</row>
    <row r="1888" spans="2:15" ht="20.100000000000001" customHeight="1"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</row>
    <row r="1889" spans="2:15" ht="20.100000000000001" customHeight="1">
      <c r="B1889" s="127"/>
      <c r="C1889" s="127"/>
      <c r="D1889" s="127"/>
      <c r="E1889" s="127"/>
      <c r="F1889" s="127"/>
      <c r="G1889" s="127"/>
      <c r="H1889" s="127"/>
      <c r="I1889" s="127"/>
      <c r="J1889" s="127"/>
      <c r="K1889" s="127"/>
      <c r="L1889" s="127"/>
      <c r="M1889" s="127"/>
      <c r="N1889" s="127"/>
      <c r="O1889" s="97"/>
    </row>
    <row r="1890" spans="2:15" ht="20.100000000000001" customHeight="1">
      <c r="B1890" s="127"/>
      <c r="C1890" s="127"/>
      <c r="D1890" s="127"/>
      <c r="E1890" s="127"/>
      <c r="F1890" s="127"/>
      <c r="G1890" s="127"/>
      <c r="H1890" s="127"/>
      <c r="I1890" s="127"/>
      <c r="J1890" s="127"/>
      <c r="K1890" s="127"/>
      <c r="L1890" s="127"/>
      <c r="M1890" s="127"/>
      <c r="N1890" s="127"/>
      <c r="O1890" s="97"/>
    </row>
    <row r="1891" spans="2:15" ht="20.100000000000001" customHeight="1">
      <c r="B1891" s="127"/>
      <c r="C1891" s="127"/>
      <c r="D1891" s="127"/>
      <c r="E1891" s="127"/>
      <c r="F1891" s="127"/>
      <c r="G1891" s="127"/>
      <c r="H1891" s="127"/>
      <c r="I1891" s="127"/>
      <c r="J1891" s="127"/>
      <c r="K1891" s="127"/>
      <c r="L1891" s="127"/>
      <c r="M1891" s="127"/>
      <c r="N1891" s="127"/>
      <c r="O1891" s="97"/>
    </row>
    <row r="1892" spans="2:15" ht="20.100000000000001" customHeight="1"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</row>
    <row r="1893" spans="2:15" ht="20.100000000000001" customHeight="1"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</row>
    <row r="1894" spans="2:15" ht="20.100000000000001" customHeight="1"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</row>
    <row r="1895" spans="2:15" ht="30" customHeight="1"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</row>
    <row r="1896" spans="2:15" ht="30" customHeight="1">
      <c r="B1896" s="346" t="s">
        <v>44</v>
      </c>
      <c r="C1896" s="346"/>
      <c r="D1896" s="346"/>
      <c r="E1896" s="346"/>
      <c r="F1896" s="346"/>
      <c r="G1896" s="346"/>
      <c r="H1896" s="346"/>
      <c r="I1896" s="346"/>
      <c r="J1896" s="346"/>
      <c r="K1896" s="346"/>
      <c r="L1896" s="346"/>
      <c r="M1896" s="346"/>
      <c r="N1896" s="346"/>
      <c r="O1896" s="97"/>
    </row>
    <row r="1897" spans="2:15" ht="30" customHeight="1">
      <c r="B1897" s="346"/>
      <c r="C1897" s="346"/>
      <c r="D1897" s="346"/>
      <c r="E1897" s="346"/>
      <c r="F1897" s="346"/>
      <c r="G1897" s="346"/>
      <c r="H1897" s="346"/>
      <c r="I1897" s="346"/>
      <c r="J1897" s="346"/>
      <c r="K1897" s="346"/>
      <c r="L1897" s="346"/>
      <c r="M1897" s="346"/>
      <c r="N1897" s="346"/>
      <c r="O1897" s="97"/>
    </row>
    <row r="1898" spans="2:15" ht="30" customHeight="1">
      <c r="B1898" s="345" t="s">
        <v>138</v>
      </c>
      <c r="C1898" s="345"/>
      <c r="D1898" s="345"/>
      <c r="E1898" s="345"/>
      <c r="F1898" s="345"/>
      <c r="G1898" s="345"/>
      <c r="H1898" s="345"/>
      <c r="I1898" s="345"/>
      <c r="J1898" s="345"/>
      <c r="K1898" s="345"/>
      <c r="L1898" s="345"/>
      <c r="M1898" s="345"/>
      <c r="N1898" s="345"/>
      <c r="O1898" s="97"/>
    </row>
    <row r="1899" spans="2:15" ht="30" customHeight="1">
      <c r="B1899" s="179"/>
      <c r="C1899" s="179"/>
      <c r="D1899" s="179"/>
      <c r="E1899" s="179"/>
      <c r="F1899" s="179"/>
      <c r="G1899" s="179"/>
      <c r="H1899" s="179"/>
      <c r="I1899" s="179"/>
      <c r="J1899" s="179"/>
      <c r="K1899" s="179"/>
      <c r="L1899" s="179"/>
      <c r="M1899" s="179"/>
      <c r="N1899" s="179"/>
      <c r="O1899" s="97"/>
    </row>
    <row r="1900" spans="2:15" ht="30" customHeight="1"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</row>
    <row r="1901" spans="2:15" ht="30" customHeight="1"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</row>
    <row r="1902" spans="2:15" ht="20.100000000000001" customHeight="1"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</row>
    <row r="1903" spans="2:15" ht="20.100000000000001" customHeight="1"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</row>
    <row r="1904" spans="2:15" ht="20.100000000000001" customHeight="1"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</row>
    <row r="1905" spans="2:14" ht="20.100000000000001" customHeight="1"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</row>
    <row r="1906" spans="2:14" ht="20.100000000000001" customHeight="1"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</row>
    <row r="1907" spans="2:14" ht="20.100000000000001" customHeight="1"/>
    <row r="1908" spans="2:14" ht="20.100000000000001" customHeight="1"/>
    <row r="1909" spans="2:14" ht="20.100000000000001" customHeight="1"/>
    <row r="1910" spans="2:14" ht="20.100000000000001" customHeight="1"/>
    <row r="1911" spans="2:14" ht="20.100000000000001" customHeight="1"/>
    <row r="1912" spans="2:14" ht="20.100000000000001" customHeight="1"/>
    <row r="1913" spans="2:14" ht="20.100000000000001" customHeight="1"/>
    <row r="1914" spans="2:14" ht="20.100000000000001" customHeight="1"/>
    <row r="1915" spans="2:14" ht="20.100000000000001" customHeight="1"/>
    <row r="1916" spans="2:14" ht="20.100000000000001" customHeight="1"/>
    <row r="1917" spans="2:14" ht="20.100000000000001" customHeight="1"/>
    <row r="1918" spans="2:14" ht="20.100000000000001" customHeight="1"/>
    <row r="1919" spans="2:14" ht="20.100000000000001" customHeight="1"/>
    <row r="1920" spans="2:14" ht="20.100000000000001" customHeight="1"/>
    <row r="1921" ht="20.100000000000001" customHeight="1"/>
  </sheetData>
  <sortState ref="B296:C309">
    <sortCondition descending="1" ref="C296:C309"/>
  </sortState>
  <mergeCells count="581">
    <mergeCell ref="E746:F746"/>
    <mergeCell ref="C730:D730"/>
    <mergeCell ref="E730:F730"/>
    <mergeCell ref="G730:H730"/>
    <mergeCell ref="B738:L738"/>
    <mergeCell ref="B743:J743"/>
    <mergeCell ref="C744:D744"/>
    <mergeCell ref="E744:F744"/>
    <mergeCell ref="C633:D633"/>
    <mergeCell ref="E633:F633"/>
    <mergeCell ref="G633:H633"/>
    <mergeCell ref="C634:D634"/>
    <mergeCell ref="E634:F634"/>
    <mergeCell ref="G634:H634"/>
    <mergeCell ref="G765:H765"/>
    <mergeCell ref="B826:O826"/>
    <mergeCell ref="B698:J698"/>
    <mergeCell ref="B699:B700"/>
    <mergeCell ref="C699:E699"/>
    <mergeCell ref="F699:H699"/>
    <mergeCell ref="B724:O724"/>
    <mergeCell ref="B726:H726"/>
    <mergeCell ref="C727:D727"/>
    <mergeCell ref="E727:F727"/>
    <mergeCell ref="G727:H727"/>
    <mergeCell ref="C728:D728"/>
    <mergeCell ref="E728:F728"/>
    <mergeCell ref="G728:H728"/>
    <mergeCell ref="C729:D729"/>
    <mergeCell ref="E729:F729"/>
    <mergeCell ref="G729:H729"/>
    <mergeCell ref="G744:H744"/>
    <mergeCell ref="I744:J744"/>
    <mergeCell ref="C745:D745"/>
    <mergeCell ref="E745:F745"/>
    <mergeCell ref="G745:H745"/>
    <mergeCell ref="I745:J745"/>
    <mergeCell ref="C746:D746"/>
    <mergeCell ref="G924:H924"/>
    <mergeCell ref="B828:O828"/>
    <mergeCell ref="B830:J830"/>
    <mergeCell ref="B656:J656"/>
    <mergeCell ref="C657:D657"/>
    <mergeCell ref="E657:F657"/>
    <mergeCell ref="G657:H657"/>
    <mergeCell ref="I657:J657"/>
    <mergeCell ref="C658:D658"/>
    <mergeCell ref="E658:F658"/>
    <mergeCell ref="G658:H658"/>
    <mergeCell ref="I658:J658"/>
    <mergeCell ref="C659:D659"/>
    <mergeCell ref="E659:F659"/>
    <mergeCell ref="G659:H659"/>
    <mergeCell ref="I659:J659"/>
    <mergeCell ref="C660:D660"/>
    <mergeCell ref="E660:F660"/>
    <mergeCell ref="G660:H660"/>
    <mergeCell ref="I660:J660"/>
    <mergeCell ref="B694:O694"/>
    <mergeCell ref="B696:O696"/>
    <mergeCell ref="B697:G697"/>
    <mergeCell ref="E765:F765"/>
    <mergeCell ref="C861:D861"/>
    <mergeCell ref="E861:F861"/>
    <mergeCell ref="G861:H861"/>
    <mergeCell ref="C895:D895"/>
    <mergeCell ref="E895:F895"/>
    <mergeCell ref="G895:H895"/>
    <mergeCell ref="C897:D897"/>
    <mergeCell ref="E897:F897"/>
    <mergeCell ref="G897:H897"/>
    <mergeCell ref="C877:D877"/>
    <mergeCell ref="E877:F877"/>
    <mergeCell ref="G877:H877"/>
    <mergeCell ref="C878:D878"/>
    <mergeCell ref="E878:F878"/>
    <mergeCell ref="G878:H878"/>
    <mergeCell ref="B894:H894"/>
    <mergeCell ref="C862:D862"/>
    <mergeCell ref="E862:F862"/>
    <mergeCell ref="G862:H862"/>
    <mergeCell ref="B870:L870"/>
    <mergeCell ref="B875:J875"/>
    <mergeCell ref="C876:D876"/>
    <mergeCell ref="E876:F876"/>
    <mergeCell ref="G876:H876"/>
    <mergeCell ref="B932:L932"/>
    <mergeCell ref="I922:J922"/>
    <mergeCell ref="I923:J923"/>
    <mergeCell ref="I924:J924"/>
    <mergeCell ref="C896:D896"/>
    <mergeCell ref="E896:F896"/>
    <mergeCell ref="G896:H896"/>
    <mergeCell ref="B920:J920"/>
    <mergeCell ref="I921:J921"/>
    <mergeCell ref="C898:D898"/>
    <mergeCell ref="E898:F898"/>
    <mergeCell ref="G898:H898"/>
    <mergeCell ref="B906:L906"/>
    <mergeCell ref="C921:D921"/>
    <mergeCell ref="E921:F921"/>
    <mergeCell ref="G921:H921"/>
    <mergeCell ref="C922:D922"/>
    <mergeCell ref="E922:F922"/>
    <mergeCell ref="G922:H922"/>
    <mergeCell ref="C923:D923"/>
    <mergeCell ref="E923:F923"/>
    <mergeCell ref="G923:H923"/>
    <mergeCell ref="C924:D924"/>
    <mergeCell ref="E924:F924"/>
    <mergeCell ref="I615:J615"/>
    <mergeCell ref="B628:O628"/>
    <mergeCell ref="B606:L606"/>
    <mergeCell ref="B611:J611"/>
    <mergeCell ref="C612:D612"/>
    <mergeCell ref="E612:F612"/>
    <mergeCell ref="G612:H612"/>
    <mergeCell ref="I612:J612"/>
    <mergeCell ref="C613:D613"/>
    <mergeCell ref="E613:F613"/>
    <mergeCell ref="G613:H613"/>
    <mergeCell ref="I613:J613"/>
    <mergeCell ref="B630:H630"/>
    <mergeCell ref="I630:N630"/>
    <mergeCell ref="C631:D631"/>
    <mergeCell ref="E631:F631"/>
    <mergeCell ref="G631:H631"/>
    <mergeCell ref="C632:D632"/>
    <mergeCell ref="E632:F632"/>
    <mergeCell ref="G632:H632"/>
    <mergeCell ref="C596:D596"/>
    <mergeCell ref="E596:F596"/>
    <mergeCell ref="G596:H596"/>
    <mergeCell ref="C597:D597"/>
    <mergeCell ref="E597:F597"/>
    <mergeCell ref="G597:H597"/>
    <mergeCell ref="C598:D598"/>
    <mergeCell ref="E598:F598"/>
    <mergeCell ref="G598:H598"/>
    <mergeCell ref="C614:D614"/>
    <mergeCell ref="E614:F614"/>
    <mergeCell ref="G614:H614"/>
    <mergeCell ref="I614:J614"/>
    <mergeCell ref="C615:D615"/>
    <mergeCell ref="E615:F615"/>
    <mergeCell ref="G615:H615"/>
    <mergeCell ref="C1423:D1423"/>
    <mergeCell ref="F1423:G1423"/>
    <mergeCell ref="F1427:G1427"/>
    <mergeCell ref="B1222:O1222"/>
    <mergeCell ref="B1354:O1354"/>
    <mergeCell ref="C1123:D1123"/>
    <mergeCell ref="B1292:J1292"/>
    <mergeCell ref="B1293:B1294"/>
    <mergeCell ref="C1293:E1293"/>
    <mergeCell ref="F1293:H1293"/>
    <mergeCell ref="C1142:D1142"/>
    <mergeCell ref="E1142:F1142"/>
    <mergeCell ref="G1142:H1142"/>
    <mergeCell ref="I1142:J1142"/>
    <mergeCell ref="C1143:D1143"/>
    <mergeCell ref="E1143:F1143"/>
    <mergeCell ref="G1143:H1143"/>
    <mergeCell ref="I1143:J1143"/>
    <mergeCell ref="B1227:B1228"/>
    <mergeCell ref="B1224:O1224"/>
    <mergeCell ref="B1226:J1226"/>
    <mergeCell ref="L1421:N1421"/>
    <mergeCell ref="C1227:E1227"/>
    <mergeCell ref="F1227:H1227"/>
    <mergeCell ref="B1757:O1757"/>
    <mergeCell ref="B1744:O1744"/>
    <mergeCell ref="B1679:O1679"/>
    <mergeCell ref="B1636:L1636"/>
    <mergeCell ref="B1616:L1616"/>
    <mergeCell ref="B1614:O1614"/>
    <mergeCell ref="B1498:L1498"/>
    <mergeCell ref="B1419:O1419"/>
    <mergeCell ref="B1356:O1356"/>
    <mergeCell ref="C1431:D1431"/>
    <mergeCell ref="F1431:G1431"/>
    <mergeCell ref="I1431:J1431"/>
    <mergeCell ref="L1431:M1431"/>
    <mergeCell ref="C1432:D1432"/>
    <mergeCell ref="F1432:G1432"/>
    <mergeCell ref="C1430:D1430"/>
    <mergeCell ref="F1430:G1430"/>
    <mergeCell ref="I1430:J1430"/>
    <mergeCell ref="L1430:M1430"/>
    <mergeCell ref="C1428:D1428"/>
    <mergeCell ref="F1428:G1428"/>
    <mergeCell ref="L1428:M1428"/>
    <mergeCell ref="I1432:J1432"/>
    <mergeCell ref="L1432:M1432"/>
    <mergeCell ref="B1898:N1898"/>
    <mergeCell ref="B1897:N1897"/>
    <mergeCell ref="B1896:N1896"/>
    <mergeCell ref="B1763:O1763"/>
    <mergeCell ref="B1762:O1762"/>
    <mergeCell ref="B1761:O1761"/>
    <mergeCell ref="B1760:O1760"/>
    <mergeCell ref="B1759:O1759"/>
    <mergeCell ref="B1758:O1758"/>
    <mergeCell ref="B1777:O1777"/>
    <mergeCell ref="B1822:O1822"/>
    <mergeCell ref="B1765:O1765"/>
    <mergeCell ref="B1767:O1767"/>
    <mergeCell ref="B1769:O1769"/>
    <mergeCell ref="B1770:O1770"/>
    <mergeCell ref="B1771:O1771"/>
    <mergeCell ref="B1772:O1772"/>
    <mergeCell ref="B1773:O1773"/>
    <mergeCell ref="B1774:O1774"/>
    <mergeCell ref="B1775:O1775"/>
    <mergeCell ref="B1820:O1820"/>
    <mergeCell ref="B1288:O1288"/>
    <mergeCell ref="B1290:O1290"/>
    <mergeCell ref="C1422:D1422"/>
    <mergeCell ref="F1422:G1422"/>
    <mergeCell ref="I1422:J1422"/>
    <mergeCell ref="L1422:M1422"/>
    <mergeCell ref="B1358:B1359"/>
    <mergeCell ref="C1358:D1358"/>
    <mergeCell ref="E1358:F1358"/>
    <mergeCell ref="G1358:H1358"/>
    <mergeCell ref="C1363:D1363"/>
    <mergeCell ref="E1363:F1363"/>
    <mergeCell ref="G1363:H1363"/>
    <mergeCell ref="I1363:J1363"/>
    <mergeCell ref="D1756:J1756"/>
    <mergeCell ref="B1745:O1745"/>
    <mergeCell ref="B1747:O1747"/>
    <mergeCell ref="B1748:O1748"/>
    <mergeCell ref="B1751:O1751"/>
    <mergeCell ref="B1752:O1752"/>
    <mergeCell ref="I1427:J1427"/>
    <mergeCell ref="L1427:M1427"/>
    <mergeCell ref="B1701:L1701"/>
    <mergeCell ref="B1681:L1681"/>
    <mergeCell ref="I1486:J1486"/>
    <mergeCell ref="K1486:L1486"/>
    <mergeCell ref="C1551:L1551"/>
    <mergeCell ref="C1570:L1570"/>
    <mergeCell ref="B1753:O1753"/>
    <mergeCell ref="B1754:O1754"/>
    <mergeCell ref="B1755:O1755"/>
    <mergeCell ref="B1449:L1449"/>
    <mergeCell ref="B1467:L1467"/>
    <mergeCell ref="E1486:F1486"/>
    <mergeCell ref="B1486:B1487"/>
    <mergeCell ref="C1486:D1486"/>
    <mergeCell ref="C1427:D1427"/>
    <mergeCell ref="C1426:D1426"/>
    <mergeCell ref="F1426:G1426"/>
    <mergeCell ref="I1426:J1426"/>
    <mergeCell ref="L1426:M1426"/>
    <mergeCell ref="G1486:H1486"/>
    <mergeCell ref="C1429:D1429"/>
    <mergeCell ref="F1429:G1429"/>
    <mergeCell ref="I1429:J1429"/>
    <mergeCell ref="L1429:M1429"/>
    <mergeCell ref="I1428:J1428"/>
    <mergeCell ref="C1425:D1425"/>
    <mergeCell ref="F1425:G1425"/>
    <mergeCell ref="I1425:J1425"/>
    <mergeCell ref="L1425:M1425"/>
    <mergeCell ref="E1123:F1123"/>
    <mergeCell ref="B1139:J1139"/>
    <mergeCell ref="C1140:D1140"/>
    <mergeCell ref="E1140:F1140"/>
    <mergeCell ref="G1140:H1140"/>
    <mergeCell ref="I1423:J1423"/>
    <mergeCell ref="L1423:M1423"/>
    <mergeCell ref="C1424:D1424"/>
    <mergeCell ref="F1424:G1424"/>
    <mergeCell ref="I1424:J1424"/>
    <mergeCell ref="L1424:M1424"/>
    <mergeCell ref="G1123:H1123"/>
    <mergeCell ref="C1124:D1124"/>
    <mergeCell ref="C1141:D1141"/>
    <mergeCell ref="B1363:B1364"/>
    <mergeCell ref="B1421:B1422"/>
    <mergeCell ref="C1421:E1421"/>
    <mergeCell ref="F1421:H1421"/>
    <mergeCell ref="I1421:K1421"/>
    <mergeCell ref="E1124:F1124"/>
    <mergeCell ref="C404:D404"/>
    <mergeCell ref="E404:F404"/>
    <mergeCell ref="B431:O431"/>
    <mergeCell ref="B433:H433"/>
    <mergeCell ref="I433:N433"/>
    <mergeCell ref="C434:D434"/>
    <mergeCell ref="E434:F434"/>
    <mergeCell ref="G434:H434"/>
    <mergeCell ref="C435:D435"/>
    <mergeCell ref="E435:F435"/>
    <mergeCell ref="G435:H435"/>
    <mergeCell ref="C436:D436"/>
    <mergeCell ref="E436:F436"/>
    <mergeCell ref="G436:H436"/>
    <mergeCell ref="C437:D437"/>
    <mergeCell ref="B592:O592"/>
    <mergeCell ref="B594:H594"/>
    <mergeCell ref="C595:D595"/>
    <mergeCell ref="E595:F595"/>
    <mergeCell ref="G595:H595"/>
    <mergeCell ref="C498:D498"/>
    <mergeCell ref="E498:F498"/>
    <mergeCell ref="G498:H498"/>
    <mergeCell ref="I498:J498"/>
    <mergeCell ref="C499:D499"/>
    <mergeCell ref="E499:F499"/>
    <mergeCell ref="G499:H499"/>
    <mergeCell ref="I499:J499"/>
    <mergeCell ref="C500:D500"/>
    <mergeCell ref="E500:F500"/>
    <mergeCell ref="G500:H500"/>
    <mergeCell ref="I500:J500"/>
    <mergeCell ref="C501:D501"/>
    <mergeCell ref="E501:F501"/>
    <mergeCell ref="G501:H501"/>
    <mergeCell ref="C371:D371"/>
    <mergeCell ref="E371:F371"/>
    <mergeCell ref="G371:H371"/>
    <mergeCell ref="B391:L391"/>
    <mergeCell ref="G404:H404"/>
    <mergeCell ref="B423:L423"/>
    <mergeCell ref="I404:J404"/>
    <mergeCell ref="B416:L416"/>
    <mergeCell ref="B562:O562"/>
    <mergeCell ref="G402:H402"/>
    <mergeCell ref="I402:J402"/>
    <mergeCell ref="C403:D403"/>
    <mergeCell ref="E403:F403"/>
    <mergeCell ref="G403:H403"/>
    <mergeCell ref="I403:J403"/>
    <mergeCell ref="B383:L383"/>
    <mergeCell ref="B400:J400"/>
    <mergeCell ref="C401:D401"/>
    <mergeCell ref="E401:F401"/>
    <mergeCell ref="G401:H401"/>
    <mergeCell ref="I401:J401"/>
    <mergeCell ref="C402:D402"/>
    <mergeCell ref="E402:F402"/>
    <mergeCell ref="B497:J497"/>
    <mergeCell ref="B48:N48"/>
    <mergeCell ref="B49:N49"/>
    <mergeCell ref="F58:J58"/>
    <mergeCell ref="F75:N78"/>
    <mergeCell ref="B112:N120"/>
    <mergeCell ref="B121:N125"/>
    <mergeCell ref="B236:O236"/>
    <mergeCell ref="B238:O238"/>
    <mergeCell ref="B249:C249"/>
    <mergeCell ref="D244:E244"/>
    <mergeCell ref="E245:F245"/>
    <mergeCell ref="E246:F246"/>
    <mergeCell ref="B247:C247"/>
    <mergeCell ref="E247:F247"/>
    <mergeCell ref="D248:E248"/>
    <mergeCell ref="E241:F241"/>
    <mergeCell ref="E242:F242"/>
    <mergeCell ref="B243:C243"/>
    <mergeCell ref="E243:F243"/>
    <mergeCell ref="B255:C255"/>
    <mergeCell ref="B256:C256"/>
    <mergeCell ref="C370:D370"/>
    <mergeCell ref="E370:F370"/>
    <mergeCell ref="C368:D368"/>
    <mergeCell ref="E368:F368"/>
    <mergeCell ref="B279:C279"/>
    <mergeCell ref="B280:C280"/>
    <mergeCell ref="B320:C320"/>
    <mergeCell ref="B321:C321"/>
    <mergeCell ref="B367:H367"/>
    <mergeCell ref="B340:O340"/>
    <mergeCell ref="B365:O365"/>
    <mergeCell ref="I367:N367"/>
    <mergeCell ref="G368:H368"/>
    <mergeCell ref="C369:D369"/>
    <mergeCell ref="E369:F369"/>
    <mergeCell ref="G369:H369"/>
    <mergeCell ref="G370:H370"/>
    <mergeCell ref="B252:O252"/>
    <mergeCell ref="B1814:N1815"/>
    <mergeCell ref="B958:O958"/>
    <mergeCell ref="B960:O960"/>
    <mergeCell ref="B988:O988"/>
    <mergeCell ref="B1549:O1549"/>
    <mergeCell ref="B1484:O1484"/>
    <mergeCell ref="B1447:O1447"/>
    <mergeCell ref="B1723:O1723"/>
    <mergeCell ref="B990:H990"/>
    <mergeCell ref="C991:D991"/>
    <mergeCell ref="E991:F991"/>
    <mergeCell ref="G991:H991"/>
    <mergeCell ref="B962:J962"/>
    <mergeCell ref="B963:B964"/>
    <mergeCell ref="C963:E963"/>
    <mergeCell ref="F963:H963"/>
    <mergeCell ref="C994:D994"/>
    <mergeCell ref="B300:C300"/>
    <mergeCell ref="B301:C301"/>
    <mergeCell ref="E437:F437"/>
    <mergeCell ref="G437:H437"/>
    <mergeCell ref="B458:L458"/>
    <mergeCell ref="B466:L466"/>
    <mergeCell ref="I501:J501"/>
    <mergeCell ref="B522:L522"/>
    <mergeCell ref="B529:L529"/>
    <mergeCell ref="B564:O564"/>
    <mergeCell ref="B565:G565"/>
    <mergeCell ref="B566:J566"/>
    <mergeCell ref="B567:B568"/>
    <mergeCell ref="C567:E567"/>
    <mergeCell ref="F567:H567"/>
    <mergeCell ref="B1002:L1002"/>
    <mergeCell ref="B975:O975"/>
    <mergeCell ref="C992:D992"/>
    <mergeCell ref="E992:F992"/>
    <mergeCell ref="G992:H992"/>
    <mergeCell ref="C993:D993"/>
    <mergeCell ref="E993:F993"/>
    <mergeCell ref="G993:H993"/>
    <mergeCell ref="E994:F994"/>
    <mergeCell ref="G994:H994"/>
    <mergeCell ref="C1008:D1008"/>
    <mergeCell ref="E1008:F1008"/>
    <mergeCell ref="G1008:H1008"/>
    <mergeCell ref="C1009:D1009"/>
    <mergeCell ref="E1009:F1009"/>
    <mergeCell ref="G1009:H1009"/>
    <mergeCell ref="B1007:J1007"/>
    <mergeCell ref="I1008:J1008"/>
    <mergeCell ref="I1009:J1009"/>
    <mergeCell ref="C1010:D1010"/>
    <mergeCell ref="E1010:F1010"/>
    <mergeCell ref="G1010:H1010"/>
    <mergeCell ref="I1010:J1010"/>
    <mergeCell ref="C1011:D1011"/>
    <mergeCell ref="E1011:F1011"/>
    <mergeCell ref="G1011:H1011"/>
    <mergeCell ref="I1011:J1011"/>
    <mergeCell ref="B1024:O1024"/>
    <mergeCell ref="B1026:H1026"/>
    <mergeCell ref="C1027:D1027"/>
    <mergeCell ref="E1027:F1027"/>
    <mergeCell ref="G1027:H1027"/>
    <mergeCell ref="C1028:D1028"/>
    <mergeCell ref="E1028:F1028"/>
    <mergeCell ref="G1028:H1028"/>
    <mergeCell ref="C1029:D1029"/>
    <mergeCell ref="E1029:F1029"/>
    <mergeCell ref="G1029:H1029"/>
    <mergeCell ref="C1030:D1030"/>
    <mergeCell ref="E1030:F1030"/>
    <mergeCell ref="G1030:H1030"/>
    <mergeCell ref="B1038:L1038"/>
    <mergeCell ref="B1052:J1052"/>
    <mergeCell ref="C1053:D1053"/>
    <mergeCell ref="E1053:F1053"/>
    <mergeCell ref="G1053:H1053"/>
    <mergeCell ref="I1053:J1053"/>
    <mergeCell ref="C1054:D1054"/>
    <mergeCell ref="E1054:F1054"/>
    <mergeCell ref="G1054:H1054"/>
    <mergeCell ref="I1054:J1054"/>
    <mergeCell ref="C1055:D1055"/>
    <mergeCell ref="E1055:F1055"/>
    <mergeCell ref="G1055:H1055"/>
    <mergeCell ref="I1055:J1055"/>
    <mergeCell ref="C1056:D1056"/>
    <mergeCell ref="E1056:F1056"/>
    <mergeCell ref="G1056:H1056"/>
    <mergeCell ref="I1056:J1056"/>
    <mergeCell ref="B1170:L1170"/>
    <mergeCell ref="B1156:O1156"/>
    <mergeCell ref="B1158:H1158"/>
    <mergeCell ref="C1159:D1159"/>
    <mergeCell ref="E1159:F1159"/>
    <mergeCell ref="G1159:H1159"/>
    <mergeCell ref="C1160:D1160"/>
    <mergeCell ref="E1160:F1160"/>
    <mergeCell ref="G1160:H1160"/>
    <mergeCell ref="C1161:D1161"/>
    <mergeCell ref="E1161:F1161"/>
    <mergeCell ref="G1161:H1161"/>
    <mergeCell ref="C1162:D1162"/>
    <mergeCell ref="E1162:F1162"/>
    <mergeCell ref="G1162:H1162"/>
    <mergeCell ref="F1095:H1095"/>
    <mergeCell ref="B1090:O1090"/>
    <mergeCell ref="B1092:O1092"/>
    <mergeCell ref="E1141:F1141"/>
    <mergeCell ref="G1141:H1141"/>
    <mergeCell ref="I1141:J1141"/>
    <mergeCell ref="B1120:O1120"/>
    <mergeCell ref="B1122:H1122"/>
    <mergeCell ref="B1094:J1094"/>
    <mergeCell ref="B1095:B1096"/>
    <mergeCell ref="C1095:E1095"/>
    <mergeCell ref="G1124:H1124"/>
    <mergeCell ref="C1125:D1125"/>
    <mergeCell ref="E1125:F1125"/>
    <mergeCell ref="G1125:H1125"/>
    <mergeCell ref="C1126:D1126"/>
    <mergeCell ref="E1126:F1126"/>
    <mergeCell ref="G1126:H1126"/>
    <mergeCell ref="I1140:J1140"/>
    <mergeCell ref="B1184:J1184"/>
    <mergeCell ref="C1185:D1185"/>
    <mergeCell ref="E1185:F1185"/>
    <mergeCell ref="G1185:H1185"/>
    <mergeCell ref="I1185:J1185"/>
    <mergeCell ref="C1186:D1186"/>
    <mergeCell ref="E1186:F1186"/>
    <mergeCell ref="G1186:H1186"/>
    <mergeCell ref="I1186:J1186"/>
    <mergeCell ref="C1187:D1187"/>
    <mergeCell ref="E1187:F1187"/>
    <mergeCell ref="G1187:H1187"/>
    <mergeCell ref="I1187:J1187"/>
    <mergeCell ref="C1188:D1188"/>
    <mergeCell ref="E1188:F1188"/>
    <mergeCell ref="G1188:H1188"/>
    <mergeCell ref="I1188:J1188"/>
    <mergeCell ref="G746:H746"/>
    <mergeCell ref="I746:J746"/>
    <mergeCell ref="C747:D747"/>
    <mergeCell ref="E747:F747"/>
    <mergeCell ref="G747:H747"/>
    <mergeCell ref="I747:J747"/>
    <mergeCell ref="B760:O760"/>
    <mergeCell ref="B762:H762"/>
    <mergeCell ref="I762:N762"/>
    <mergeCell ref="C763:D763"/>
    <mergeCell ref="E763:F763"/>
    <mergeCell ref="G763:H763"/>
    <mergeCell ref="C764:D764"/>
    <mergeCell ref="E764:F764"/>
    <mergeCell ref="G764:H764"/>
    <mergeCell ref="C765:D765"/>
    <mergeCell ref="C766:D766"/>
    <mergeCell ref="E766:F766"/>
    <mergeCell ref="G766:H766"/>
    <mergeCell ref="B788:J788"/>
    <mergeCell ref="C789:D789"/>
    <mergeCell ref="E789:F789"/>
    <mergeCell ref="G789:H789"/>
    <mergeCell ref="I789:J789"/>
    <mergeCell ref="C790:D790"/>
    <mergeCell ref="E790:F790"/>
    <mergeCell ref="G790:H790"/>
    <mergeCell ref="I790:J790"/>
    <mergeCell ref="I876:J876"/>
    <mergeCell ref="I878:J878"/>
    <mergeCell ref="C879:D879"/>
    <mergeCell ref="E879:F879"/>
    <mergeCell ref="G879:H879"/>
    <mergeCell ref="I879:J879"/>
    <mergeCell ref="B882:L882"/>
    <mergeCell ref="B892:O892"/>
    <mergeCell ref="I877:J877"/>
    <mergeCell ref="F831:H831"/>
    <mergeCell ref="C860:D860"/>
    <mergeCell ref="E860:F860"/>
    <mergeCell ref="C791:D791"/>
    <mergeCell ref="E791:F791"/>
    <mergeCell ref="G791:H791"/>
    <mergeCell ref="I791:J791"/>
    <mergeCell ref="C792:D792"/>
    <mergeCell ref="E792:F792"/>
    <mergeCell ref="G792:H792"/>
    <mergeCell ref="I792:J792"/>
    <mergeCell ref="B856:O856"/>
    <mergeCell ref="B858:H858"/>
    <mergeCell ref="C859:D859"/>
    <mergeCell ref="E859:F859"/>
    <mergeCell ref="G859:H859"/>
    <mergeCell ref="C831:E831"/>
    <mergeCell ref="G860:H860"/>
  </mergeCells>
  <conditionalFormatting sqref="N1362:N1363 C420:L422 C404:J405 C387:L390 E371:H380 D372:D380 C371:C380 C1362:J1362 K1363:L1363 C392:L399 C425:L430 C467:L496 C531:L561">
    <cfRule type="cellIs" dxfId="53" priority="205" stopIfTrue="1" operator="lessThanOrEqual">
      <formula>0</formula>
    </cfRule>
    <cfRule type="cellIs" dxfId="52" priority="206" stopIfTrue="1" operator="greaterThanOrEqual">
      <formula>0</formula>
    </cfRule>
  </conditionalFormatting>
  <conditionalFormatting sqref="C1126 E1126 G1126">
    <cfRule type="cellIs" dxfId="51" priority="169" stopIfTrue="1" operator="lessThanOrEqual">
      <formula>0</formula>
    </cfRule>
    <cfRule type="cellIs" dxfId="50" priority="170" stopIfTrue="1" operator="greaterThanOrEqual">
      <formula>0</formula>
    </cfRule>
  </conditionalFormatting>
  <conditionalFormatting sqref="C1143 E1143 G1143 I1143">
    <cfRule type="cellIs" dxfId="49" priority="167" stopIfTrue="1" operator="lessThanOrEqual">
      <formula>0</formula>
    </cfRule>
    <cfRule type="cellIs" dxfId="48" priority="168" stopIfTrue="1" operator="greaterThanOrEqual">
      <formula>0</formula>
    </cfRule>
  </conditionalFormatting>
  <conditionalFormatting sqref="C1367:H1367">
    <cfRule type="cellIs" dxfId="47" priority="161" stopIfTrue="1" operator="lessThanOrEqual">
      <formula>0</formula>
    </cfRule>
    <cfRule type="cellIs" dxfId="46" priority="162" stopIfTrue="1" operator="greaterThanOrEqual">
      <formula>0</formula>
    </cfRule>
  </conditionalFormatting>
  <conditionalFormatting sqref="E1362">
    <cfRule type="cellIs" dxfId="45" priority="172" operator="greaterThanOrEqual">
      <formula>0</formula>
    </cfRule>
  </conditionalFormatting>
  <conditionalFormatting sqref="C1362:J1362">
    <cfRule type="cellIs" dxfId="44" priority="171" operator="greaterThanOrEqual">
      <formula>0</formula>
    </cfRule>
  </conditionalFormatting>
  <conditionalFormatting sqref="C526:L528 C501:J502 C462:L465 E437:H446 D438:D446 C437:C446">
    <cfRule type="cellIs" dxfId="43" priority="149" stopIfTrue="1" operator="lessThanOrEqual">
      <formula>0</formula>
    </cfRule>
    <cfRule type="cellIs" dxfId="42" priority="150" stopIfTrue="1" operator="greaterThanOrEqual">
      <formula>0</formula>
    </cfRule>
  </conditionalFormatting>
  <conditionalFormatting sqref="I1367:J1367">
    <cfRule type="cellIs" dxfId="41" priority="151" operator="greaterThanOrEqual">
      <formula>0</formula>
    </cfRule>
  </conditionalFormatting>
  <conditionalFormatting sqref="C1367:H1367">
    <cfRule type="cellIs" dxfId="40" priority="160" operator="greaterThanOrEqual">
      <formula>0</formula>
    </cfRule>
  </conditionalFormatting>
  <conditionalFormatting sqref="I1367:J1367">
    <cfRule type="cellIs" dxfId="39" priority="152" stopIfTrue="1" operator="lessThanOrEqual">
      <formula>0</formula>
    </cfRule>
    <cfRule type="cellIs" dxfId="38" priority="153" stopIfTrue="1" operator="greaterThanOrEqual">
      <formula>0</formula>
    </cfRule>
  </conditionalFormatting>
  <conditionalFormatting sqref="C1011 E1011 G1011 I1011">
    <cfRule type="cellIs" dxfId="37" priority="91" stopIfTrue="1" operator="lessThanOrEqual">
      <formula>0</formula>
    </cfRule>
    <cfRule type="cellIs" dxfId="36" priority="92" stopIfTrue="1" operator="greaterThanOrEqual">
      <formula>0</formula>
    </cfRule>
  </conditionalFormatting>
  <conditionalFormatting sqref="C1030:C1037 E1030:E1037 D1031:D1037 G1030 I1026:L1037">
    <cfRule type="cellIs" dxfId="35" priority="87" stopIfTrue="1" operator="lessThanOrEqual">
      <formula>0</formula>
    </cfRule>
    <cfRule type="cellIs" dxfId="34" priority="88" stopIfTrue="1" operator="greaterThanOrEqual">
      <formula>0</formula>
    </cfRule>
  </conditionalFormatting>
  <conditionalFormatting sqref="C1056 E1056 G1056 I1056">
    <cfRule type="cellIs" dxfId="33" priority="83" stopIfTrue="1" operator="lessThanOrEqual">
      <formula>0</formula>
    </cfRule>
    <cfRule type="cellIs" dxfId="32" priority="84" stopIfTrue="1" operator="greaterThanOrEqual">
      <formula>0</formula>
    </cfRule>
  </conditionalFormatting>
  <conditionalFormatting sqref="C994:C1001 E994:E1001 D995:D1001 G994 I990:L1001">
    <cfRule type="cellIs" dxfId="31" priority="101" stopIfTrue="1" operator="lessThanOrEqual">
      <formula>0</formula>
    </cfRule>
    <cfRule type="cellIs" dxfId="30" priority="102" stopIfTrue="1" operator="greaterThanOrEqual">
      <formula>0</formula>
    </cfRule>
  </conditionalFormatting>
  <conditionalFormatting sqref="C1162:C1169 E1162:E1169 D1163:D1169 G1162 I1158:L1169">
    <cfRule type="cellIs" dxfId="29" priority="79" stopIfTrue="1" operator="lessThanOrEqual">
      <formula>0</formula>
    </cfRule>
    <cfRule type="cellIs" dxfId="28" priority="80" stopIfTrue="1" operator="greaterThanOrEqual">
      <formula>0</formula>
    </cfRule>
  </conditionalFormatting>
  <conditionalFormatting sqref="C1188 E1188 G1188 I1188">
    <cfRule type="cellIs" dxfId="27" priority="75" stopIfTrue="1" operator="lessThanOrEqual">
      <formula>0</formula>
    </cfRule>
    <cfRule type="cellIs" dxfId="26" priority="76" stopIfTrue="1" operator="greaterThanOrEqual">
      <formula>0</formula>
    </cfRule>
  </conditionalFormatting>
  <conditionalFormatting sqref="C879 E879 G879 C862:C869 E862:E869 D863:D869 G862 I858:L869 I879">
    <cfRule type="cellIs" dxfId="25" priority="47" stopIfTrue="1" operator="lessThanOrEqual">
      <formula>0</formula>
    </cfRule>
    <cfRule type="cellIs" dxfId="24" priority="48" stopIfTrue="1" operator="greaterThanOrEqual">
      <formula>0</formula>
    </cfRule>
  </conditionalFormatting>
  <conditionalFormatting sqref="C598:C605 E598:E605 D599:D605 G598 I594:L605">
    <cfRule type="cellIs" dxfId="23" priority="65" stopIfTrue="1" operator="lessThanOrEqual">
      <formula>0</formula>
    </cfRule>
    <cfRule type="cellIs" dxfId="22" priority="66" stopIfTrue="1" operator="greaterThanOrEqual">
      <formula>0</formula>
    </cfRule>
  </conditionalFormatting>
  <conditionalFormatting sqref="C925:E931 I925:L931 K921:L924">
    <cfRule type="cellIs" dxfId="21" priority="35" stopIfTrue="1" operator="lessThanOrEqual">
      <formula>0</formula>
    </cfRule>
    <cfRule type="cellIs" dxfId="20" priority="36" stopIfTrue="1" operator="greaterThanOrEqual">
      <formula>0</formula>
    </cfRule>
  </conditionalFormatting>
  <conditionalFormatting sqref="C660:J661">
    <cfRule type="cellIs" dxfId="19" priority="27" stopIfTrue="1" operator="lessThanOrEqual">
      <formula>0</formula>
    </cfRule>
    <cfRule type="cellIs" dxfId="18" priority="28" stopIfTrue="1" operator="greaterThanOrEqual">
      <formula>0</formula>
    </cfRule>
  </conditionalFormatting>
  <conditionalFormatting sqref="C615:J616">
    <cfRule type="cellIs" dxfId="17" priority="25" stopIfTrue="1" operator="lessThanOrEqual">
      <formula>0</formula>
    </cfRule>
    <cfRule type="cellIs" dxfId="16" priority="26" stopIfTrue="1" operator="greaterThanOrEqual">
      <formula>0</formula>
    </cfRule>
  </conditionalFormatting>
  <conditionalFormatting sqref="E634:H643 D635:D643 C634:C643">
    <cfRule type="cellIs" dxfId="15" priority="21" stopIfTrue="1" operator="lessThanOrEqual">
      <formula>0</formula>
    </cfRule>
    <cfRule type="cellIs" dxfId="14" priority="22" stopIfTrue="1" operator="greaterThanOrEqual">
      <formula>0</formula>
    </cfRule>
  </conditionalFormatting>
  <conditionalFormatting sqref="C898:C905 E898:E905 D899:D905 G898 I895:L905">
    <cfRule type="cellIs" dxfId="13" priority="41" stopIfTrue="1" operator="lessThanOrEqual">
      <formula>0</formula>
    </cfRule>
    <cfRule type="cellIs" dxfId="12" priority="42" stopIfTrue="1" operator="greaterThanOrEqual">
      <formula>0</formula>
    </cfRule>
  </conditionalFormatting>
  <conditionalFormatting sqref="K920:L920">
    <cfRule type="cellIs" dxfId="11" priority="39" stopIfTrue="1" operator="lessThanOrEqual">
      <formula>0</formula>
    </cfRule>
    <cfRule type="cellIs" dxfId="10" priority="40" stopIfTrue="1" operator="greaterThanOrEqual">
      <formula>0</formula>
    </cfRule>
  </conditionalFormatting>
  <conditionalFormatting sqref="C730:C737 E730:E737 D731:D737 G730 I726:L737">
    <cfRule type="cellIs" dxfId="9" priority="19" stopIfTrue="1" operator="lessThanOrEqual">
      <formula>0</formula>
    </cfRule>
    <cfRule type="cellIs" dxfId="8" priority="20" stopIfTrue="1" operator="greaterThanOrEqual">
      <formula>0</formula>
    </cfRule>
  </conditionalFormatting>
  <conditionalFormatting sqref="C792:J793">
    <cfRule type="cellIs" dxfId="7" priority="13" stopIfTrue="1" operator="lessThanOrEqual">
      <formula>0</formula>
    </cfRule>
    <cfRule type="cellIs" dxfId="6" priority="14" stopIfTrue="1" operator="greaterThanOrEqual">
      <formula>0</formula>
    </cfRule>
  </conditionalFormatting>
  <conditionalFormatting sqref="C747:J748">
    <cfRule type="cellIs" dxfId="5" priority="11" stopIfTrue="1" operator="lessThanOrEqual">
      <formula>0</formula>
    </cfRule>
    <cfRule type="cellIs" dxfId="4" priority="12" stopIfTrue="1" operator="greaterThanOrEqual">
      <formula>0</formula>
    </cfRule>
  </conditionalFormatting>
  <conditionalFormatting sqref="E766:H775 D767:D775 C766:C775">
    <cfRule type="cellIs" dxfId="3" priority="7" stopIfTrue="1" operator="lessThanOrEqual">
      <formula>0</formula>
    </cfRule>
    <cfRule type="cellIs" dxfId="2" priority="8" stopIfTrue="1" operator="greaterThanOrEqual">
      <formula>0</formula>
    </cfRule>
  </conditionalFormatting>
  <conditionalFormatting sqref="C924:J924">
    <cfRule type="cellIs" dxfId="1" priority="5" stopIfTrue="1" operator="lessThanOrEqual">
      <formula>0</formula>
    </cfRule>
    <cfRule type="cellIs" dxfId="0" priority="6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0" orientation="portrait" r:id="rId1"/>
  <headerFooter alignWithMargins="0"/>
  <rowBreaks count="11" manualBreakCount="11">
    <brk id="108" min="2" max="14" man="1"/>
    <brk id="235" min="2" max="14" man="1"/>
    <brk id="299" min="1" max="14" man="1"/>
    <brk id="364" min="1" max="14" man="1"/>
    <brk id="430" min="1" max="14" man="1"/>
    <brk id="561" min="2" max="14" man="1"/>
    <brk id="957" min="2" max="14" man="1"/>
    <brk id="1353" min="2" max="14" man="1"/>
    <brk id="1418" min="2" max="14" man="1"/>
    <brk id="1483" min="2" max="14" man="1"/>
    <brk id="1743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</vt:lpstr>
      <vt:lpstr>ABRIL!Área_de_impresión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2019-05-22T10:59:00Z</cp:lastPrinted>
  <dcterms:created xsi:type="dcterms:W3CDTF">2011-10-19T11:12:35Z</dcterms:created>
  <dcterms:modified xsi:type="dcterms:W3CDTF">2019-05-22T10:59:13Z</dcterms:modified>
</cp:coreProperties>
</file>