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9\BOLETINES\11.- NOVIEMBRE\"/>
    </mc:Choice>
  </mc:AlternateContent>
  <bookViews>
    <workbookView xWindow="0" yWindow="0" windowWidth="24000" windowHeight="9135"/>
  </bookViews>
  <sheets>
    <sheet name="NOVIEMBRE 2019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'NOVIEMBRE 2019'!#REF!</definedName>
    <definedName name="_xlnm.Print_Area" localSheetId="0">'NOVIEMBRE 2019'!$A$1:$M$1966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520" i="4" l="1"/>
  <c r="J1520" i="4"/>
  <c r="I1521" i="4"/>
  <c r="J1521" i="4"/>
  <c r="I1522" i="4"/>
  <c r="J1522" i="4"/>
  <c r="I1523" i="4"/>
  <c r="J1523" i="4"/>
  <c r="I1524" i="4"/>
  <c r="J1524" i="4"/>
  <c r="I1525" i="4"/>
  <c r="J1525" i="4"/>
  <c r="I1526" i="4"/>
  <c r="J1526" i="4"/>
  <c r="I1527" i="4"/>
  <c r="J1527" i="4"/>
  <c r="G640" i="4" l="1"/>
  <c r="I414" i="4"/>
  <c r="L354" i="4"/>
  <c r="I1426" i="4" l="1"/>
  <c r="I1212" i="4"/>
  <c r="I1355" i="4"/>
  <c r="G1194" i="4"/>
  <c r="D1176" i="4"/>
  <c r="E1195" i="4" s="1"/>
  <c r="L1661" i="4"/>
  <c r="K1661" i="4"/>
  <c r="K1590" i="4"/>
  <c r="L1590" i="4"/>
  <c r="J1549" i="4"/>
  <c r="J1550" i="4"/>
  <c r="J1551" i="4"/>
  <c r="J1552" i="4"/>
  <c r="J1553" i="4"/>
  <c r="J1554" i="4"/>
  <c r="J1555" i="4"/>
  <c r="J1548" i="4"/>
  <c r="J1547" i="4"/>
  <c r="J1519" i="4"/>
  <c r="I1519" i="4"/>
  <c r="L1742" i="4" l="1"/>
  <c r="K1742" i="4"/>
  <c r="J1742" i="4"/>
  <c r="I1742" i="4"/>
  <c r="H1742" i="4"/>
  <c r="G1742" i="4"/>
  <c r="F1742" i="4"/>
  <c r="E1742" i="4"/>
  <c r="D1742" i="4"/>
  <c r="L1741" i="4"/>
  <c r="K1741" i="4"/>
  <c r="J1741" i="4"/>
  <c r="I1741" i="4"/>
  <c r="H1741" i="4"/>
  <c r="G1741" i="4"/>
  <c r="F1741" i="4"/>
  <c r="E1741" i="4"/>
  <c r="D1741" i="4"/>
  <c r="M1740" i="4"/>
  <c r="M1739" i="4"/>
  <c r="M1738" i="4"/>
  <c r="M1737" i="4"/>
  <c r="M1736" i="4"/>
  <c r="M1735" i="4"/>
  <c r="M1734" i="4"/>
  <c r="M1733" i="4"/>
  <c r="M1732" i="4"/>
  <c r="M1731" i="4"/>
  <c r="E1698" i="4"/>
  <c r="F1698" i="4"/>
  <c r="G1698" i="4"/>
  <c r="H1698" i="4"/>
  <c r="I1698" i="4"/>
  <c r="J1698" i="4"/>
  <c r="K1698" i="4"/>
  <c r="L1698" i="4"/>
  <c r="E1699" i="4"/>
  <c r="F1699" i="4"/>
  <c r="G1699" i="4"/>
  <c r="H1699" i="4"/>
  <c r="I1699" i="4"/>
  <c r="J1699" i="4"/>
  <c r="K1699" i="4"/>
  <c r="L1699" i="4"/>
  <c r="D1699" i="4"/>
  <c r="D1698" i="4"/>
  <c r="M1695" i="4"/>
  <c r="M1694" i="4"/>
  <c r="M1697" i="4"/>
  <c r="M1696" i="4"/>
  <c r="M1693" i="4"/>
  <c r="M1692" i="4"/>
  <c r="M1691" i="4"/>
  <c r="M1690" i="4"/>
  <c r="M1689" i="4"/>
  <c r="M1688" i="4"/>
  <c r="E1464" i="4"/>
  <c r="E1463" i="4"/>
  <c r="M1741" i="4" l="1"/>
  <c r="F1461" i="4" s="1"/>
  <c r="G1461" i="4" s="1"/>
  <c r="M1742" i="4"/>
  <c r="F1462" i="4" s="1"/>
  <c r="G1462" i="4" s="1"/>
  <c r="M1698" i="4"/>
  <c r="M1699" i="4"/>
  <c r="J1670" i="4"/>
  <c r="I1670" i="4"/>
  <c r="H1670" i="4"/>
  <c r="G1670" i="4"/>
  <c r="F1670" i="4"/>
  <c r="E1670" i="4"/>
  <c r="D1670" i="4"/>
  <c r="C1670" i="4"/>
  <c r="L1669" i="4"/>
  <c r="K1669" i="4"/>
  <c r="L1668" i="4"/>
  <c r="K1668" i="4"/>
  <c r="L1667" i="4"/>
  <c r="K1667" i="4"/>
  <c r="L1666" i="4"/>
  <c r="K1666" i="4"/>
  <c r="L1665" i="4"/>
  <c r="K1665" i="4"/>
  <c r="L1664" i="4"/>
  <c r="K1664" i="4"/>
  <c r="L1663" i="4"/>
  <c r="K1663" i="4"/>
  <c r="L1662" i="4"/>
  <c r="K1662" i="4"/>
  <c r="H1556" i="4"/>
  <c r="G1556" i="4"/>
  <c r="F1556" i="4"/>
  <c r="E1556" i="4"/>
  <c r="D1556" i="4"/>
  <c r="C1556" i="4"/>
  <c r="I1555" i="4"/>
  <c r="I1554" i="4"/>
  <c r="I1553" i="4"/>
  <c r="I1552" i="4"/>
  <c r="I1551" i="4"/>
  <c r="I1550" i="4"/>
  <c r="I1549" i="4"/>
  <c r="I1548" i="4"/>
  <c r="I1547" i="4"/>
  <c r="F1460" i="4" l="1"/>
  <c r="G1460" i="4" s="1"/>
  <c r="L1670" i="4"/>
  <c r="F1459" i="4"/>
  <c r="G1459" i="4" s="1"/>
  <c r="J1556" i="4"/>
  <c r="F1454" i="4" s="1"/>
  <c r="G1454" i="4" s="1"/>
  <c r="K1670" i="4"/>
  <c r="I1556" i="4"/>
  <c r="G1236" i="4"/>
  <c r="G1262" i="4"/>
  <c r="F1458" i="4" l="1"/>
  <c r="G1458" i="4" s="1"/>
  <c r="F1457" i="4"/>
  <c r="G1457" i="4" s="1"/>
  <c r="F1453" i="4"/>
  <c r="G1453" i="4" s="1"/>
  <c r="D1528" i="4"/>
  <c r="I244" i="4" l="1"/>
  <c r="I247" i="4"/>
  <c r="I249" i="4" l="1"/>
  <c r="G1337" i="4"/>
  <c r="G1354" i="4" l="1"/>
  <c r="I1356" i="4"/>
  <c r="I1427" i="4"/>
  <c r="G1425" i="4"/>
  <c r="G1408" i="4"/>
  <c r="E1053" i="4" l="1"/>
  <c r="L429" i="4" l="1"/>
  <c r="G414" i="4"/>
  <c r="G783" i="4" l="1"/>
  <c r="G691" i="4"/>
  <c r="C692" i="4"/>
  <c r="E1382" i="4" l="1"/>
  <c r="E1381" i="4"/>
  <c r="H1310" i="4" l="1"/>
  <c r="H1311" i="4"/>
  <c r="H1312" i="4"/>
  <c r="H1313" i="4"/>
  <c r="H1314" i="4"/>
  <c r="H1315" i="4"/>
  <c r="H1316" i="4"/>
  <c r="H1317" i="4"/>
  <c r="H1318" i="4"/>
  <c r="E1024" i="4"/>
  <c r="E1025" i="4"/>
  <c r="E1026" i="4"/>
  <c r="E1027" i="4"/>
  <c r="E1028" i="4"/>
  <c r="E1029" i="4"/>
  <c r="E1030" i="4"/>
  <c r="E1031" i="4"/>
  <c r="E1032" i="4"/>
  <c r="I978" i="4" l="1"/>
  <c r="E978" i="4"/>
  <c r="C978" i="4"/>
  <c r="G977" i="4"/>
  <c r="G976" i="4"/>
  <c r="I835" i="4"/>
  <c r="E835" i="4"/>
  <c r="C835" i="4"/>
  <c r="G834" i="4"/>
  <c r="G833" i="4"/>
  <c r="E809" i="4"/>
  <c r="C809" i="4"/>
  <c r="G808" i="4"/>
  <c r="G807" i="4"/>
  <c r="I784" i="4"/>
  <c r="E784" i="4"/>
  <c r="C784" i="4"/>
  <c r="G782" i="4"/>
  <c r="E767" i="4"/>
  <c r="C767" i="4"/>
  <c r="G766" i="4"/>
  <c r="G765" i="4"/>
  <c r="G747" i="4"/>
  <c r="F747" i="4"/>
  <c r="D747" i="4"/>
  <c r="C747" i="4"/>
  <c r="H746" i="4"/>
  <c r="E746" i="4"/>
  <c r="H745" i="4"/>
  <c r="E745" i="4"/>
  <c r="H744" i="4"/>
  <c r="E744" i="4"/>
  <c r="H743" i="4"/>
  <c r="E743" i="4"/>
  <c r="H742" i="4"/>
  <c r="E742" i="4"/>
  <c r="H741" i="4"/>
  <c r="E741" i="4"/>
  <c r="H740" i="4"/>
  <c r="E740" i="4"/>
  <c r="H739" i="4"/>
  <c r="E739" i="4"/>
  <c r="H738" i="4"/>
  <c r="E738" i="4"/>
  <c r="E747" i="4" l="1"/>
  <c r="G978" i="4"/>
  <c r="J740" i="4"/>
  <c r="J742" i="4"/>
  <c r="J744" i="4"/>
  <c r="J746" i="4"/>
  <c r="G767" i="4"/>
  <c r="G784" i="4"/>
  <c r="G809" i="4"/>
  <c r="G835" i="4"/>
  <c r="J739" i="4"/>
  <c r="J741" i="4"/>
  <c r="J743" i="4"/>
  <c r="J745" i="4"/>
  <c r="J738" i="4"/>
  <c r="H747" i="4"/>
  <c r="E666" i="4"/>
  <c r="C666" i="4"/>
  <c r="G665" i="4"/>
  <c r="G664" i="4"/>
  <c r="I641" i="4"/>
  <c r="E641" i="4"/>
  <c r="C641" i="4"/>
  <c r="G639" i="4"/>
  <c r="I692" i="4"/>
  <c r="E692" i="4"/>
  <c r="G690" i="4"/>
  <c r="E952" i="4"/>
  <c r="C952" i="4"/>
  <c r="G951" i="4"/>
  <c r="G950" i="4"/>
  <c r="I927" i="4"/>
  <c r="E927" i="4"/>
  <c r="C927" i="4"/>
  <c r="G926" i="4"/>
  <c r="G925" i="4"/>
  <c r="E910" i="4"/>
  <c r="C910" i="4"/>
  <c r="G909" i="4"/>
  <c r="G908" i="4"/>
  <c r="G890" i="4"/>
  <c r="F890" i="4"/>
  <c r="D890" i="4"/>
  <c r="C890" i="4"/>
  <c r="H889" i="4"/>
  <c r="E889" i="4"/>
  <c r="H888" i="4"/>
  <c r="E888" i="4"/>
  <c r="H887" i="4"/>
  <c r="E887" i="4"/>
  <c r="H886" i="4"/>
  <c r="E886" i="4"/>
  <c r="H885" i="4"/>
  <c r="E885" i="4"/>
  <c r="H884" i="4"/>
  <c r="E884" i="4"/>
  <c r="H883" i="4"/>
  <c r="E883" i="4"/>
  <c r="H882" i="4"/>
  <c r="E882" i="4"/>
  <c r="H881" i="4"/>
  <c r="E881" i="4"/>
  <c r="E624" i="4"/>
  <c r="C624" i="4"/>
  <c r="G623" i="4"/>
  <c r="G622" i="4"/>
  <c r="J747" i="4" l="1"/>
  <c r="E890" i="4"/>
  <c r="J883" i="4"/>
  <c r="J885" i="4"/>
  <c r="J887" i="4"/>
  <c r="J889" i="4"/>
  <c r="G910" i="4"/>
  <c r="G927" i="4"/>
  <c r="G952" i="4"/>
  <c r="G692" i="4"/>
  <c r="G641" i="4"/>
  <c r="G666" i="4"/>
  <c r="G624" i="4"/>
  <c r="J882" i="4"/>
  <c r="J884" i="4"/>
  <c r="J886" i="4"/>
  <c r="J888" i="4"/>
  <c r="J881" i="4"/>
  <c r="H890" i="4"/>
  <c r="J890" i="4" l="1"/>
  <c r="I1264" i="4"/>
  <c r="E1264" i="4"/>
  <c r="C1264" i="4"/>
  <c r="G1263" i="4"/>
  <c r="E1238" i="4"/>
  <c r="C1238" i="4"/>
  <c r="G1237" i="4"/>
  <c r="I1121" i="4"/>
  <c r="E1121" i="4"/>
  <c r="C1121" i="4"/>
  <c r="G1120" i="4"/>
  <c r="G1119" i="4"/>
  <c r="E1095" i="4"/>
  <c r="C1095" i="4"/>
  <c r="G1094" i="4"/>
  <c r="G1093" i="4"/>
  <c r="I1070" i="4"/>
  <c r="E1070" i="4"/>
  <c r="C1070" i="4"/>
  <c r="G1069" i="4"/>
  <c r="G1068" i="4"/>
  <c r="C1053" i="4"/>
  <c r="G1052" i="4"/>
  <c r="G1051" i="4"/>
  <c r="G1238" i="4" l="1"/>
  <c r="G1264" i="4"/>
  <c r="G1095" i="4"/>
  <c r="G1121" i="4"/>
  <c r="G1070" i="4"/>
  <c r="G1053" i="4"/>
  <c r="K548" i="4" l="1"/>
  <c r="J548" i="4"/>
  <c r="I548" i="4"/>
  <c r="H548" i="4"/>
  <c r="G548" i="4"/>
  <c r="F548" i="4"/>
  <c r="E548" i="4"/>
  <c r="D548" i="4"/>
  <c r="C548" i="4"/>
  <c r="L547" i="4"/>
  <c r="L546" i="4"/>
  <c r="I522" i="4"/>
  <c r="E522" i="4"/>
  <c r="C522" i="4"/>
  <c r="G521" i="4"/>
  <c r="G520" i="4"/>
  <c r="K479" i="4"/>
  <c r="J479" i="4"/>
  <c r="I479" i="4"/>
  <c r="H479" i="4"/>
  <c r="G479" i="4"/>
  <c r="F479" i="4"/>
  <c r="E479" i="4"/>
  <c r="D479" i="4"/>
  <c r="C479" i="4"/>
  <c r="L478" i="4"/>
  <c r="L477" i="4"/>
  <c r="E453" i="4"/>
  <c r="C453" i="4"/>
  <c r="G452" i="4"/>
  <c r="G451" i="4"/>
  <c r="C348" i="4"/>
  <c r="D348" i="4"/>
  <c r="E348" i="4"/>
  <c r="F348" i="4"/>
  <c r="G348" i="4"/>
  <c r="H348" i="4"/>
  <c r="I348" i="4"/>
  <c r="J348" i="4"/>
  <c r="K348" i="4"/>
  <c r="L349" i="4"/>
  <c r="L350" i="4"/>
  <c r="C351" i="4"/>
  <c r="D351" i="4"/>
  <c r="E351" i="4"/>
  <c r="F351" i="4"/>
  <c r="G351" i="4"/>
  <c r="H351" i="4"/>
  <c r="I351" i="4"/>
  <c r="J351" i="4"/>
  <c r="K351" i="4"/>
  <c r="L352" i="4"/>
  <c r="L353" i="4"/>
  <c r="C356" i="4"/>
  <c r="D356" i="4"/>
  <c r="E356" i="4"/>
  <c r="F356" i="4"/>
  <c r="G356" i="4"/>
  <c r="H356" i="4"/>
  <c r="I356" i="4"/>
  <c r="J356" i="4"/>
  <c r="K356" i="4"/>
  <c r="C357" i="4"/>
  <c r="D357" i="4"/>
  <c r="E357" i="4"/>
  <c r="F357" i="4"/>
  <c r="G357" i="4"/>
  <c r="H357" i="4"/>
  <c r="I357" i="4"/>
  <c r="J357" i="4"/>
  <c r="K357" i="4"/>
  <c r="C355" i="4" l="1"/>
  <c r="L356" i="4"/>
  <c r="J355" i="4"/>
  <c r="H355" i="4"/>
  <c r="F355" i="4"/>
  <c r="D355" i="4"/>
  <c r="K355" i="4"/>
  <c r="G355" i="4"/>
  <c r="L357" i="4"/>
  <c r="I355" i="4"/>
  <c r="E355" i="4"/>
  <c r="L348" i="4"/>
  <c r="L351" i="4"/>
  <c r="L479" i="4"/>
  <c r="G522" i="4"/>
  <c r="L548" i="4"/>
  <c r="G453" i="4"/>
  <c r="L355" i="4" l="1"/>
  <c r="E1312" i="4"/>
  <c r="E1311" i="4"/>
  <c r="J1311" i="4" s="1"/>
  <c r="J1312" i="4" l="1"/>
  <c r="E1313" i="4" l="1"/>
  <c r="E1314" i="4"/>
  <c r="E1315" i="4"/>
  <c r="E1316" i="4"/>
  <c r="E1317" i="4"/>
  <c r="E1318" i="4"/>
  <c r="E1310" i="4"/>
  <c r="E1319" i="4" l="1"/>
  <c r="E1167" i="4"/>
  <c r="E1168" i="4"/>
  <c r="E1169" i="4"/>
  <c r="E1170" i="4"/>
  <c r="E1171" i="4"/>
  <c r="E1172" i="4"/>
  <c r="E1173" i="4"/>
  <c r="E1174" i="4"/>
  <c r="E1175" i="4"/>
  <c r="G413" i="4" l="1"/>
  <c r="H1381" i="4" l="1"/>
  <c r="F1319" i="4"/>
  <c r="C1355" i="4" s="1"/>
  <c r="C1319" i="4"/>
  <c r="C1338" i="4" s="1"/>
  <c r="G1390" i="4"/>
  <c r="E1426" i="4" s="1"/>
  <c r="E1427" i="4" s="1"/>
  <c r="F1390" i="4"/>
  <c r="C1426" i="4" s="1"/>
  <c r="D1390" i="4"/>
  <c r="E1409" i="4" s="1"/>
  <c r="E1410" i="4" s="1"/>
  <c r="C1390" i="4"/>
  <c r="H1389" i="4"/>
  <c r="E1389" i="4"/>
  <c r="H1388" i="4"/>
  <c r="E1388" i="4"/>
  <c r="H1387" i="4"/>
  <c r="H1386" i="4"/>
  <c r="E1386" i="4"/>
  <c r="H1385" i="4"/>
  <c r="E1385" i="4"/>
  <c r="H1384" i="4"/>
  <c r="E1384" i="4"/>
  <c r="H1383" i="4"/>
  <c r="E1383" i="4"/>
  <c r="H1382" i="4"/>
  <c r="G1319" i="4"/>
  <c r="E1355" i="4" s="1"/>
  <c r="E1356" i="4" s="1"/>
  <c r="D1319" i="4"/>
  <c r="E1338" i="4" l="1"/>
  <c r="E1339" i="4" s="1"/>
  <c r="C1427" i="4"/>
  <c r="G1426" i="4"/>
  <c r="G1427" i="4" s="1"/>
  <c r="E1387" i="4"/>
  <c r="J1387" i="4" s="1"/>
  <c r="C1409" i="4"/>
  <c r="C1356" i="4"/>
  <c r="G1355" i="4"/>
  <c r="G1356" i="4" s="1"/>
  <c r="C1339" i="4"/>
  <c r="J1382" i="4"/>
  <c r="J1383" i="4"/>
  <c r="J1384" i="4"/>
  <c r="J1385" i="4"/>
  <c r="J1386" i="4"/>
  <c r="J1310" i="4"/>
  <c r="J1314" i="4"/>
  <c r="J1318" i="4"/>
  <c r="J1388" i="4"/>
  <c r="J1389" i="4"/>
  <c r="J1313" i="4"/>
  <c r="J1315" i="4"/>
  <c r="J1317" i="4"/>
  <c r="J1381" i="4"/>
  <c r="J1316" i="4"/>
  <c r="H1319" i="4"/>
  <c r="H1390" i="4"/>
  <c r="E1390" i="4"/>
  <c r="G1338" i="4" l="1"/>
  <c r="G1339" i="4" s="1"/>
  <c r="C1410" i="4"/>
  <c r="G1409" i="4"/>
  <c r="G1410" i="4" s="1"/>
  <c r="J1390" i="4"/>
  <c r="J1319" i="4"/>
  <c r="I1213" i="4" l="1"/>
  <c r="G1211" i="4"/>
  <c r="E1196" i="4"/>
  <c r="H1167" i="4"/>
  <c r="H1168" i="4"/>
  <c r="J1168" i="4" l="1"/>
  <c r="J1167" i="4"/>
  <c r="L1761" i="4" l="1"/>
  <c r="L1760" i="4"/>
  <c r="J1599" i="4"/>
  <c r="I1599" i="4"/>
  <c r="H1599" i="4"/>
  <c r="G1599" i="4"/>
  <c r="F1599" i="4"/>
  <c r="E1599" i="4"/>
  <c r="D1599" i="4"/>
  <c r="C1599" i="4"/>
  <c r="L1598" i="4"/>
  <c r="K1598" i="4"/>
  <c r="L1597" i="4"/>
  <c r="K1597" i="4"/>
  <c r="L1596" i="4"/>
  <c r="K1596" i="4"/>
  <c r="L1595" i="4"/>
  <c r="K1595" i="4"/>
  <c r="L1594" i="4"/>
  <c r="K1594" i="4"/>
  <c r="L1593" i="4"/>
  <c r="K1593" i="4"/>
  <c r="L1592" i="4"/>
  <c r="K1592" i="4"/>
  <c r="L1591" i="4"/>
  <c r="K1591" i="4"/>
  <c r="H1528" i="4"/>
  <c r="G1528" i="4"/>
  <c r="F1528" i="4"/>
  <c r="E1528" i="4"/>
  <c r="C1528" i="4"/>
  <c r="G1176" i="4"/>
  <c r="E1212" i="4" s="1"/>
  <c r="E1213" i="4" s="1"/>
  <c r="F1176" i="4"/>
  <c r="C1212" i="4" s="1"/>
  <c r="C1176" i="4"/>
  <c r="C1195" i="4" s="1"/>
  <c r="H1175" i="4"/>
  <c r="H1174" i="4"/>
  <c r="H1173" i="4"/>
  <c r="H1172" i="4"/>
  <c r="H1171" i="4"/>
  <c r="H1170" i="4"/>
  <c r="H1169" i="4"/>
  <c r="G1033" i="4"/>
  <c r="F1033" i="4"/>
  <c r="D1033" i="4"/>
  <c r="C1033" i="4"/>
  <c r="H1032" i="4"/>
  <c r="J1032" i="4" s="1"/>
  <c r="H1031" i="4"/>
  <c r="J1031" i="4" s="1"/>
  <c r="H1030" i="4"/>
  <c r="J1030" i="4" s="1"/>
  <c r="H1029" i="4"/>
  <c r="H1028" i="4"/>
  <c r="H1027" i="4"/>
  <c r="J1027" i="4" s="1"/>
  <c r="H1026" i="4"/>
  <c r="H1025" i="4"/>
  <c r="H1024" i="4"/>
  <c r="G604" i="4"/>
  <c r="F604" i="4"/>
  <c r="D604" i="4"/>
  <c r="C604" i="4"/>
  <c r="H603" i="4"/>
  <c r="E603" i="4"/>
  <c r="H602" i="4"/>
  <c r="E602" i="4"/>
  <c r="H601" i="4"/>
  <c r="E601" i="4"/>
  <c r="H600" i="4"/>
  <c r="E600" i="4"/>
  <c r="H599" i="4"/>
  <c r="E599" i="4"/>
  <c r="H598" i="4"/>
  <c r="E598" i="4"/>
  <c r="H597" i="4"/>
  <c r="E597" i="4"/>
  <c r="H596" i="4"/>
  <c r="E596" i="4"/>
  <c r="H595" i="4"/>
  <c r="E595" i="4"/>
  <c r="K431" i="4"/>
  <c r="J431" i="4"/>
  <c r="I431" i="4"/>
  <c r="H431" i="4"/>
  <c r="G431" i="4"/>
  <c r="F431" i="4"/>
  <c r="E431" i="4"/>
  <c r="D431" i="4"/>
  <c r="C431" i="4"/>
  <c r="L430" i="4"/>
  <c r="I415" i="4"/>
  <c r="E415" i="4"/>
  <c r="C415" i="4"/>
  <c r="K398" i="4"/>
  <c r="J398" i="4"/>
  <c r="I398" i="4"/>
  <c r="H398" i="4"/>
  <c r="G398" i="4"/>
  <c r="F398" i="4"/>
  <c r="E398" i="4"/>
  <c r="D398" i="4"/>
  <c r="C398" i="4"/>
  <c r="L397" i="4"/>
  <c r="L396" i="4"/>
  <c r="E382" i="4"/>
  <c r="C382" i="4"/>
  <c r="G381" i="4"/>
  <c r="G380" i="4"/>
  <c r="E1033" i="4" l="1"/>
  <c r="J1528" i="4"/>
  <c r="F1452" i="4" s="1"/>
  <c r="C1213" i="4"/>
  <c r="G1212" i="4"/>
  <c r="G1213" i="4" s="1"/>
  <c r="C1196" i="4"/>
  <c r="G1195" i="4"/>
  <c r="G1196" i="4" s="1"/>
  <c r="J595" i="4"/>
  <c r="J597" i="4"/>
  <c r="J599" i="4"/>
  <c r="J601" i="4"/>
  <c r="J603" i="4"/>
  <c r="J1170" i="4"/>
  <c r="J1172" i="4"/>
  <c r="J1174" i="4"/>
  <c r="J1024" i="4"/>
  <c r="J1026" i="4"/>
  <c r="J1028" i="4"/>
  <c r="J596" i="4"/>
  <c r="J598" i="4"/>
  <c r="J600" i="4"/>
  <c r="J602" i="4"/>
  <c r="J1169" i="4"/>
  <c r="J1171" i="4"/>
  <c r="J1173" i="4"/>
  <c r="J1175" i="4"/>
  <c r="J1025" i="4"/>
  <c r="J1029" i="4"/>
  <c r="I1528" i="4"/>
  <c r="E604" i="4"/>
  <c r="H604" i="4"/>
  <c r="K1599" i="4"/>
  <c r="F1455" i="4" s="1"/>
  <c r="L1599" i="4"/>
  <c r="G382" i="4"/>
  <c r="G415" i="4"/>
  <c r="H1033" i="4"/>
  <c r="E1176" i="4"/>
  <c r="H1176" i="4"/>
  <c r="L398" i="4"/>
  <c r="L431" i="4"/>
  <c r="F1456" i="4" l="1"/>
  <c r="G1456" i="4" s="1"/>
  <c r="F1451" i="4"/>
  <c r="F1463" i="4" s="1"/>
  <c r="G1463" i="4" s="1"/>
  <c r="G1455" i="4"/>
  <c r="G1452" i="4"/>
  <c r="J1033" i="4"/>
  <c r="J604" i="4"/>
  <c r="J1176" i="4"/>
  <c r="F1464" i="4" l="1"/>
  <c r="G1464" i="4" s="1"/>
  <c r="G1451" i="4"/>
</calcChain>
</file>

<file path=xl/sharedStrings.xml><?xml version="1.0" encoding="utf-8"?>
<sst xmlns="http://schemas.openxmlformats.org/spreadsheetml/2006/main" count="761" uniqueCount="177">
  <si>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</si>
  <si>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</si>
  <si>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</si>
  <si>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</si>
  <si>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</si>
  <si>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</si>
  <si>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</si>
  <si>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</si>
  <si>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</si>
  <si>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</si>
  <si>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</si>
  <si>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</si>
  <si>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</si>
  <si>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</si>
  <si>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</si>
  <si>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</si>
  <si>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</si>
  <si>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</si>
  <si>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</si>
  <si>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</si>
  <si>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</si>
  <si>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</si>
  <si>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</si>
  <si>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</si>
  <si>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</si>
  <si>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</si>
  <si>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</si>
  <si>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</si>
  <si>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</si>
  <si>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</si>
  <si>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</si>
  <si>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</si>
  <si>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</si>
  <si>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</si>
  <si>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</si>
  <si>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</si>
  <si>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</si>
  <si>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</si>
  <si>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</si>
  <si>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</si>
  <si>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</si>
  <si>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</si>
  <si>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</si>
  <si>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</si>
  <si>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</si>
  <si>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</si>
  <si>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</si>
  <si>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</si>
  <si>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</si>
  <si>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</si>
  <si>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</si>
  <si>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</si>
  <si>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</si>
  <si>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</si>
  <si>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</si>
  <si>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</si>
  <si>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</si>
  <si>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</si>
  <si>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</si>
  <si>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</si>
  <si>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</si>
  <si>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</si>
  <si>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</si>
  <si>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</si>
  <si>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</si>
  <si>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</si>
  <si>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</si>
  <si>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</si>
  <si>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</si>
  <si>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</si>
  <si>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</si>
  <si>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</si>
  <si>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</si>
  <si>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</si>
  <si>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</si>
  <si>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</si>
  <si>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</si>
  <si>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</si>
  <si>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</si>
  <si>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</si>
  <si>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</si>
  <si>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</si>
  <si>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</si>
  <si>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</si>
  <si>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</si>
  <si>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</si>
  <si>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</si>
  <si>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</si>
  <si>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</si>
  <si>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</si>
  <si>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</si>
  <si>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</si>
  <si>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</si>
  <si>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</si>
  <si>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</si>
  <si>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</si>
  <si>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</si>
  <si>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</si>
  <si>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</si>
  <si>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</si>
  <si>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</si>
  <si>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</si>
  <si>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</si>
  <si>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</si>
  <si>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</si>
  <si>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</si>
  <si>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</si>
  <si>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</si>
  <si>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</si>
  <si>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</si>
  <si>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</si>
  <si>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</si>
  <si>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</si>
  <si>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</si>
  <si>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</si>
  <si>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</si>
  <si>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</si>
  <si>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</si>
  <si>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</si>
  <si>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</si>
  <si>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</si>
  <si>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</si>
  <si>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</si>
  <si>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</si>
  <si>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</si>
  <si>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</si>
  <si>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</si>
  <si>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 xml:space="preserve"> (*): En Julio de 2018 se modifica el universo del estudio al incorporar al análisis las viviendas de uso turístico y apartamentos.</t>
  </si>
  <si>
    <t>I MOVIMIENTO DE VIAJEROS</t>
  </si>
  <si>
    <t>1.- DATOS GENERALES DE CASTILLA Y LEÓN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</si>
  <si>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PO</t>
    </r>
    <r>
      <rPr>
        <sz val="11"/>
        <rFont val="Arial"/>
        <family val="2"/>
      </rPr>
      <t xml:space="preserve">: Posadas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</si>
  <si>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2018</t>
  </si>
  <si>
    <t>AÑO 2019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</si>
  <si>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</si>
  <si>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</si>
  <si>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</si>
  <si>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</si>
  <si>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</si>
  <si>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</si>
  <si>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</si>
  <si>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</si>
  <si>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</si>
  <si>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</si>
  <si>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</si>
  <si>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</si>
  <si>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</si>
  <si>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</si>
  <si>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</si>
  <si>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</si>
  <si>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</si>
  <si>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</si>
  <si>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</si>
  <si>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</si>
  <si>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</si>
  <si>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</si>
  <si>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NOVIEMBRE  2019</t>
  </si>
  <si>
    <t>NOVIEMBRE 2019</t>
  </si>
  <si>
    <t>1b.- COMPARACIONES NOVIEMBRE 2018 Y NOVIEMBRE 2019</t>
  </si>
  <si>
    <t>NOVIEMBRE 2018</t>
  </si>
  <si>
    <t>ENERO - NOVIEMBRE 2018</t>
  </si>
  <si>
    <t>ENERO - NOVIEMBRE 2019</t>
  </si>
  <si>
    <t>NOVIEMBRE</t>
  </si>
  <si>
    <t>8b.- COMPARACIONES  NOVIEMBRE 2018 Y NOVIEMBRE 2019</t>
  </si>
  <si>
    <t>7b.- COMPARACIONES  NOVIEMBRE 2018 Y NOVIEMBRE 2019</t>
  </si>
  <si>
    <t>6b.- COMPARACIONES NOVIEMBRE 2018 Y NOVIEMBRE 2019</t>
  </si>
  <si>
    <t>5b.- COMPARACIONES NOVIEMBRE 2018 Y NOVIEMBRE 2019</t>
  </si>
  <si>
    <t>4b.- COMPARACIONES NOVIEMBRE 2018 Y NOVIEMBRE 2019</t>
  </si>
  <si>
    <t>3b.- COMPARACIONES NOVIEMBRE 2018 Y NOVIEMBRE 2019</t>
  </si>
  <si>
    <t>2b.- COMPARACIONES NOVIEMBRE 2018 Y NOVIEMBRE 2019</t>
  </si>
  <si>
    <t>1a.- DATOS POR PROVINCIAS</t>
  </si>
  <si>
    <t>1c.- COMPARACIONES DE DATOS ACUMULADOS DE ENERO - NOVIEMBRE 2018 - 2019 (*)</t>
  </si>
  <si>
    <t>2c.- COMPARACIONES DE DATOS ACUMULADOS DE ENERO - NOVIEMBRE 2018 - 2019</t>
  </si>
  <si>
    <t>3c.- COMPARACIONES DE DATOS ACUMULADOS DE ENERO - NOVIEMBRE 2018 - 2019</t>
  </si>
  <si>
    <t>4c.- COMPARACIONES DE DATOS ACUMULADOS DE ENERO - NOVIEMBRE 2018-2019</t>
  </si>
  <si>
    <t>5c.- COMPARACIONES DE DATOS ACUMULADOS DE ENERO - NOVIEMBRE 2018-2019</t>
  </si>
  <si>
    <t>6c.- COMPARACIONES DE DATOS ACUMULADOS DE ENERO - NOVIEMBRE 2018-2019</t>
  </si>
  <si>
    <t>HOSTALES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</si>
</sst>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6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1"/>
      <color theme="0"/>
      <name val="Arial"/>
      <family val="2"/>
    </font>
    <font>
      <sz val="11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b/>
      <sz val="19"/>
      <color theme="0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0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21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10" fontId="1" fillId="3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1" fillId="0" borderId="0" xfId="0" applyNumberFormat="1" applyFont="1" applyFill="1" applyBorder="1" applyAlignment="1">
      <alignment horizontal="center"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0" fontId="2" fillId="5" borderId="2" xfId="0" applyNumberFormat="1" applyFont="1" applyFill="1" applyBorder="1" applyAlignment="1">
      <alignment horizontal="center" vertical="center"/>
    </xf>
    <xf numFmtId="49" fontId="33" fillId="0" borderId="0" xfId="0" applyNumberFormat="1" applyFont="1" applyBorder="1" applyAlignment="1">
      <alignment vertical="center"/>
    </xf>
    <xf numFmtId="3" fontId="36" fillId="3" borderId="0" xfId="0" applyNumberFormat="1" applyFont="1" applyFill="1" applyBorder="1" applyAlignment="1">
      <alignment horizontal="left" vertical="center"/>
    </xf>
    <xf numFmtId="4" fontId="36" fillId="3" borderId="0" xfId="0" applyNumberFormat="1" applyFont="1" applyFill="1" applyBorder="1" applyAlignment="1">
      <alignment horizontal="center" vertical="center"/>
    </xf>
    <xf numFmtId="4" fontId="37" fillId="3" borderId="0" xfId="0" applyNumberFormat="1" applyFont="1" applyFill="1" applyBorder="1" applyAlignment="1">
      <alignment horizontal="center" vertical="center"/>
    </xf>
    <xf numFmtId="3" fontId="36" fillId="3" borderId="1" xfId="0" applyNumberFormat="1" applyFont="1" applyFill="1" applyBorder="1" applyAlignment="1">
      <alignment horizontal="left" vertical="center"/>
    </xf>
    <xf numFmtId="4" fontId="36" fillId="3" borderId="1" xfId="0" applyNumberFormat="1" applyFont="1" applyFill="1" applyBorder="1" applyAlignment="1">
      <alignment horizontal="center" vertical="center"/>
    </xf>
    <xf numFmtId="4" fontId="37" fillId="3" borderId="1" xfId="0" applyNumberFormat="1" applyFont="1" applyFill="1" applyBorder="1" applyAlignment="1">
      <alignment horizontal="center" vertical="center"/>
    </xf>
    <xf numFmtId="3" fontId="36" fillId="3" borderId="0" xfId="0" applyNumberFormat="1" applyFont="1" applyFill="1" applyBorder="1" applyAlignment="1">
      <alignment horizontal="center" vertical="center"/>
    </xf>
    <xf numFmtId="3" fontId="37" fillId="3" borderId="0" xfId="0" applyNumberFormat="1" applyFont="1" applyFill="1" applyBorder="1" applyAlignment="1">
      <alignment horizontal="center" vertical="center"/>
    </xf>
    <xf numFmtId="3" fontId="36" fillId="3" borderId="1" xfId="0" applyNumberFormat="1" applyFont="1" applyFill="1" applyBorder="1" applyAlignment="1">
      <alignment horizontal="center" vertical="center"/>
    </xf>
    <xf numFmtId="3" fontId="37" fillId="3" borderId="1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10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2" fontId="37" fillId="4" borderId="1" xfId="0" applyNumberFormat="1" applyFont="1" applyFill="1" applyBorder="1" applyAlignment="1">
      <alignment horizontal="center" vertical="center"/>
    </xf>
    <xf numFmtId="0" fontId="1" fillId="12" borderId="0" xfId="0" applyFont="1" applyFill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3" xfId="0" applyFont="1" applyBorder="1" applyAlignment="1">
      <alignment horizontal="right"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3" fontId="36" fillId="0" borderId="3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left" vertical="center"/>
    </xf>
    <xf numFmtId="3" fontId="39" fillId="0" borderId="0" xfId="0" applyNumberFormat="1" applyFont="1" applyBorder="1" applyAlignment="1">
      <alignment horizontal="right" vertical="center"/>
    </xf>
    <xf numFmtId="3" fontId="39" fillId="0" borderId="3" xfId="0" applyNumberFormat="1" applyFont="1" applyBorder="1" applyAlignment="1">
      <alignment horizontal="right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right" vertical="center"/>
    </xf>
    <xf numFmtId="10" fontId="38" fillId="8" borderId="2" xfId="0" applyNumberFormat="1" applyFont="1" applyFill="1" applyBorder="1" applyAlignment="1">
      <alignment horizontal="right" vertical="center"/>
    </xf>
    <xf numFmtId="0" fontId="38" fillId="8" borderId="1" xfId="0" applyFont="1" applyFill="1" applyBorder="1" applyAlignment="1">
      <alignment vertical="center"/>
    </xf>
    <xf numFmtId="0" fontId="38" fillId="8" borderId="1" xfId="0" applyFont="1" applyFill="1" applyBorder="1" applyAlignment="1">
      <alignment horizontal="right" vertical="center"/>
    </xf>
    <xf numFmtId="2" fontId="38" fillId="8" borderId="1" xfId="0" applyNumberFormat="1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left" vertical="center"/>
    </xf>
    <xf numFmtId="3" fontId="38" fillId="8" borderId="2" xfId="0" applyNumberFormat="1" applyFont="1" applyFill="1" applyBorder="1" applyAlignment="1">
      <alignment horizontal="right" vertical="center"/>
    </xf>
    <xf numFmtId="0" fontId="23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46" fillId="0" borderId="0" xfId="0" applyFont="1" applyAlignment="1">
      <alignment vertical="center"/>
    </xf>
    <xf numFmtId="3" fontId="37" fillId="0" borderId="0" xfId="0" applyNumberFormat="1" applyFont="1" applyFill="1" applyBorder="1" applyAlignment="1">
      <alignment horizontal="center" vertical="center"/>
    </xf>
    <xf numFmtId="49" fontId="44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8" fillId="12" borderId="0" xfId="0" applyFont="1" applyFill="1" applyAlignment="1">
      <alignment vertical="center"/>
    </xf>
    <xf numFmtId="49" fontId="49" fillId="12" borderId="0" xfId="0" applyNumberFormat="1" applyFont="1" applyFill="1" applyAlignment="1">
      <alignment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3" fontId="51" fillId="0" borderId="0" xfId="0" applyNumberFormat="1" applyFont="1" applyFill="1" applyBorder="1" applyAlignment="1">
      <alignment horizontal="center" vertical="center"/>
    </xf>
    <xf numFmtId="3" fontId="51" fillId="4" borderId="2" xfId="0" applyNumberFormat="1" applyFont="1" applyFill="1" applyBorder="1" applyAlignment="1">
      <alignment horizontal="center" vertical="center"/>
    </xf>
    <xf numFmtId="10" fontId="52" fillId="4" borderId="1" xfId="2" applyNumberFormat="1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horizontal="center" vertical="center"/>
    </xf>
    <xf numFmtId="10" fontId="52" fillId="0" borderId="0" xfId="2" applyNumberFormat="1" applyFont="1" applyFill="1" applyBorder="1" applyAlignment="1">
      <alignment horizontal="center" vertical="center"/>
    </xf>
    <xf numFmtId="10" fontId="52" fillId="4" borderId="2" xfId="2" applyNumberFormat="1" applyFont="1" applyFill="1" applyBorder="1" applyAlignment="1">
      <alignment horizontal="center" vertical="center"/>
    </xf>
    <xf numFmtId="0" fontId="53" fillId="4" borderId="1" xfId="0" applyFont="1" applyFill="1" applyBorder="1" applyAlignment="1">
      <alignment vertical="center"/>
    </xf>
    <xf numFmtId="0" fontId="53" fillId="4" borderId="2" xfId="0" applyFont="1" applyFill="1" applyBorder="1" applyAlignment="1">
      <alignment horizontal="center" vertical="center"/>
    </xf>
    <xf numFmtId="2" fontId="53" fillId="0" borderId="0" xfId="0" applyNumberFormat="1" applyFont="1" applyFill="1" applyBorder="1" applyAlignment="1">
      <alignment horizontal="center" vertical="center"/>
    </xf>
    <xf numFmtId="2" fontId="53" fillId="4" borderId="2" xfId="0" applyNumberFormat="1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horizontal="left" vertical="center"/>
    </xf>
    <xf numFmtId="0" fontId="54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vertical="center" wrapText="1"/>
    </xf>
    <xf numFmtId="0" fontId="54" fillId="12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56" fillId="4" borderId="2" xfId="0" applyFont="1" applyFill="1" applyBorder="1" applyAlignment="1">
      <alignment vertical="center"/>
    </xf>
    <xf numFmtId="0" fontId="56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7" fillId="3" borderId="0" xfId="0" applyFont="1" applyFill="1" applyAlignment="1">
      <alignment vertical="center"/>
    </xf>
    <xf numFmtId="0" fontId="57" fillId="3" borderId="7" xfId="0" applyFont="1" applyFill="1" applyBorder="1" applyAlignment="1">
      <alignment vertical="center"/>
    </xf>
    <xf numFmtId="0" fontId="57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7" fillId="3" borderId="8" xfId="0" applyFont="1" applyFill="1" applyBorder="1" applyAlignment="1">
      <alignment vertical="center"/>
    </xf>
    <xf numFmtId="0" fontId="58" fillId="3" borderId="5" xfId="0" applyFont="1" applyFill="1" applyBorder="1" applyAlignment="1">
      <alignment vertical="center"/>
    </xf>
    <xf numFmtId="0" fontId="60" fillId="12" borderId="0" xfId="0" applyFont="1" applyFill="1" applyBorder="1" applyAlignment="1">
      <alignment vertical="center"/>
    </xf>
    <xf numFmtId="0" fontId="58" fillId="3" borderId="0" xfId="0" applyFont="1" applyFill="1" applyBorder="1" applyAlignment="1">
      <alignment vertical="center"/>
    </xf>
    <xf numFmtId="0" fontId="62" fillId="3" borderId="7" xfId="0" applyFont="1" applyFill="1" applyBorder="1" applyAlignment="1">
      <alignment vertical="center"/>
    </xf>
    <xf numFmtId="0" fontId="62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2" fillId="12" borderId="0" xfId="0" applyFont="1" applyFill="1" applyBorder="1" applyAlignment="1">
      <alignment vertical="center"/>
    </xf>
    <xf numFmtId="0" fontId="41" fillId="12" borderId="0" xfId="0" applyFont="1" applyFill="1" applyBorder="1" applyAlignment="1">
      <alignment vertical="center"/>
    </xf>
    <xf numFmtId="0" fontId="55" fillId="12" borderId="0" xfId="0" applyFont="1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10" fontId="64" fillId="0" borderId="0" xfId="0" applyNumberFormat="1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3" fontId="66" fillId="0" borderId="0" xfId="0" applyNumberFormat="1" applyFont="1" applyFill="1" applyBorder="1" applyAlignment="1">
      <alignment horizontal="center" vertical="center"/>
    </xf>
    <xf numFmtId="3" fontId="66" fillId="4" borderId="2" xfId="0" applyNumberFormat="1" applyFont="1" applyFill="1" applyBorder="1" applyAlignment="1">
      <alignment horizontal="center" vertical="center"/>
    </xf>
    <xf numFmtId="0" fontId="56" fillId="4" borderId="1" xfId="0" applyFont="1" applyFill="1" applyBorder="1" applyAlignment="1">
      <alignment horizontal="center" vertical="center"/>
    </xf>
    <xf numFmtId="0" fontId="56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0" fontId="56" fillId="0" borderId="3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7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8" fillId="8" borderId="2" xfId="3" applyNumberFormat="1" applyFont="1" applyFill="1" applyBorder="1" applyAlignment="1">
      <alignment horizontal="center" vertical="center"/>
    </xf>
    <xf numFmtId="0" fontId="68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61" fillId="12" borderId="0" xfId="0" applyFont="1" applyFill="1" applyBorder="1" applyAlignment="1">
      <alignment vertical="center"/>
    </xf>
    <xf numFmtId="0" fontId="57" fillId="3" borderId="10" xfId="0" applyFont="1" applyFill="1" applyBorder="1" applyAlignment="1">
      <alignment vertical="center"/>
    </xf>
    <xf numFmtId="0" fontId="57" fillId="3" borderId="11" xfId="0" applyFont="1" applyFill="1" applyBorder="1" applyAlignment="1">
      <alignment vertical="center"/>
    </xf>
    <xf numFmtId="0" fontId="57" fillId="3" borderId="12" xfId="0" applyFont="1" applyFill="1" applyBorder="1" applyAlignment="1">
      <alignment vertical="center"/>
    </xf>
    <xf numFmtId="0" fontId="60" fillId="12" borderId="13" xfId="0" applyFont="1" applyFill="1" applyBorder="1" applyAlignment="1">
      <alignment vertical="center"/>
    </xf>
    <xf numFmtId="0" fontId="62" fillId="3" borderId="14" xfId="0" applyFont="1" applyFill="1" applyBorder="1" applyAlignment="1">
      <alignment vertical="center"/>
    </xf>
    <xf numFmtId="0" fontId="58" fillId="3" borderId="13" xfId="0" applyFont="1" applyFill="1" applyBorder="1" applyAlignment="1">
      <alignment vertical="center"/>
    </xf>
    <xf numFmtId="0" fontId="57" fillId="3" borderId="15" xfId="0" applyFont="1" applyFill="1" applyBorder="1" applyAlignment="1">
      <alignment vertical="center"/>
    </xf>
    <xf numFmtId="0" fontId="62" fillId="3" borderId="16" xfId="0" applyFont="1" applyFill="1" applyBorder="1" applyAlignment="1">
      <alignment vertical="center"/>
    </xf>
    <xf numFmtId="0" fontId="57" fillId="3" borderId="17" xfId="0" applyFont="1" applyFill="1" applyBorder="1" applyAlignment="1">
      <alignment vertical="center"/>
    </xf>
    <xf numFmtId="0" fontId="57" fillId="3" borderId="16" xfId="0" applyFont="1" applyFill="1" applyBorder="1" applyAlignment="1">
      <alignment vertical="center"/>
    </xf>
    <xf numFmtId="0" fontId="60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45" fillId="12" borderId="0" xfId="0" applyFont="1" applyFill="1" applyAlignment="1">
      <alignment horizontal="center" vertical="center"/>
    </xf>
    <xf numFmtId="0" fontId="41" fillId="12" borderId="0" xfId="0" applyFont="1" applyFill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3" fontId="36" fillId="0" borderId="3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40" fillId="12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10" fontId="37" fillId="0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0" fontId="58" fillId="3" borderId="16" xfId="0" applyFont="1" applyFill="1" applyBorder="1" applyAlignment="1">
      <alignment horizontal="left" vertical="center" wrapText="1"/>
    </xf>
    <xf numFmtId="0" fontId="58" fillId="3" borderId="0" xfId="0" applyFont="1" applyFill="1" applyBorder="1" applyAlignment="1">
      <alignment horizontal="left" vertical="center" wrapText="1"/>
    </xf>
    <xf numFmtId="0" fontId="59" fillId="3" borderId="0" xfId="0" applyFont="1" applyFill="1" applyBorder="1" applyAlignment="1">
      <alignment horizontal="left" vertical="center" wrapText="1"/>
    </xf>
    <xf numFmtId="0" fontId="58" fillId="3" borderId="18" xfId="0" applyFont="1" applyFill="1" applyBorder="1" applyAlignment="1">
      <alignment horizontal="left" vertical="center" wrapText="1"/>
    </xf>
    <xf numFmtId="0" fontId="58" fillId="3" borderId="11" xfId="0" applyFont="1" applyFill="1" applyBorder="1" applyAlignment="1">
      <alignment horizontal="left" vertical="center" wrapText="1"/>
    </xf>
    <xf numFmtId="0" fontId="58" fillId="3" borderId="7" xfId="0" applyFont="1" applyFill="1" applyBorder="1" applyAlignment="1">
      <alignment horizontal="left" vertical="center"/>
    </xf>
    <xf numFmtId="0" fontId="58" fillId="3" borderId="0" xfId="0" applyFont="1" applyFill="1" applyBorder="1" applyAlignment="1">
      <alignment horizontal="left" vertical="center"/>
    </xf>
    <xf numFmtId="0" fontId="59" fillId="3" borderId="0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7" fillId="0" borderId="3" xfId="3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43" fillId="8" borderId="2" xfId="0" applyFont="1" applyFill="1" applyBorder="1" applyAlignment="1">
      <alignment horizontal="center" vertical="center"/>
    </xf>
    <xf numFmtId="0" fontId="59" fillId="3" borderId="17" xfId="0" applyFont="1" applyFill="1" applyBorder="1" applyAlignment="1">
      <alignment horizontal="left" vertical="center" wrapText="1"/>
    </xf>
    <xf numFmtId="0" fontId="59" fillId="3" borderId="11" xfId="0" applyFont="1" applyFill="1" applyBorder="1" applyAlignment="1">
      <alignment horizontal="left" vertical="center" wrapText="1"/>
    </xf>
    <xf numFmtId="0" fontId="59" fillId="3" borderId="19" xfId="0" applyFont="1" applyFill="1" applyBorder="1" applyAlignment="1">
      <alignment horizontal="left" vertical="center" wrapText="1"/>
    </xf>
    <xf numFmtId="0" fontId="58" fillId="3" borderId="14" xfId="0" applyFont="1" applyFill="1" applyBorder="1" applyAlignment="1">
      <alignment horizontal="left" vertical="center"/>
    </xf>
    <xf numFmtId="0" fontId="58" fillId="3" borderId="13" xfId="0" applyFont="1" applyFill="1" applyBorder="1" applyAlignment="1">
      <alignment horizontal="left" vertical="center"/>
    </xf>
    <xf numFmtId="0" fontId="59" fillId="3" borderId="18" xfId="0" applyFont="1" applyFill="1" applyBorder="1" applyAlignment="1">
      <alignment horizontal="left" vertical="center"/>
    </xf>
    <xf numFmtId="0" fontId="59" fillId="3" borderId="11" xfId="0" applyFont="1" applyFill="1" applyBorder="1" applyAlignment="1">
      <alignment horizontal="left" vertical="center"/>
    </xf>
    <xf numFmtId="0" fontId="33" fillId="0" borderId="3" xfId="3" applyFont="1" applyFill="1" applyBorder="1" applyAlignment="1">
      <alignment horizontal="left" vertical="center"/>
    </xf>
    <xf numFmtId="0" fontId="40" fillId="11" borderId="0" xfId="0" applyFont="1" applyFill="1" applyAlignment="1">
      <alignment horizontal="center" vertical="center"/>
    </xf>
    <xf numFmtId="3" fontId="36" fillId="0" borderId="1" xfId="0" applyNumberFormat="1" applyFont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3" fontId="36" fillId="0" borderId="0" xfId="0" applyNumberFormat="1" applyFont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9" fontId="33" fillId="5" borderId="2" xfId="2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49" fontId="49" fillId="12" borderId="0" xfId="0" applyNumberFormat="1" applyFont="1" applyFill="1" applyAlignment="1">
      <alignment horizontal="right" vertical="center"/>
    </xf>
    <xf numFmtId="0" fontId="47" fillId="12" borderId="0" xfId="0" applyFont="1" applyFill="1" applyAlignment="1">
      <alignment horizontal="right" vertical="center"/>
    </xf>
  </cellXfs>
  <cellStyles count="4">
    <cellStyle name="Millares" xfId="1" builtinId="3"/>
    <cellStyle name="Normal" xfId="0" builtinId="0"/>
    <cellStyle name="Normal 2" xfId="3"/>
    <cellStyle name="Porcentaje" xfId="2" builtinId="5"/>
  </cellStyles>
  <dxfs count="87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66686"/>
      <color rgb="FF003956"/>
      <color rgb="FF7DB51A"/>
      <color rgb="FF000000"/>
      <color rgb="FFFF6600"/>
      <color rgb="FFFF3300"/>
      <color rgb="FFFF9900"/>
      <color rgb="FFA94B11"/>
      <color rgb="FFFFCC66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54657968"/>
        <c:axId val="154657184"/>
      </c:barChart>
      <c:catAx>
        <c:axId val="154657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5465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65718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546579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730647850110618E-2"/>
          <c:y val="0.23241072138709934"/>
          <c:w val="0.88561246422093376"/>
          <c:h val="0.625217529626978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2019'!$B$520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2019'!$C$519:$H$519</c15:sqref>
                  </c15:fullRef>
                </c:ext>
              </c:extLst>
              <c:f>('NOVIEMBRE 2019'!$C$519,'NOVIEMBRE 2019'!$E$519,'NOVIEMBRE 2019'!$G$519)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2019'!$C$520:$H$520</c15:sqref>
                  </c15:fullRef>
                </c:ext>
              </c:extLst>
              <c:f>('NOVIEMBRE 2019'!$C$520,'NOVIEMBRE 2019'!$E$520,'NOVIEMBRE 2019'!$G$520)</c:f>
              <c:numCache>
                <c:formatCode>#,##0</c:formatCode>
                <c:ptCount val="3"/>
                <c:pt idx="0">
                  <c:v>10615989</c:v>
                </c:pt>
                <c:pt idx="1">
                  <c:v>2631799</c:v>
                </c:pt>
                <c:pt idx="2">
                  <c:v>13247788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'NOVIEMBRE 2019'!$B$521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2019'!$C$519:$H$519</c15:sqref>
                  </c15:fullRef>
                </c:ext>
              </c:extLst>
              <c:f>('NOVIEMBRE 2019'!$C$519,'NOVIEMBRE 2019'!$E$519,'NOVIEMBRE 2019'!$G$519)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2019'!$C$521:$H$521</c15:sqref>
                  </c15:fullRef>
                </c:ext>
              </c:extLst>
              <c:f>('NOVIEMBRE 2019'!$C$521,'NOVIEMBRE 2019'!$E$521,'NOVIEMBRE 2019'!$G$521)</c:f>
              <c:numCache>
                <c:formatCode>#,##0</c:formatCode>
                <c:ptCount val="3"/>
                <c:pt idx="0">
                  <c:v>11272232</c:v>
                </c:pt>
                <c:pt idx="1">
                  <c:v>2860983</c:v>
                </c:pt>
                <c:pt idx="2">
                  <c:v>14133215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605736"/>
        <c:axId val="303610440"/>
      </c:barChart>
      <c:catAx>
        <c:axId val="30360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610440"/>
        <c:crosses val="autoZero"/>
        <c:auto val="0"/>
        <c:lblAlgn val="ctr"/>
        <c:lblOffset val="100"/>
        <c:noMultiLvlLbl val="0"/>
      </c:catAx>
      <c:valAx>
        <c:axId val="303610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605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2019'!$B$546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2019'!$C$545:$K$545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2019'!$C$546:$K$546</c:f>
              <c:numCache>
                <c:formatCode>#,##0</c:formatCode>
                <c:ptCount val="9"/>
                <c:pt idx="0">
                  <c:v>1429916</c:v>
                </c:pt>
                <c:pt idx="1">
                  <c:v>2107827</c:v>
                </c:pt>
                <c:pt idx="2">
                  <c:v>2253377</c:v>
                </c:pt>
                <c:pt idx="3">
                  <c:v>681573</c:v>
                </c:pt>
                <c:pt idx="4">
                  <c:v>2380223</c:v>
                </c:pt>
                <c:pt idx="5">
                  <c:v>1256046</c:v>
                </c:pt>
                <c:pt idx="6">
                  <c:v>858987</c:v>
                </c:pt>
                <c:pt idx="7">
                  <c:v>1579839</c:v>
                </c:pt>
                <c:pt idx="8">
                  <c:v>700000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'NOVIEMBRE 2019'!$B$547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'NOVIEMBRE 2019'!$C$545:$K$545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2019'!$C$547:$K$547</c:f>
              <c:numCache>
                <c:formatCode>#,##0</c:formatCode>
                <c:ptCount val="9"/>
                <c:pt idx="0">
                  <c:v>1549442</c:v>
                </c:pt>
                <c:pt idx="1">
                  <c:v>2165755</c:v>
                </c:pt>
                <c:pt idx="2">
                  <c:v>2390873</c:v>
                </c:pt>
                <c:pt idx="3">
                  <c:v>694934</c:v>
                </c:pt>
                <c:pt idx="4">
                  <c:v>2590200</c:v>
                </c:pt>
                <c:pt idx="5">
                  <c:v>1382008</c:v>
                </c:pt>
                <c:pt idx="6">
                  <c:v>889950</c:v>
                </c:pt>
                <c:pt idx="7">
                  <c:v>1676798</c:v>
                </c:pt>
                <c:pt idx="8">
                  <c:v>793255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606520"/>
        <c:axId val="303611616"/>
      </c:barChart>
      <c:catAx>
        <c:axId val="303606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611616"/>
        <c:crosses val="autoZero"/>
        <c:auto val="1"/>
        <c:lblAlgn val="ctr"/>
        <c:lblOffset val="100"/>
        <c:noMultiLvlLbl val="0"/>
      </c:catAx>
      <c:valAx>
        <c:axId val="30361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606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46054196827857E-2"/>
          <c:y val="0.2188596614135096"/>
          <c:w val="0.90657183907636596"/>
          <c:h val="0.643650495903320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2019'!$B$477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'NOVIEMBRE 2019'!$C$476:$K$476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2019'!$C$477:$K$477</c:f>
              <c:numCache>
                <c:formatCode>#,##0</c:formatCode>
                <c:ptCount val="9"/>
                <c:pt idx="0">
                  <c:v>868532</c:v>
                </c:pt>
                <c:pt idx="1">
                  <c:v>1387816</c:v>
                </c:pt>
                <c:pt idx="2">
                  <c:v>1411395</c:v>
                </c:pt>
                <c:pt idx="3">
                  <c:v>396401</c:v>
                </c:pt>
                <c:pt idx="4">
                  <c:v>1249355</c:v>
                </c:pt>
                <c:pt idx="5">
                  <c:v>763286</c:v>
                </c:pt>
                <c:pt idx="6">
                  <c:v>439411</c:v>
                </c:pt>
                <c:pt idx="7">
                  <c:v>923321</c:v>
                </c:pt>
                <c:pt idx="8">
                  <c:v>415526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'NOVIEMBRE 2019'!$B$478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'NOVIEMBRE 2019'!$C$476:$K$476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2019'!$C$478:$K$478</c:f>
              <c:numCache>
                <c:formatCode>#,##0</c:formatCode>
                <c:ptCount val="9"/>
                <c:pt idx="0">
                  <c:v>923520</c:v>
                </c:pt>
                <c:pt idx="1">
                  <c:v>1408557</c:v>
                </c:pt>
                <c:pt idx="2">
                  <c:v>1480360</c:v>
                </c:pt>
                <c:pt idx="3">
                  <c:v>400650</c:v>
                </c:pt>
                <c:pt idx="4">
                  <c:v>1366792</c:v>
                </c:pt>
                <c:pt idx="5">
                  <c:v>839447</c:v>
                </c:pt>
                <c:pt idx="6">
                  <c:v>446437</c:v>
                </c:pt>
                <c:pt idx="7">
                  <c:v>958678</c:v>
                </c:pt>
                <c:pt idx="8">
                  <c:v>469916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612400"/>
        <c:axId val="303608480"/>
      </c:barChart>
      <c:catAx>
        <c:axId val="30361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608480"/>
        <c:crosses val="autoZero"/>
        <c:auto val="1"/>
        <c:lblAlgn val="ctr"/>
        <c:lblOffset val="100"/>
        <c:noMultiLvlLbl val="0"/>
      </c:catAx>
      <c:valAx>
        <c:axId val="30360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61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883128888655774E-2"/>
          <c:y val="0.17772480314960631"/>
          <c:w val="0.87930202521520795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2019'!$B$622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2019'!$C$621:$H$621</c15:sqref>
                  </c15:fullRef>
                </c:ext>
              </c:extLst>
              <c:f>('NOVIEMBRE 2019'!$C$621,'NOVIEMBRE 2019'!$E$621,'NOVIEMBRE 2019'!$G$621)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2019'!$C$622:$H$622</c15:sqref>
                  </c15:fullRef>
                </c:ext>
              </c:extLst>
              <c:f>('NOVIEMBRE 2019'!$C$622,'NOVIEMBRE 2019'!$E$622,'NOVIEMBRE 2019'!$G$622)</c:f>
              <c:numCache>
                <c:formatCode>#,##0</c:formatCode>
                <c:ptCount val="3"/>
                <c:pt idx="0">
                  <c:v>371802</c:v>
                </c:pt>
                <c:pt idx="1">
                  <c:v>76961</c:v>
                </c:pt>
                <c:pt idx="2">
                  <c:v>448763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'NOVIEMBRE 2019'!$B$623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2019'!$C$621:$H$621</c15:sqref>
                  </c15:fullRef>
                </c:ext>
              </c:extLst>
              <c:f>('NOVIEMBRE 2019'!$C$621,'NOVIEMBRE 2019'!$E$621,'NOVIEMBRE 2019'!$G$621)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2019'!$C$623:$H$623</c15:sqref>
                  </c15:fullRef>
                </c:ext>
              </c:extLst>
              <c:f>('NOVIEMBRE 2019'!$C$623,'NOVIEMBRE 2019'!$E$623,'NOVIEMBRE 2019'!$G$623)</c:f>
              <c:numCache>
                <c:formatCode>#,##0</c:formatCode>
                <c:ptCount val="3"/>
                <c:pt idx="0">
                  <c:v>384897</c:v>
                </c:pt>
                <c:pt idx="1">
                  <c:v>74330</c:v>
                </c:pt>
                <c:pt idx="2">
                  <c:v>459227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606128"/>
        <c:axId val="3036088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2019'!$B$621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2019'!$C$621:$H$621</c15:sqref>
                        </c15:fullRef>
                        <c15:formulaRef>
                          <c15:sqref>('NOVIEMBRE 2019'!$C$621,'NOVIEMBRE 2019'!$E$621,'NOVIEMBRE 2019'!$G$621)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2019'!$C$621:$H$621</c15:sqref>
                        </c15:fullRef>
                        <c15:formulaRef>
                          <c15:sqref>('NOVIEMBRE 2019'!$C$621,'NOVIEMBRE 2019'!$E$621,'NOVIEMBRE 2019'!$G$621)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30360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608872"/>
        <c:crosses val="autoZero"/>
        <c:auto val="0"/>
        <c:lblAlgn val="ctr"/>
        <c:lblOffset val="100"/>
        <c:noMultiLvlLbl val="0"/>
      </c:catAx>
      <c:valAx>
        <c:axId val="303608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60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367300292523359E-2"/>
          <c:y val="0.20210787401574801"/>
          <c:w val="0.89097581177852103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2019'!$B$639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2019'!$C$638:$H$638</c15:sqref>
                  </c15:fullRef>
                </c:ext>
              </c:extLst>
              <c:f>('NOVIEMBRE 2019'!$C$638,'NOVIEMBRE 2019'!$E$638,'NOVIEMBRE 2019'!$G$638)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2019'!$C$639:$H$639</c15:sqref>
                  </c15:fullRef>
                </c:ext>
              </c:extLst>
              <c:f>('NOVIEMBRE 2019'!$C$639,'NOVIEMBRE 2019'!$E$639,'NOVIEMBRE 2019'!$G$639)</c:f>
              <c:numCache>
                <c:formatCode>#,##0</c:formatCode>
                <c:ptCount val="3"/>
                <c:pt idx="0">
                  <c:v>623201</c:v>
                </c:pt>
                <c:pt idx="1">
                  <c:v>114315</c:v>
                </c:pt>
                <c:pt idx="2">
                  <c:v>737516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'NOVIEMBRE 2019'!$B$640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2019'!$C$638:$H$638</c15:sqref>
                  </c15:fullRef>
                </c:ext>
              </c:extLst>
              <c:f>('NOVIEMBRE 2019'!$C$638,'NOVIEMBRE 2019'!$E$638,'NOVIEMBRE 2019'!$G$638)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2019'!$C$640:$H$640</c15:sqref>
                  </c15:fullRef>
                </c:ext>
              </c:extLst>
              <c:f>('NOVIEMBRE 2019'!$C$640,'NOVIEMBRE 2019'!$E$640,'NOVIEMBRE 2019'!$G$640)</c:f>
              <c:numCache>
                <c:formatCode>#,##0</c:formatCode>
                <c:ptCount val="3"/>
                <c:pt idx="0">
                  <c:v>625275</c:v>
                </c:pt>
                <c:pt idx="1">
                  <c:v>116967</c:v>
                </c:pt>
                <c:pt idx="2">
                  <c:v>742242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610048"/>
        <c:axId val="3043072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2019'!$B$638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2019'!$C$638:$H$638</c15:sqref>
                        </c15:fullRef>
                        <c15:formulaRef>
                          <c15:sqref>('NOVIEMBRE 2019'!$C$638,'NOVIEMBRE 2019'!$E$638,'NOVIEMBRE 2019'!$G$638)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2019'!$C$638:$H$638</c15:sqref>
                        </c15:fullRef>
                        <c15:formulaRef>
                          <c15:sqref>('NOVIEMBRE 2019'!$C$638,'NOVIEMBRE 2019'!$E$638,'NOVIEMBRE 2019'!$G$638)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30361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307232"/>
        <c:crosses val="autoZero"/>
        <c:auto val="0"/>
        <c:lblAlgn val="ctr"/>
        <c:lblOffset val="100"/>
        <c:noMultiLvlLbl val="0"/>
      </c:catAx>
      <c:valAx>
        <c:axId val="30430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61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2019'!$C$347:$L$347</c15:sqref>
                  </c15:fullRef>
                </c:ext>
              </c:extLst>
              <c:f>'NOVIEMBRE 2019'!$C$347:$K$347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2019'!$C$348:$L$348</c15:sqref>
                  </c15:fullRef>
                </c:ext>
              </c:extLst>
              <c:f>'NOVIEMBRE 2019'!$C$348:$K$348</c:f>
              <c:numCache>
                <c:formatCode>#,##0</c:formatCode>
                <c:ptCount val="9"/>
                <c:pt idx="0">
                  <c:v>74339</c:v>
                </c:pt>
                <c:pt idx="1">
                  <c:v>102460</c:v>
                </c:pt>
                <c:pt idx="2">
                  <c:v>92714</c:v>
                </c:pt>
                <c:pt idx="3">
                  <c:v>32084</c:v>
                </c:pt>
                <c:pt idx="4">
                  <c:v>106083</c:v>
                </c:pt>
                <c:pt idx="5">
                  <c:v>75972</c:v>
                </c:pt>
                <c:pt idx="6">
                  <c:v>35175</c:v>
                </c:pt>
                <c:pt idx="7">
                  <c:v>87128</c:v>
                </c:pt>
                <c:pt idx="8">
                  <c:v>33733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2019'!$C$347:$L$347</c15:sqref>
                  </c15:fullRef>
                </c:ext>
              </c:extLst>
              <c:f>'NOVIEMBRE 2019'!$C$347:$K$347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2019'!$C$351:$L$351</c15:sqref>
                  </c15:fullRef>
                </c:ext>
              </c:extLst>
              <c:f>'NOVIEMBRE 2019'!$C$351:$K$351</c:f>
              <c:numCache>
                <c:formatCode>#,##0</c:formatCode>
                <c:ptCount val="9"/>
                <c:pt idx="0">
                  <c:v>117598</c:v>
                </c:pt>
                <c:pt idx="1">
                  <c:v>152340</c:v>
                </c:pt>
                <c:pt idx="2">
                  <c:v>155140</c:v>
                </c:pt>
                <c:pt idx="3">
                  <c:v>55881</c:v>
                </c:pt>
                <c:pt idx="4">
                  <c:v>211681</c:v>
                </c:pt>
                <c:pt idx="5">
                  <c:v>125265</c:v>
                </c:pt>
                <c:pt idx="6">
                  <c:v>62480</c:v>
                </c:pt>
                <c:pt idx="7">
                  <c:v>149326</c:v>
                </c:pt>
                <c:pt idx="8">
                  <c:v>57407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2019'!$B$595:$B$603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2019'!$E$595:$E$603</c:f>
              <c:numCache>
                <c:formatCode>#,##0</c:formatCode>
                <c:ptCount val="9"/>
                <c:pt idx="0">
                  <c:v>43575</c:v>
                </c:pt>
                <c:pt idx="1">
                  <c:v>79415</c:v>
                </c:pt>
                <c:pt idx="2">
                  <c:v>69747</c:v>
                </c:pt>
                <c:pt idx="3">
                  <c:v>23583</c:v>
                </c:pt>
                <c:pt idx="4">
                  <c:v>83522</c:v>
                </c:pt>
                <c:pt idx="5">
                  <c:v>42347</c:v>
                </c:pt>
                <c:pt idx="6">
                  <c:v>22960</c:v>
                </c:pt>
                <c:pt idx="7">
                  <c:v>73325</c:v>
                </c:pt>
                <c:pt idx="8">
                  <c:v>20753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2019'!$B$595:$B$603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2019'!$H$595:$H$603</c:f>
              <c:numCache>
                <c:formatCode>#,##0</c:formatCode>
                <c:ptCount val="9"/>
                <c:pt idx="0">
                  <c:v>60503</c:v>
                </c:pt>
                <c:pt idx="1">
                  <c:v>111718</c:v>
                </c:pt>
                <c:pt idx="2">
                  <c:v>111553</c:v>
                </c:pt>
                <c:pt idx="3">
                  <c:v>37947</c:v>
                </c:pt>
                <c:pt idx="4">
                  <c:v>162654</c:v>
                </c:pt>
                <c:pt idx="5">
                  <c:v>65962</c:v>
                </c:pt>
                <c:pt idx="6">
                  <c:v>36824</c:v>
                </c:pt>
                <c:pt idx="7">
                  <c:v>119682</c:v>
                </c:pt>
                <c:pt idx="8">
                  <c:v>35399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2130784220154299"/>
          <c:w val="0.86764501914324932"/>
          <c:h val="0.649818261353694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2019'!$B$664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2019'!$C$663:$H$663</c15:sqref>
                  </c15:fullRef>
                </c:ext>
              </c:extLst>
              <c:f>('NOVIEMBRE 2019'!$C$663,'NOVIEMBRE 2019'!$E$663,'NOVIEMBRE 2019'!$G$663)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2019'!$C$664:$H$664</c15:sqref>
                  </c15:fullRef>
                </c:ext>
              </c:extLst>
              <c:f>('NOVIEMBRE 2019'!$C$664,'NOVIEMBRE 2019'!$E$664,'NOVIEMBRE 2019'!$G$664)</c:f>
              <c:numCache>
                <c:formatCode>#,##0</c:formatCode>
                <c:ptCount val="3"/>
                <c:pt idx="0">
                  <c:v>4419000</c:v>
                </c:pt>
                <c:pt idx="1">
                  <c:v>1401630</c:v>
                </c:pt>
                <c:pt idx="2">
                  <c:v>5820630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'NOVIEMBRE 2019'!$B$665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2019'!$C$663:$H$663</c15:sqref>
                  </c15:fullRef>
                </c:ext>
              </c:extLst>
              <c:f>('NOVIEMBRE 2019'!$C$663,'NOVIEMBRE 2019'!$E$663,'NOVIEMBRE 2019'!$G$663)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2019'!$C$665:$H$665</c15:sqref>
                  </c15:fullRef>
                </c:ext>
              </c:extLst>
              <c:f>('NOVIEMBRE 2019'!$C$665,'NOVIEMBRE 2019'!$E$665,'NOVIEMBRE 2019'!$G$665)</c:f>
              <c:numCache>
                <c:formatCode>#,##0</c:formatCode>
                <c:ptCount val="3"/>
                <c:pt idx="0">
                  <c:v>4471889</c:v>
                </c:pt>
                <c:pt idx="1">
                  <c:v>1404107</c:v>
                </c:pt>
                <c:pt idx="2">
                  <c:v>5875996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310760"/>
        <c:axId val="3043115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2019'!$B$663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2019'!$C$663:$H$663</c15:sqref>
                        </c15:fullRef>
                        <c15:formulaRef>
                          <c15:sqref>('NOVIEMBRE 2019'!$C$663,'NOVIEMBRE 2019'!$E$663,'NOVIEMBRE 2019'!$G$663)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2019'!$C$663:$H$663</c15:sqref>
                        </c15:fullRef>
                        <c15:formulaRef>
                          <c15:sqref>('NOVIEMBRE 2019'!$C$663,'NOVIEMBRE 2019'!$E$663,'NOVIEMBRE 2019'!$G$663)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30431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311544"/>
        <c:crosses val="autoZero"/>
        <c:auto val="0"/>
        <c:lblAlgn val="ctr"/>
        <c:lblOffset val="100"/>
        <c:noMultiLvlLbl val="0"/>
      </c:catAx>
      <c:valAx>
        <c:axId val="30431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31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54657576"/>
        <c:axId val="154658752"/>
        <c:axId val="0"/>
      </c:bar3DChart>
      <c:catAx>
        <c:axId val="154657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5465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4658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54657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2019'!$B$690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2019'!$C$689:$H$689</c15:sqref>
                  </c15:fullRef>
                </c:ext>
              </c:extLst>
              <c:f>('NOVIEMBRE 2019'!$C$689,'NOVIEMBRE 2019'!$E$689,'NOVIEMBRE 2019'!$G$689)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2019'!$C$690:$H$690</c15:sqref>
                  </c15:fullRef>
                </c:ext>
              </c:extLst>
              <c:f>('NOVIEMBRE 2019'!$C$690,'NOVIEMBRE 2019'!$E$690,'NOVIEMBRE 2019'!$G$690)</c:f>
              <c:numCache>
                <c:formatCode>#,##0</c:formatCode>
                <c:ptCount val="3"/>
                <c:pt idx="0">
                  <c:v>7161572</c:v>
                </c:pt>
                <c:pt idx="1">
                  <c:v>1993894</c:v>
                </c:pt>
                <c:pt idx="2">
                  <c:v>9155466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'NOVIEMBRE 2019'!$B$691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2019'!$C$689:$H$689</c15:sqref>
                  </c15:fullRef>
                </c:ext>
              </c:extLst>
              <c:f>('NOVIEMBRE 2019'!$C$689,'NOVIEMBRE 2019'!$E$689,'NOVIEMBRE 2019'!$G$689)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2019'!$C$691:$H$691</c15:sqref>
                  </c15:fullRef>
                </c:ext>
              </c:extLst>
              <c:f>('NOVIEMBRE 2019'!$C$691,'NOVIEMBRE 2019'!$E$691,'NOVIEMBRE 2019'!$G$691)</c:f>
              <c:numCache>
                <c:formatCode>#,##0</c:formatCode>
                <c:ptCount val="3"/>
                <c:pt idx="0">
                  <c:v>7238103</c:v>
                </c:pt>
                <c:pt idx="1">
                  <c:v>2017335</c:v>
                </c:pt>
                <c:pt idx="2">
                  <c:v>9255438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314288"/>
        <c:axId val="3043084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2019'!$B$689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2019'!$C$689:$H$689</c15:sqref>
                        </c15:fullRef>
                        <c15:formulaRef>
                          <c15:sqref>('NOVIEMBRE 2019'!$C$689,'NOVIEMBRE 2019'!$E$689,'NOVIEMBRE 2019'!$G$689)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2019'!$C$689:$H$689</c15:sqref>
                        </c15:fullRef>
                        <c15:formulaRef>
                          <c15:sqref>('NOVIEMBRE 2019'!$C$689,'NOVIEMBRE 2019'!$E$689,'NOVIEMBRE 2019'!$G$689)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30431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308408"/>
        <c:crosses val="autoZero"/>
        <c:auto val="0"/>
        <c:lblAlgn val="ctr"/>
        <c:lblOffset val="100"/>
        <c:noMultiLvlLbl val="0"/>
      </c:catAx>
      <c:valAx>
        <c:axId val="304308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31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1.9084955288420361E-2"/>
                  <c:y val="3.667588280582632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2019'!$B$738:$B$746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2019'!$E$738:$E$746</c:f>
              <c:numCache>
                <c:formatCode>#,##0</c:formatCode>
                <c:ptCount val="9"/>
                <c:pt idx="0">
                  <c:v>261</c:v>
                </c:pt>
                <c:pt idx="1">
                  <c:v>2711</c:v>
                </c:pt>
                <c:pt idx="2">
                  <c:v>4029</c:v>
                </c:pt>
                <c:pt idx="3">
                  <c:v>841</c:v>
                </c:pt>
                <c:pt idx="4">
                  <c:v>1176</c:v>
                </c:pt>
                <c:pt idx="5">
                  <c:v>2191</c:v>
                </c:pt>
                <c:pt idx="6">
                  <c:v>340</c:v>
                </c:pt>
                <c:pt idx="7">
                  <c:v>1271</c:v>
                </c:pt>
                <c:pt idx="8">
                  <c:v>382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9160856331861504E-2"/>
                  <c:y val="7.320262342063161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2.1555963373344193E-2"/>
                  <c:y val="-1.6775407409623552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2019'!$B$738:$B$746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2019'!$H$738:$H$746</c:f>
              <c:numCache>
                <c:formatCode>#,##0</c:formatCode>
                <c:ptCount val="9"/>
                <c:pt idx="0">
                  <c:v>485</c:v>
                </c:pt>
                <c:pt idx="1">
                  <c:v>4695</c:v>
                </c:pt>
                <c:pt idx="2">
                  <c:v>7426</c:v>
                </c:pt>
                <c:pt idx="3">
                  <c:v>1216</c:v>
                </c:pt>
                <c:pt idx="4">
                  <c:v>2662</c:v>
                </c:pt>
                <c:pt idx="5">
                  <c:v>3729</c:v>
                </c:pt>
                <c:pt idx="6">
                  <c:v>1179</c:v>
                </c:pt>
                <c:pt idx="7">
                  <c:v>6905</c:v>
                </c:pt>
                <c:pt idx="8">
                  <c:v>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552571020212819E-2"/>
          <c:y val="0.17772480314960631"/>
          <c:w val="0.88263258308365089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2019'!$B$765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2019'!$C$764:$H$764</c15:sqref>
                  </c15:fullRef>
                </c:ext>
              </c:extLst>
              <c:f>('NOVIEMBRE 2019'!$C$764,'NOVIEMBRE 2019'!$E$764,'NOVIEMBRE 2019'!$G$764)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2019'!$C$765:$H$765</c15:sqref>
                  </c15:fullRef>
                </c:ext>
              </c:extLst>
              <c:f>('NOVIEMBRE 2019'!$C$765,'NOVIEMBRE 2019'!$E$765,'NOVIEMBRE 2019'!$G$765)</c:f>
              <c:numCache>
                <c:formatCode>#,##0</c:formatCode>
                <c:ptCount val="3"/>
                <c:pt idx="0">
                  <c:v>10183</c:v>
                </c:pt>
                <c:pt idx="1">
                  <c:v>1879</c:v>
                </c:pt>
                <c:pt idx="2">
                  <c:v>12062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'NOVIEMBRE 2019'!$B$766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2019'!$C$764:$H$764</c15:sqref>
                  </c15:fullRef>
                </c:ext>
              </c:extLst>
              <c:f>('NOVIEMBRE 2019'!$C$764,'NOVIEMBRE 2019'!$E$764,'NOVIEMBRE 2019'!$G$764)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2019'!$C$766:$H$766</c15:sqref>
                  </c15:fullRef>
                </c:ext>
              </c:extLst>
              <c:f>('NOVIEMBRE 2019'!$C$766,'NOVIEMBRE 2019'!$E$766,'NOVIEMBRE 2019'!$G$766)</c:f>
              <c:numCache>
                <c:formatCode>#,##0</c:formatCode>
                <c:ptCount val="3"/>
                <c:pt idx="0">
                  <c:v>10556</c:v>
                </c:pt>
                <c:pt idx="1">
                  <c:v>2646</c:v>
                </c:pt>
                <c:pt idx="2">
                  <c:v>13202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309192"/>
        <c:axId val="3043103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2019'!$B$764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2019'!$C$764:$H$764</c15:sqref>
                        </c15:fullRef>
                        <c15:formulaRef>
                          <c15:sqref>('NOVIEMBRE 2019'!$C$764,'NOVIEMBRE 2019'!$E$764,'NOVIEMBRE 2019'!$G$764)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2019'!$C$764:$H$764</c15:sqref>
                        </c15:fullRef>
                        <c15:formulaRef>
                          <c15:sqref>('NOVIEMBRE 2019'!$C$764,'NOVIEMBRE 2019'!$E$764,'NOVIEMBRE 2019'!$G$764)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304309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310368"/>
        <c:crosses val="autoZero"/>
        <c:auto val="0"/>
        <c:lblAlgn val="ctr"/>
        <c:lblOffset val="100"/>
        <c:noMultiLvlLbl val="0"/>
      </c:catAx>
      <c:valAx>
        <c:axId val="30431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30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725489373748405E-2"/>
          <c:y val="0.20210787401574801"/>
          <c:w val="0.90961762269729596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2019'!$B$782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2019'!$C$781:$H$781</c15:sqref>
                  </c15:fullRef>
                </c:ext>
              </c:extLst>
              <c:f>('NOVIEMBRE 2019'!$C$781,'NOVIEMBRE 2019'!$E$781,'NOVIEMBRE 2019'!$G$781)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2019'!$C$782:$H$782</c15:sqref>
                  </c15:fullRef>
                </c:ext>
              </c:extLst>
              <c:f>('NOVIEMBRE 2019'!$C$782,'NOVIEMBRE 2019'!$E$782,'NOVIEMBRE 2019'!$G$782)</c:f>
              <c:numCache>
                <c:formatCode>#,##0</c:formatCode>
                <c:ptCount val="3"/>
                <c:pt idx="0">
                  <c:v>22129</c:v>
                </c:pt>
                <c:pt idx="1">
                  <c:v>3053</c:v>
                </c:pt>
                <c:pt idx="2">
                  <c:v>25182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'NOVIEMBRE 2019'!$B$783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2019'!$C$781:$H$781</c15:sqref>
                  </c15:fullRef>
                </c:ext>
              </c:extLst>
              <c:f>('NOVIEMBRE 2019'!$C$781,'NOVIEMBRE 2019'!$E$781,'NOVIEMBRE 2019'!$G$781)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2019'!$C$783:$H$783</c15:sqref>
                  </c15:fullRef>
                </c:ext>
              </c:extLst>
              <c:f>('NOVIEMBRE 2019'!$C$783,'NOVIEMBRE 2019'!$E$783,'NOVIEMBRE 2019'!$G$783)</c:f>
              <c:numCache>
                <c:formatCode>#,##0</c:formatCode>
                <c:ptCount val="3"/>
                <c:pt idx="0">
                  <c:v>21701</c:v>
                </c:pt>
                <c:pt idx="1">
                  <c:v>7010</c:v>
                </c:pt>
                <c:pt idx="2">
                  <c:v>28711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309584"/>
        <c:axId val="3043111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2019'!$B$781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2019'!$C$781:$H$781</c15:sqref>
                        </c15:fullRef>
                        <c15:formulaRef>
                          <c15:sqref>('NOVIEMBRE 2019'!$C$781,'NOVIEMBRE 2019'!$E$781,'NOVIEMBRE 2019'!$G$781)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2019'!$C$781:$H$781</c15:sqref>
                        </c15:fullRef>
                        <c15:formulaRef>
                          <c15:sqref>('NOVIEMBRE 2019'!$C$781,'NOVIEMBRE 2019'!$E$781,'NOVIEMBRE 2019'!$G$781)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30430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311152"/>
        <c:crosses val="autoZero"/>
        <c:auto val="0"/>
        <c:lblAlgn val="ctr"/>
        <c:lblOffset val="100"/>
        <c:noMultiLvlLbl val="0"/>
      </c:catAx>
      <c:valAx>
        <c:axId val="30431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430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4399653831780594"/>
          <c:y val="3.3898830827964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552571020212819E-2"/>
          <c:y val="0.22822993716694501"/>
          <c:w val="0.88263258308365089"/>
          <c:h val="0.6346667462021792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2019'!$B$807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2019'!$C$806:$H$806</c15:sqref>
                  </c15:fullRef>
                </c:ext>
              </c:extLst>
              <c:f>('NOVIEMBRE 2019'!$C$806,'NOVIEMBRE 2019'!$E$806,'NOVIEMBRE 2019'!$G$806)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2019'!$C$807:$H$807</c15:sqref>
                  </c15:fullRef>
                </c:ext>
              </c:extLst>
              <c:f>('NOVIEMBRE 2019'!$C$807,'NOVIEMBRE 2019'!$E$807,'NOVIEMBRE 2019'!$G$807)</c:f>
              <c:numCache>
                <c:formatCode>#,##0</c:formatCode>
                <c:ptCount val="3"/>
                <c:pt idx="0">
                  <c:v>141339</c:v>
                </c:pt>
                <c:pt idx="1">
                  <c:v>55274</c:v>
                </c:pt>
                <c:pt idx="2">
                  <c:v>196613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'NOVIEMBRE 2019'!$B$808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2019'!$C$806:$H$806</c15:sqref>
                  </c15:fullRef>
                </c:ext>
              </c:extLst>
              <c:f>('NOVIEMBRE 2019'!$C$806,'NOVIEMBRE 2019'!$E$806,'NOVIEMBRE 2019'!$G$806)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2019'!$C$808:$H$808</c15:sqref>
                  </c15:fullRef>
                </c:ext>
              </c:extLst>
              <c:f>('NOVIEMBRE 2019'!$C$808,'NOVIEMBRE 2019'!$E$808,'NOVIEMBRE 2019'!$G$808)</c:f>
              <c:numCache>
                <c:formatCode>#,##0</c:formatCode>
                <c:ptCount val="3"/>
                <c:pt idx="0">
                  <c:v>140754</c:v>
                </c:pt>
                <c:pt idx="1">
                  <c:v>61060</c:v>
                </c:pt>
                <c:pt idx="2">
                  <c:v>201814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109744"/>
        <c:axId val="3031054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2019'!$B$806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2019'!$C$806:$H$806</c15:sqref>
                        </c15:fullRef>
                        <c15:formulaRef>
                          <c15:sqref>('NOVIEMBRE 2019'!$C$806,'NOVIEMBRE 2019'!$E$806,'NOVIEMBRE 2019'!$G$806)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2019'!$C$806:$H$806</c15:sqref>
                        </c15:fullRef>
                        <c15:formulaRef>
                          <c15:sqref>('NOVIEMBRE 2019'!$C$806,'NOVIEMBRE 2019'!$E$806,'NOVIEMBRE 2019'!$G$806)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30310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05432"/>
        <c:crosses val="autoZero"/>
        <c:auto val="0"/>
        <c:lblAlgn val="ctr"/>
        <c:lblOffset val="100"/>
        <c:noMultiLvlLbl val="0"/>
      </c:catAx>
      <c:valAx>
        <c:axId val="30310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0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751952776874921E-2"/>
          <c:y val="0.20210787401574801"/>
          <c:w val="0.90159115929416944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2019'!$B$833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2019'!$C$832:$H$832</c15:sqref>
                  </c15:fullRef>
                </c:ext>
              </c:extLst>
              <c:f>('NOVIEMBRE 2019'!$C$832,'NOVIEMBRE 2019'!$E$832,'NOVIEMBRE 2019'!$G$832)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2019'!$C$833:$H$833</c15:sqref>
                  </c15:fullRef>
                </c:ext>
              </c:extLst>
              <c:f>('NOVIEMBRE 2019'!$C$833,'NOVIEMBRE 2019'!$E$833,'NOVIEMBRE 2019'!$G$833)</c:f>
              <c:numCache>
                <c:formatCode>#,##0</c:formatCode>
                <c:ptCount val="3"/>
                <c:pt idx="0">
                  <c:v>296113</c:v>
                </c:pt>
                <c:pt idx="1">
                  <c:v>85656</c:v>
                </c:pt>
                <c:pt idx="2">
                  <c:v>381769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'NOVIEMBRE 2019'!$B$834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2019'!$C$832:$H$832</c15:sqref>
                  </c15:fullRef>
                </c:ext>
              </c:extLst>
              <c:f>('NOVIEMBRE 2019'!$C$832,'NOVIEMBRE 2019'!$E$832,'NOVIEMBRE 2019'!$G$832)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2019'!$C$834:$H$834</c15:sqref>
                  </c15:fullRef>
                </c:ext>
              </c:extLst>
              <c:f>('NOVIEMBRE 2019'!$C$834,'NOVIEMBRE 2019'!$E$834,'NOVIEMBRE 2019'!$G$834)</c:f>
              <c:numCache>
                <c:formatCode>#,##0</c:formatCode>
                <c:ptCount val="3"/>
                <c:pt idx="0">
                  <c:v>299449</c:v>
                </c:pt>
                <c:pt idx="1">
                  <c:v>91000</c:v>
                </c:pt>
                <c:pt idx="2">
                  <c:v>390449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793904"/>
        <c:axId val="3057864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2019'!$B$832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2019'!$C$832:$H$832</c15:sqref>
                        </c15:fullRef>
                        <c15:formulaRef>
                          <c15:sqref>('NOVIEMBRE 2019'!$C$832,'NOVIEMBRE 2019'!$E$832,'NOVIEMBRE 2019'!$G$832)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2019'!$C$832:$H$832</c15:sqref>
                        </c15:fullRef>
                        <c15:formulaRef>
                          <c15:sqref>('NOVIEMBRE 2019'!$C$832,'NOVIEMBRE 2019'!$E$832,'NOVIEMBRE 2019'!$G$832)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30579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86456"/>
        <c:crosses val="autoZero"/>
        <c:auto val="0"/>
        <c:lblAlgn val="ctr"/>
        <c:lblOffset val="100"/>
        <c:noMultiLvlLbl val="0"/>
      </c:catAx>
      <c:valAx>
        <c:axId val="305786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9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2019'!$B$881:$B$889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2019'!$E$881:$E$889</c:f>
              <c:numCache>
                <c:formatCode>#,##0</c:formatCode>
                <c:ptCount val="9"/>
                <c:pt idx="0">
                  <c:v>18335</c:v>
                </c:pt>
                <c:pt idx="1">
                  <c:v>11874</c:v>
                </c:pt>
                <c:pt idx="2">
                  <c:v>9043</c:v>
                </c:pt>
                <c:pt idx="3">
                  <c:v>5843</c:v>
                </c:pt>
                <c:pt idx="4">
                  <c:v>9705</c:v>
                </c:pt>
                <c:pt idx="5">
                  <c:v>17277</c:v>
                </c:pt>
                <c:pt idx="6">
                  <c:v>9136</c:v>
                </c:pt>
                <c:pt idx="7">
                  <c:v>6615</c:v>
                </c:pt>
                <c:pt idx="8">
                  <c:v>8625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2019'!$B$881:$B$889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2019'!$H$881:$H$889</c:f>
              <c:numCache>
                <c:formatCode>#,##0</c:formatCode>
                <c:ptCount val="9"/>
                <c:pt idx="0">
                  <c:v>37241</c:v>
                </c:pt>
                <c:pt idx="1">
                  <c:v>20707</c:v>
                </c:pt>
                <c:pt idx="2">
                  <c:v>15273</c:v>
                </c:pt>
                <c:pt idx="3">
                  <c:v>12032</c:v>
                </c:pt>
                <c:pt idx="4">
                  <c:v>18049</c:v>
                </c:pt>
                <c:pt idx="5">
                  <c:v>31229</c:v>
                </c:pt>
                <c:pt idx="6">
                  <c:v>18051</c:v>
                </c:pt>
                <c:pt idx="7">
                  <c:v>10368</c:v>
                </c:pt>
                <c:pt idx="8">
                  <c:v>13858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87292085991321E-2"/>
          <c:y val="0.17772480314960631"/>
          <c:w val="0.88429786201787219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2019'!$B$908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2019'!$C$907:$H$907</c15:sqref>
                  </c15:fullRef>
                </c:ext>
              </c:extLst>
              <c:f>('NOVIEMBRE 2019'!$C$907,'NOVIEMBRE 2019'!$E$907,'NOVIEMBRE 2019'!$G$907)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2019'!$C$908:$H$908</c15:sqref>
                  </c15:fullRef>
                </c:ext>
              </c:extLst>
              <c:f>('NOVIEMBRE 2019'!$C$908,'NOVIEMBRE 2019'!$E$908,'NOVIEMBRE 2019'!$G$908)</c:f>
              <c:numCache>
                <c:formatCode>#,##0</c:formatCode>
                <c:ptCount val="3"/>
                <c:pt idx="0">
                  <c:v>84393</c:v>
                </c:pt>
                <c:pt idx="1">
                  <c:v>3300</c:v>
                </c:pt>
                <c:pt idx="2">
                  <c:v>87693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'NOVIEMBRE 2019'!$B$909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2019'!$C$907:$H$907</c15:sqref>
                  </c15:fullRef>
                </c:ext>
              </c:extLst>
              <c:f>('NOVIEMBRE 2019'!$C$907,'NOVIEMBRE 2019'!$E$907,'NOVIEMBRE 2019'!$G$907)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2019'!$C$909:$H$909</c15:sqref>
                  </c15:fullRef>
                </c:ext>
              </c:extLst>
              <c:f>('NOVIEMBRE 2019'!$C$909,'NOVIEMBRE 2019'!$E$909,'NOVIEMBRE 2019'!$G$909)</c:f>
              <c:numCache>
                <c:formatCode>#,##0</c:formatCode>
                <c:ptCount val="3"/>
                <c:pt idx="0">
                  <c:v>93268</c:v>
                </c:pt>
                <c:pt idx="1">
                  <c:v>3185</c:v>
                </c:pt>
                <c:pt idx="2">
                  <c:v>96453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786848"/>
        <c:axId val="3057907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2019'!$B$907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2019'!$C$907:$H$907</c15:sqref>
                        </c15:fullRef>
                        <c15:formulaRef>
                          <c15:sqref>('NOVIEMBRE 2019'!$C$907,'NOVIEMBRE 2019'!$E$907,'NOVIEMBRE 2019'!$G$907)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2019'!$C$907:$H$907</c15:sqref>
                        </c15:fullRef>
                        <c15:formulaRef>
                          <c15:sqref>('NOVIEMBRE 2019'!$C$907,'NOVIEMBRE 2019'!$E$907,'NOVIEMBRE 2019'!$G$907)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30578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90768"/>
        <c:crosses val="autoZero"/>
        <c:auto val="0"/>
        <c:lblAlgn val="ctr"/>
        <c:lblOffset val="100"/>
        <c:noMultiLvlLbl val="0"/>
      </c:catAx>
      <c:valAx>
        <c:axId val="30579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8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54659144"/>
        <c:axId val="303107000"/>
        <c:axId val="0"/>
      </c:bar3DChart>
      <c:catAx>
        <c:axId val="154659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3107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3107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54659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56506061221949E-2"/>
          <c:y val="0.20297741191441976"/>
          <c:w val="0.89762009349164418"/>
          <c:h val="0.659919271454704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2019'!$B$1051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2019'!$C$1050:$H$1050</c15:sqref>
                  </c15:fullRef>
                </c:ext>
              </c:extLst>
              <c:f>('NOVIEMBRE 2019'!$C$1050,'NOVIEMBRE 2019'!$E$1050,'NOVIEMBRE 2019'!$G$1050)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2019'!$C$1051:$H$1051</c15:sqref>
                  </c15:fullRef>
                </c:ext>
              </c:extLst>
              <c:f>('NOVIEMBRE 2019'!$C$1051,'NOVIEMBRE 2019'!$E$1051,'NOVIEMBRE 2019'!$G$1051)</c:f>
              <c:numCache>
                <c:formatCode>#,##0</c:formatCode>
                <c:ptCount val="3"/>
                <c:pt idx="0">
                  <c:v>2709</c:v>
                </c:pt>
                <c:pt idx="1">
                  <c:v>2382</c:v>
                </c:pt>
                <c:pt idx="2">
                  <c:v>5091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'NOVIEMBRE 2019'!$B$1052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2019'!$C$1050:$H$1050</c15:sqref>
                  </c15:fullRef>
                </c:ext>
              </c:extLst>
              <c:f>('NOVIEMBRE 2019'!$C$1050,'NOVIEMBRE 2019'!$E$1050,'NOVIEMBRE 2019'!$G$1050)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2019'!$C$1052:$H$1052</c15:sqref>
                  </c15:fullRef>
                </c:ext>
              </c:extLst>
              <c:f>('NOVIEMBRE 2019'!$C$1052,'NOVIEMBRE 2019'!$E$1052,'NOVIEMBRE 2019'!$G$1052)</c:f>
              <c:numCache>
                <c:formatCode>#,##0</c:formatCode>
                <c:ptCount val="3"/>
                <c:pt idx="0">
                  <c:v>2992</c:v>
                </c:pt>
                <c:pt idx="1">
                  <c:v>2718</c:v>
                </c:pt>
                <c:pt idx="2">
                  <c:v>5710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791944"/>
        <c:axId val="3057931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2019'!$B$1050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2019'!$C$1050:$H$1050</c15:sqref>
                        </c15:fullRef>
                        <c15:formulaRef>
                          <c15:sqref>('NOVIEMBRE 2019'!$C$1050,'NOVIEMBRE 2019'!$E$1050,'NOVIEMBRE 2019'!$G$1050)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2019'!$C$1050:$H$1050</c15:sqref>
                        </c15:fullRef>
                        <c15:formulaRef>
                          <c15:sqref>('NOVIEMBRE 2019'!$C$1050,'NOVIEMBRE 2019'!$E$1050,'NOVIEMBRE 2019'!$G$1050)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305791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93120"/>
        <c:crosses val="autoZero"/>
        <c:auto val="0"/>
        <c:lblAlgn val="ctr"/>
        <c:lblOffset val="100"/>
        <c:noMultiLvlLbl val="0"/>
      </c:catAx>
      <c:valAx>
        <c:axId val="30579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900" b="0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9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895618480662445E-2"/>
          <c:y val="0.20802791696492484"/>
          <c:w val="0.89428953562320124"/>
          <c:h val="0.654868766404199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2019'!$B$1194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2019'!$C$1193:$H$1193</c15:sqref>
                  </c15:fullRef>
                </c:ext>
              </c:extLst>
              <c:f>('NOVIEMBRE 2019'!$C$1193,'NOVIEMBRE 2019'!$E$1193,'NOVIEMBRE 2019'!$G$1193)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2019'!$C$1194:$H$1194</c15:sqref>
                  </c15:fullRef>
                </c:ext>
              </c:extLst>
              <c:f>('NOVIEMBRE 2019'!$C$1194,'NOVIEMBRE 2019'!$E$1194,'NOVIEMBRE 2019'!$G$1194)</c:f>
              <c:numCache>
                <c:formatCode>#,##0</c:formatCode>
                <c:ptCount val="3"/>
                <c:pt idx="0">
                  <c:v>6518</c:v>
                </c:pt>
                <c:pt idx="1">
                  <c:v>3854</c:v>
                </c:pt>
                <c:pt idx="2">
                  <c:v>10372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'NOVIEMBRE 2019'!$B$1195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2019'!$C$1193:$H$1193</c15:sqref>
                  </c15:fullRef>
                </c:ext>
              </c:extLst>
              <c:f>('NOVIEMBRE 2019'!$C$1193,'NOVIEMBRE 2019'!$E$1193,'NOVIEMBRE 2019'!$G$1193)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2019'!$C$1195:$H$1195</c15:sqref>
                  </c15:fullRef>
                </c:ext>
              </c:extLst>
              <c:f>('NOVIEMBRE 2019'!$C$1195,'NOVIEMBRE 2019'!$E$1195,'NOVIEMBRE 2019'!$G$1195)</c:f>
              <c:numCache>
                <c:formatCode>#,##0</c:formatCode>
                <c:ptCount val="3"/>
                <c:pt idx="0">
                  <c:v>6902</c:v>
                </c:pt>
                <c:pt idx="1">
                  <c:v>4796</c:v>
                </c:pt>
                <c:pt idx="2">
                  <c:v>11698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793512"/>
        <c:axId val="3057895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2019'!$B$1193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2019'!$C$1193:$H$1193</c15:sqref>
                        </c15:fullRef>
                        <c15:formulaRef>
                          <c15:sqref>('NOVIEMBRE 2019'!$C$1193,'NOVIEMBRE 2019'!$E$1193,'NOVIEMBRE 2019'!$G$1193)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2019'!$C$1193:$H$1193</c15:sqref>
                        </c15:fullRef>
                        <c15:formulaRef>
                          <c15:sqref>('NOVIEMBRE 2019'!$C$1193,'NOVIEMBRE 2019'!$E$1193,'NOVIEMBRE 2019'!$G$1193)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30579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89592"/>
        <c:crosses val="autoZero"/>
        <c:auto val="0"/>
        <c:lblAlgn val="ctr"/>
        <c:lblOffset val="100"/>
        <c:noMultiLvlLbl val="0"/>
      </c:catAx>
      <c:valAx>
        <c:axId val="30578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9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60897414883929E-2"/>
          <c:y val="0.17772480314960631"/>
          <c:w val="0.89262425668897971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2019'!$B$1337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2019'!$C$1336:$H$1336</c15:sqref>
                  </c15:fullRef>
                </c:ext>
              </c:extLst>
              <c:f>('NOVIEMBRE 2019'!$C$1336,'NOVIEMBRE 2019'!$E$1336,'NOVIEMBRE 2019'!$G$1336)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2019'!$C$1337:$H$1337</c15:sqref>
                  </c15:fullRef>
                </c:ext>
              </c:extLst>
              <c:f>('NOVIEMBRE 2019'!$C$1337,'NOVIEMBRE 2019'!$E$1337,'NOVIEMBRE 2019'!$G$1337)</c:f>
              <c:numCache>
                <c:formatCode>#,##0</c:formatCode>
                <c:ptCount val="3"/>
                <c:pt idx="0">
                  <c:v>24833</c:v>
                </c:pt>
                <c:pt idx="1">
                  <c:v>1387</c:v>
                </c:pt>
                <c:pt idx="2">
                  <c:v>26220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'NOVIEMBRE 2019'!$B$1338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2019'!$C$1336:$H$1336</c15:sqref>
                  </c15:fullRef>
                </c:ext>
              </c:extLst>
              <c:f>('NOVIEMBRE 2019'!$C$1336,'NOVIEMBRE 2019'!$E$1336,'NOVIEMBRE 2019'!$G$1336)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2019'!$C$1338:$H$1338</c15:sqref>
                  </c15:fullRef>
                </c:ext>
              </c:extLst>
              <c:f>('NOVIEMBRE 2019'!$C$1338,'NOVIEMBRE 2019'!$E$1338,'NOVIEMBRE 2019'!$G$1338)</c:f>
              <c:numCache>
                <c:formatCode>#,##0</c:formatCode>
                <c:ptCount val="3"/>
                <c:pt idx="0">
                  <c:v>33779</c:v>
                </c:pt>
                <c:pt idx="1">
                  <c:v>2880</c:v>
                </c:pt>
                <c:pt idx="2">
                  <c:v>36659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791160"/>
        <c:axId val="3057876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2019'!$B$1336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2019'!$C$1336:$H$1336</c15:sqref>
                        </c15:fullRef>
                        <c15:formulaRef>
                          <c15:sqref>('NOVIEMBRE 2019'!$C$1336,'NOVIEMBRE 2019'!$E$1336,'NOVIEMBRE 2019'!$G$1336)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2019'!$C$1336:$H$1336</c15:sqref>
                        </c15:fullRef>
                        <c15:formulaRef>
                          <c15:sqref>('NOVIEMBRE 2019'!$C$1336,'NOVIEMBRE 2019'!$E$1336,'NOVIEMBRE 2019'!$G$1336)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305791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87632"/>
        <c:crosses val="autoZero"/>
        <c:auto val="0"/>
        <c:lblAlgn val="ctr"/>
        <c:lblOffset val="100"/>
        <c:noMultiLvlLbl val="0"/>
      </c:catAx>
      <c:valAx>
        <c:axId val="30578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91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60897414883929E-2"/>
          <c:y val="0.17772480314960631"/>
          <c:w val="0.89262425668897971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2019'!$B$1408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2019'!$C$1407:$H$1407</c15:sqref>
                  </c15:fullRef>
                </c:ext>
              </c:extLst>
              <c:f>('NOVIEMBRE 2019'!$C$1407,'NOVIEMBRE 2019'!$E$1407,'NOVIEMBRE 2019'!$G$1407)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2019'!$C$1408:$H$1408</c15:sqref>
                  </c15:fullRef>
                </c:ext>
              </c:extLst>
              <c:f>('NOVIEMBRE 2019'!$C$1408,'NOVIEMBRE 2019'!$E$1408,'NOVIEMBRE 2019'!$G$1408)</c:f>
              <c:numCache>
                <c:formatCode>#,##0</c:formatCode>
                <c:ptCount val="3"/>
                <c:pt idx="0">
                  <c:v>14964</c:v>
                </c:pt>
                <c:pt idx="1">
                  <c:v>1450</c:v>
                </c:pt>
                <c:pt idx="2">
                  <c:v>16414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'NOVIEMBRE 2019'!$B$1409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2019'!$C$1407:$H$1407</c15:sqref>
                  </c15:fullRef>
                </c:ext>
              </c:extLst>
              <c:f>('NOVIEMBRE 2019'!$C$1407,'NOVIEMBRE 2019'!$E$1407,'NOVIEMBRE 2019'!$G$1407)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2019'!$C$1409:$H$1409</c15:sqref>
                  </c15:fullRef>
                </c:ext>
              </c:extLst>
              <c:f>('NOVIEMBRE 2019'!$C$1409,'NOVIEMBRE 2019'!$E$1409,'NOVIEMBRE 2019'!$G$1409)</c:f>
              <c:numCache>
                <c:formatCode>#,##0</c:formatCode>
                <c:ptCount val="3"/>
                <c:pt idx="0">
                  <c:v>15820</c:v>
                </c:pt>
                <c:pt idx="1">
                  <c:v>919</c:v>
                </c:pt>
                <c:pt idx="2">
                  <c:v>16739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788416"/>
        <c:axId val="3057888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2019'!$B$1407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2019'!$C$1407:$H$1407</c15:sqref>
                        </c15:fullRef>
                        <c15:formulaRef>
                          <c15:sqref>('NOVIEMBRE 2019'!$C$1407,'NOVIEMBRE 2019'!$E$1407,'NOVIEMBRE 2019'!$G$1407)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2019'!$C$1407:$H$1407</c15:sqref>
                        </c15:fullRef>
                        <c15:formulaRef>
                          <c15:sqref>('NOVIEMBRE 2019'!$C$1407,'NOVIEMBRE 2019'!$E$1407,'NOVIEMBRE 2019'!$G$1407)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30578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88808"/>
        <c:crosses val="autoZero"/>
        <c:auto val="0"/>
        <c:lblAlgn val="ctr"/>
        <c:lblOffset val="100"/>
        <c:noMultiLvlLbl val="0"/>
      </c:catAx>
      <c:valAx>
        <c:axId val="305788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57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2019'!$B$1024:$B$1032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2019'!$E$1024:$E$1032</c:f>
              <c:numCache>
                <c:formatCode>#,##0</c:formatCode>
                <c:ptCount val="9"/>
                <c:pt idx="0">
                  <c:v>1326</c:v>
                </c:pt>
                <c:pt idx="1">
                  <c:v>1496</c:v>
                </c:pt>
                <c:pt idx="2">
                  <c:v>434</c:v>
                </c:pt>
                <c:pt idx="3">
                  <c:v>31</c:v>
                </c:pt>
                <c:pt idx="4">
                  <c:v>664</c:v>
                </c:pt>
                <c:pt idx="5">
                  <c:v>693</c:v>
                </c:pt>
                <c:pt idx="6">
                  <c:v>211</c:v>
                </c:pt>
                <c:pt idx="7">
                  <c:v>807</c:v>
                </c:pt>
                <c:pt idx="8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2019'!$B$1024:$B$1032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2019'!$H$1024:$H$1032</c:f>
              <c:numCache>
                <c:formatCode>#,##0</c:formatCode>
                <c:ptCount val="9"/>
                <c:pt idx="0">
                  <c:v>2340</c:v>
                </c:pt>
                <c:pt idx="1">
                  <c:v>2061</c:v>
                </c:pt>
                <c:pt idx="2">
                  <c:v>2296</c:v>
                </c:pt>
                <c:pt idx="3">
                  <c:v>92</c:v>
                </c:pt>
                <c:pt idx="4">
                  <c:v>897</c:v>
                </c:pt>
                <c:pt idx="5">
                  <c:v>1384</c:v>
                </c:pt>
                <c:pt idx="6">
                  <c:v>485</c:v>
                </c:pt>
                <c:pt idx="7">
                  <c:v>1332</c:v>
                </c:pt>
                <c:pt idx="8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1638418079096044E-2"/>
                  <c:y val="7.303606313766344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2019'!$B$1167:$B$1175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2019'!$E$1167:$E$1175</c:f>
              <c:numCache>
                <c:formatCode>#,##0</c:formatCode>
                <c:ptCount val="9"/>
                <c:pt idx="0">
                  <c:v>504</c:v>
                </c:pt>
                <c:pt idx="1">
                  <c:v>2245</c:v>
                </c:pt>
                <c:pt idx="2">
                  <c:v>4565</c:v>
                </c:pt>
                <c:pt idx="3">
                  <c:v>1035</c:v>
                </c:pt>
                <c:pt idx="4">
                  <c:v>759</c:v>
                </c:pt>
                <c:pt idx="5">
                  <c:v>827</c:v>
                </c:pt>
                <c:pt idx="6">
                  <c:v>645</c:v>
                </c:pt>
                <c:pt idx="7">
                  <c:v>450</c:v>
                </c:pt>
                <c:pt idx="8">
                  <c:v>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1.8812463256907701E-2"/>
                  <c:y val="-1.82220501729086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821869488536155E-2"/>
                  <c:y val="-1.45776401383268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2019'!$B$1167:$B$1175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2019'!$H$1167:$H$1175</c:f>
              <c:numCache>
                <c:formatCode>#,##0</c:formatCode>
                <c:ptCount val="9"/>
                <c:pt idx="0">
                  <c:v>896</c:v>
                </c:pt>
                <c:pt idx="1">
                  <c:v>2992</c:v>
                </c:pt>
                <c:pt idx="2">
                  <c:v>6031</c:v>
                </c:pt>
                <c:pt idx="3">
                  <c:v>1035</c:v>
                </c:pt>
                <c:pt idx="4">
                  <c:v>1020</c:v>
                </c:pt>
                <c:pt idx="5">
                  <c:v>1375</c:v>
                </c:pt>
                <c:pt idx="6">
                  <c:v>1154</c:v>
                </c:pt>
                <c:pt idx="7">
                  <c:v>868</c:v>
                </c:pt>
                <c:pt idx="8">
                  <c:v>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2019'!$B$1310:$B$1318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2019'!$E$1310:$E$1318</c:f>
              <c:numCache>
                <c:formatCode>#,##0</c:formatCode>
                <c:ptCount val="9"/>
                <c:pt idx="0">
                  <c:v>7066</c:v>
                </c:pt>
                <c:pt idx="1">
                  <c:v>2970</c:v>
                </c:pt>
                <c:pt idx="2">
                  <c:v>2979</c:v>
                </c:pt>
                <c:pt idx="3">
                  <c:v>483</c:v>
                </c:pt>
                <c:pt idx="4">
                  <c:v>5708</c:v>
                </c:pt>
                <c:pt idx="5">
                  <c:v>10254</c:v>
                </c:pt>
                <c:pt idx="6">
                  <c:v>998</c:v>
                </c:pt>
                <c:pt idx="7">
                  <c:v>3885</c:v>
                </c:pt>
                <c:pt idx="8">
                  <c:v>2316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2019'!$B$1310:$B$1318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2019'!$H$1310:$H$1318</c:f>
              <c:numCache>
                <c:formatCode>#,##0</c:formatCode>
                <c:ptCount val="9"/>
                <c:pt idx="0">
                  <c:v>11704</c:v>
                </c:pt>
                <c:pt idx="1">
                  <c:v>5585</c:v>
                </c:pt>
                <c:pt idx="2">
                  <c:v>7344</c:v>
                </c:pt>
                <c:pt idx="3">
                  <c:v>1334</c:v>
                </c:pt>
                <c:pt idx="4">
                  <c:v>14567</c:v>
                </c:pt>
                <c:pt idx="5">
                  <c:v>17197</c:v>
                </c:pt>
                <c:pt idx="6">
                  <c:v>2285</c:v>
                </c:pt>
                <c:pt idx="7">
                  <c:v>8514</c:v>
                </c:pt>
                <c:pt idx="8">
                  <c:v>4866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512134977885121E-2"/>
          <c:y val="0.22515560772611024"/>
          <c:w val="0.90972962518678491"/>
          <c:h val="0.67950762477194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2019'!$C$1517:$D$1517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2019'!$B$1519:$B$1527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2019'!$C$1519:$C$1527</c:f>
              <c:numCache>
                <c:formatCode>#,##0</c:formatCode>
                <c:ptCount val="9"/>
                <c:pt idx="0">
                  <c:v>54</c:v>
                </c:pt>
                <c:pt idx="1">
                  <c:v>136</c:v>
                </c:pt>
                <c:pt idx="2">
                  <c:v>93</c:v>
                </c:pt>
                <c:pt idx="3">
                  <c:v>34</c:v>
                </c:pt>
                <c:pt idx="4">
                  <c:v>109</c:v>
                </c:pt>
                <c:pt idx="5">
                  <c:v>62</c:v>
                </c:pt>
                <c:pt idx="6">
                  <c:v>38</c:v>
                </c:pt>
                <c:pt idx="7">
                  <c:v>81</c:v>
                </c:pt>
                <c:pt idx="8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'NOVIEMBRE 2019'!$E$1517:$F$1517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2019'!$B$1519:$B$1527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2019'!$E$1519:$E$1527</c:f>
              <c:numCache>
                <c:formatCode>#,##0</c:formatCode>
                <c:ptCount val="9"/>
                <c:pt idx="0">
                  <c:v>81</c:v>
                </c:pt>
                <c:pt idx="1">
                  <c:v>119</c:v>
                </c:pt>
                <c:pt idx="2">
                  <c:v>204</c:v>
                </c:pt>
                <c:pt idx="3">
                  <c:v>62</c:v>
                </c:pt>
                <c:pt idx="4">
                  <c:v>112</c:v>
                </c:pt>
                <c:pt idx="5">
                  <c:v>73</c:v>
                </c:pt>
                <c:pt idx="6">
                  <c:v>84</c:v>
                </c:pt>
                <c:pt idx="7">
                  <c:v>63</c:v>
                </c:pt>
                <c:pt idx="8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'NOVIEMBRE 2019'!$G$1517:$H$1517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2019'!$B$1519:$B$1527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2019'!$G$1519:$G$1527</c:f>
              <c:numCache>
                <c:formatCode>#,##0</c:formatCode>
                <c:ptCount val="9"/>
                <c:pt idx="0">
                  <c:v>14</c:v>
                </c:pt>
                <c:pt idx="1">
                  <c:v>78</c:v>
                </c:pt>
                <c:pt idx="2">
                  <c:v>125</c:v>
                </c:pt>
                <c:pt idx="3">
                  <c:v>23</c:v>
                </c:pt>
                <c:pt idx="4">
                  <c:v>49</c:v>
                </c:pt>
                <c:pt idx="5">
                  <c:v>27</c:v>
                </c:pt>
                <c:pt idx="6">
                  <c:v>18</c:v>
                </c:pt>
                <c:pt idx="7">
                  <c:v>45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108568"/>
        <c:axId val="303107392"/>
      </c:barChart>
      <c:catAx>
        <c:axId val="303108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07392"/>
        <c:crosses val="autoZero"/>
        <c:auto val="0"/>
        <c:lblAlgn val="ctr"/>
        <c:lblOffset val="100"/>
        <c:noMultiLvlLbl val="0"/>
      </c:catAx>
      <c:valAx>
        <c:axId val="30310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08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4943310657596373E-2"/>
                  <c:y val="3.28662284119486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7210884353741496E-2"/>
                  <c:y val="-3.6518031568831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4013605442176874E-2"/>
                  <c:y val="-1.0955409470649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2019'!$B$1381:$B$1389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2019'!$E$1381:$E$1389</c:f>
              <c:numCache>
                <c:formatCode>#,##0</c:formatCode>
                <c:ptCount val="9"/>
                <c:pt idx="0">
                  <c:v>3272</c:v>
                </c:pt>
                <c:pt idx="1">
                  <c:v>1749</c:v>
                </c:pt>
                <c:pt idx="2">
                  <c:v>1917</c:v>
                </c:pt>
                <c:pt idx="3">
                  <c:v>268</c:v>
                </c:pt>
                <c:pt idx="4">
                  <c:v>4549</c:v>
                </c:pt>
                <c:pt idx="5">
                  <c:v>2383</c:v>
                </c:pt>
                <c:pt idx="6">
                  <c:v>885</c:v>
                </c:pt>
                <c:pt idx="7">
                  <c:v>775</c:v>
                </c:pt>
                <c:pt idx="8">
                  <c:v>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2.0689655172413793E-2"/>
                  <c:y val="1.82220501729086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758620689655172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4482758620689655E-2"/>
                  <c:y val="-3.644410034581720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'NOVIEMBRE 2019'!$B$1381:$B$1389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2019'!$H$1381:$H$1389</c:f>
              <c:numCache>
                <c:formatCode>#,##0</c:formatCode>
                <c:ptCount val="9"/>
                <c:pt idx="0">
                  <c:v>4429</c:v>
                </c:pt>
                <c:pt idx="1">
                  <c:v>4582</c:v>
                </c:pt>
                <c:pt idx="2">
                  <c:v>5217</c:v>
                </c:pt>
                <c:pt idx="3">
                  <c:v>2225</c:v>
                </c:pt>
                <c:pt idx="4">
                  <c:v>11832</c:v>
                </c:pt>
                <c:pt idx="5">
                  <c:v>4389</c:v>
                </c:pt>
                <c:pt idx="6">
                  <c:v>2502</c:v>
                </c:pt>
                <c:pt idx="7">
                  <c:v>1657</c:v>
                </c:pt>
                <c:pt idx="8">
                  <c:v>1861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377952755905518E-2"/>
          <c:y val="0.20210787401574801"/>
          <c:w val="0.89896515931513887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2019'!$B$925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2019'!$C$924:$H$924</c15:sqref>
                  </c15:fullRef>
                </c:ext>
              </c:extLst>
              <c:f>('NOVIEMBRE 2019'!$C$924,'NOVIEMBRE 2019'!$E$924,'NOVIEMBRE 2019'!$G$924)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2019'!$C$925:$H$925</c15:sqref>
                  </c15:fullRef>
                </c:ext>
              </c:extLst>
              <c:f>('NOVIEMBRE 2019'!$C$925,'NOVIEMBRE 2019'!$E$925,'NOVIEMBRE 2019'!$G$925)</c:f>
              <c:numCache>
                <c:formatCode>#,##0</c:formatCode>
                <c:ptCount val="3"/>
                <c:pt idx="0">
                  <c:v>163921</c:v>
                </c:pt>
                <c:pt idx="1">
                  <c:v>4576</c:v>
                </c:pt>
                <c:pt idx="2">
                  <c:v>168497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'NOVIEMBRE 2019'!$B$926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2019'!$C$924:$H$924</c15:sqref>
                  </c15:fullRef>
                </c:ext>
              </c:extLst>
              <c:f>('NOVIEMBRE 2019'!$C$924,'NOVIEMBRE 2019'!$E$924,'NOVIEMBRE 2019'!$G$924)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2019'!$C$926:$H$926</c15:sqref>
                  </c15:fullRef>
                </c:ext>
              </c:extLst>
              <c:f>('NOVIEMBRE 2019'!$C$926,'NOVIEMBRE 2019'!$E$926,'NOVIEMBRE 2019'!$G$926)</c:f>
              <c:numCache>
                <c:formatCode>#,##0</c:formatCode>
                <c:ptCount val="3"/>
                <c:pt idx="0">
                  <c:v>172020</c:v>
                </c:pt>
                <c:pt idx="1">
                  <c:v>4788</c:v>
                </c:pt>
                <c:pt idx="2">
                  <c:v>176808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891776"/>
        <c:axId val="3068956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2019'!$B$924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2019'!$C$924:$H$924</c15:sqref>
                        </c15:fullRef>
                        <c15:formulaRef>
                          <c15:sqref>('NOVIEMBRE 2019'!$C$924,'NOVIEMBRE 2019'!$E$924,'NOVIEMBRE 2019'!$G$924)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2019'!$C$924:$H$924</c15:sqref>
                        </c15:fullRef>
                        <c15:formulaRef>
                          <c15:sqref>('NOVIEMBRE 2019'!$C$924,'NOVIEMBRE 2019'!$E$924,'NOVIEMBRE 2019'!$G$924)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30689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895696"/>
        <c:crosses val="autoZero"/>
        <c:auto val="0"/>
        <c:lblAlgn val="ctr"/>
        <c:lblOffset val="100"/>
        <c:noMultiLvlLbl val="0"/>
      </c:catAx>
      <c:valAx>
        <c:axId val="30689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891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843526217012483"/>
          <c:y val="2.3448755149847331E-2"/>
          <c:w val="0.19366587332375729"/>
          <c:h val="0.159690543350615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361974060832293E-2"/>
          <c:y val="0.20210787401574801"/>
          <c:w val="0.88698113801021206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2019'!$B$976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2019'!$C$975:$H$975</c15:sqref>
                  </c15:fullRef>
                </c:ext>
              </c:extLst>
              <c:f>('NOVIEMBRE 2019'!$C$975,'NOVIEMBRE 2019'!$E$975,'NOVIEMBRE 2019'!$G$975)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2019'!$C$976:$H$976</c15:sqref>
                  </c15:fullRef>
                </c:ext>
              </c:extLst>
              <c:f>('NOVIEMBRE 2019'!$C$976,'NOVIEMBRE 2019'!$E$976,'NOVIEMBRE 2019'!$G$976)</c:f>
              <c:numCache>
                <c:formatCode>#,##0</c:formatCode>
                <c:ptCount val="3"/>
                <c:pt idx="0">
                  <c:v>1832517</c:v>
                </c:pt>
                <c:pt idx="1">
                  <c:v>144022</c:v>
                </c:pt>
                <c:pt idx="2">
                  <c:v>1976539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'NOVIEMBRE 2019'!$B$977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2019'!$C$975:$H$975</c15:sqref>
                  </c15:fullRef>
                </c:ext>
              </c:extLst>
              <c:f>('NOVIEMBRE 2019'!$C$975,'NOVIEMBRE 2019'!$E$975,'NOVIEMBRE 2019'!$G$975)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2019'!$C$977:$H$977</c15:sqref>
                  </c15:fullRef>
                </c:ext>
              </c:extLst>
              <c:f>('NOVIEMBRE 2019'!$C$977,'NOVIEMBRE 2019'!$E$977,'NOVIEMBRE 2019'!$G$977)</c:f>
              <c:numCache>
                <c:formatCode>#,##0</c:formatCode>
                <c:ptCount val="3"/>
                <c:pt idx="0">
                  <c:v>1892395</c:v>
                </c:pt>
                <c:pt idx="1">
                  <c:v>166931</c:v>
                </c:pt>
                <c:pt idx="2">
                  <c:v>2059326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892168"/>
        <c:axId val="3068964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2019'!$B$975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2019'!$C$975:$H$975</c15:sqref>
                        </c15:fullRef>
                        <c15:formulaRef>
                          <c15:sqref>('NOVIEMBRE 2019'!$C$975,'NOVIEMBRE 2019'!$E$975,'NOVIEMBRE 2019'!$G$975)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2019'!$C$975:$H$975</c15:sqref>
                        </c15:fullRef>
                        <c15:formulaRef>
                          <c15:sqref>('NOVIEMBRE 2019'!$C$975,'NOVIEMBRE 2019'!$E$975,'NOVIEMBRE 2019'!$G$975)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30689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896480"/>
        <c:crosses val="autoZero"/>
        <c:auto val="0"/>
        <c:lblAlgn val="ctr"/>
        <c:lblOffset val="100"/>
        <c:noMultiLvlLbl val="0"/>
      </c:catAx>
      <c:valAx>
        <c:axId val="30689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892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377952755905518E-2"/>
          <c:y val="0.20210787401574801"/>
          <c:w val="0.89896515931513887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2019'!$B$1068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2019'!$C$1067:$H$1067</c15:sqref>
                  </c15:fullRef>
                </c:ext>
              </c:extLst>
              <c:f>('NOVIEMBRE 2019'!$C$1067,'NOVIEMBRE 2019'!$E$1067,'NOVIEMBRE 2019'!$G$1067)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2019'!$C$1068:$H$1068</c15:sqref>
                  </c15:fullRef>
                </c:ext>
              </c:extLst>
              <c:f>('NOVIEMBRE 2019'!$C$1068,'NOVIEMBRE 2019'!$E$1068,'NOVIEMBRE 2019'!$G$1068)</c:f>
              <c:numCache>
                <c:formatCode>#,##0</c:formatCode>
                <c:ptCount val="3"/>
                <c:pt idx="0">
                  <c:v>5286</c:v>
                </c:pt>
                <c:pt idx="1">
                  <c:v>3014</c:v>
                </c:pt>
                <c:pt idx="2">
                  <c:v>8300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'NOVIEMBRE 2019'!$B$1069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2019'!$C$1067:$H$1067</c15:sqref>
                  </c15:fullRef>
                </c:ext>
              </c:extLst>
              <c:f>('NOVIEMBRE 2019'!$C$1067,'NOVIEMBRE 2019'!$E$1067,'NOVIEMBRE 2019'!$G$1067)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2019'!$C$1069:$H$1069</c15:sqref>
                  </c15:fullRef>
                </c:ext>
              </c:extLst>
              <c:f>('NOVIEMBRE 2019'!$C$1069,'NOVIEMBRE 2019'!$E$1069,'NOVIEMBRE 2019'!$G$1069)</c:f>
              <c:numCache>
                <c:formatCode>#,##0</c:formatCode>
                <c:ptCount val="3"/>
                <c:pt idx="0">
                  <c:v>7480</c:v>
                </c:pt>
                <c:pt idx="1">
                  <c:v>3455</c:v>
                </c:pt>
                <c:pt idx="2">
                  <c:v>10935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892952"/>
        <c:axId val="3068945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2019'!$B$1067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2019'!$C$1067:$H$1067</c15:sqref>
                        </c15:fullRef>
                        <c15:formulaRef>
                          <c15:sqref>('NOVIEMBRE 2019'!$C$1067,'NOVIEMBRE 2019'!$E$1067,'NOVIEMBRE 2019'!$G$1067)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2019'!$C$1067:$H$1067</c15:sqref>
                        </c15:fullRef>
                        <c15:formulaRef>
                          <c15:sqref>('NOVIEMBRE 2019'!$C$1067,'NOVIEMBRE 2019'!$E$1067,'NOVIEMBRE 2019'!$G$1067)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30689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894520"/>
        <c:crosses val="autoZero"/>
        <c:auto val="0"/>
        <c:lblAlgn val="ctr"/>
        <c:lblOffset val="100"/>
        <c:noMultiLvlLbl val="0"/>
      </c:catAx>
      <c:valAx>
        <c:axId val="3068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8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720163142057312E-2"/>
          <c:y val="0.20210787401574801"/>
          <c:w val="0.9056229489289870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2019'!$B$1211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2019'!$C$1210:$H$1210</c15:sqref>
                  </c15:fullRef>
                </c:ext>
              </c:extLst>
              <c:f>('NOVIEMBRE 2019'!$C$1210,'NOVIEMBRE 2019'!$E$1210,'NOVIEMBRE 2019'!$G$1210)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2019'!$C$1211:$H$1211</c15:sqref>
                  </c15:fullRef>
                </c:ext>
              </c:extLst>
              <c:f>('NOVIEMBRE 2019'!$C$1211,'NOVIEMBRE 2019'!$E$1211,'NOVIEMBRE 2019'!$G$1211)</c:f>
              <c:numCache>
                <c:formatCode>#,##0</c:formatCode>
                <c:ptCount val="3"/>
                <c:pt idx="0">
                  <c:v>10139</c:v>
                </c:pt>
                <c:pt idx="1">
                  <c:v>4187</c:v>
                </c:pt>
                <c:pt idx="2">
                  <c:v>14326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'NOVIEMBRE 2019'!$B$1212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2019'!$C$1210:$H$1210</c15:sqref>
                  </c15:fullRef>
                </c:ext>
              </c:extLst>
              <c:f>('NOVIEMBRE 2019'!$C$1210,'NOVIEMBRE 2019'!$E$1210,'NOVIEMBRE 2019'!$G$1210)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2019'!$C$1212:$H$1212</c15:sqref>
                  </c15:fullRef>
                </c:ext>
              </c:extLst>
              <c:f>('NOVIEMBRE 2019'!$C$1212,'NOVIEMBRE 2019'!$E$1212,'NOVIEMBRE 2019'!$G$1212)</c:f>
              <c:numCache>
                <c:formatCode>#,##0</c:formatCode>
                <c:ptCount val="3"/>
                <c:pt idx="0">
                  <c:v>10740</c:v>
                </c:pt>
                <c:pt idx="1">
                  <c:v>5592</c:v>
                </c:pt>
                <c:pt idx="2">
                  <c:v>16332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893344"/>
        <c:axId val="3068937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2019'!$B$1210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2019'!$C$1210:$H$1210</c15:sqref>
                        </c15:fullRef>
                        <c15:formulaRef>
                          <c15:sqref>('NOVIEMBRE 2019'!$C$1210,'NOVIEMBRE 2019'!$E$1210,'NOVIEMBRE 2019'!$G$1210)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2019'!$C$1210:$H$1210</c15:sqref>
                        </c15:fullRef>
                        <c15:formulaRef>
                          <c15:sqref>('NOVIEMBRE 2019'!$C$1210,'NOVIEMBRE 2019'!$E$1210,'NOVIEMBRE 2019'!$G$1210)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3068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893736"/>
        <c:crosses val="autoZero"/>
        <c:auto val="0"/>
        <c:lblAlgn val="ctr"/>
        <c:lblOffset val="100"/>
        <c:noMultiLvlLbl val="0"/>
      </c:catAx>
      <c:valAx>
        <c:axId val="306893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89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388605219287676E-2"/>
          <c:y val="0.20210787401574801"/>
          <c:w val="0.90695450685175671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2019'!$B$1354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2019'!$C$1353:$H$1353</c15:sqref>
                  </c15:fullRef>
                </c:ext>
              </c:extLst>
              <c:f>('NOVIEMBRE 2019'!$C$1353,'NOVIEMBRE 2019'!$E$1353,'NOVIEMBRE 2019'!$G$1353)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2019'!$C$1354:$H$1354</c15:sqref>
                  </c15:fullRef>
                </c:ext>
              </c:extLst>
              <c:f>('NOVIEMBRE 2019'!$C$1354,'NOVIEMBRE 2019'!$E$1354,'NOVIEMBRE 2019'!$G$1354)</c:f>
              <c:numCache>
                <c:formatCode>#,##0</c:formatCode>
                <c:ptCount val="3"/>
                <c:pt idx="0">
                  <c:v>50064</c:v>
                </c:pt>
                <c:pt idx="1">
                  <c:v>7170</c:v>
                </c:pt>
                <c:pt idx="2">
                  <c:v>57234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'NOVIEMBRE 2019'!$B$1355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2019'!$C$1353:$H$1353</c15:sqref>
                  </c15:fullRef>
                </c:ext>
              </c:extLst>
              <c:f>('NOVIEMBRE 2019'!$C$1353,'NOVIEMBRE 2019'!$E$1353,'NOVIEMBRE 2019'!$G$1353)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2019'!$C$1355:$H$1355</c15:sqref>
                  </c15:fullRef>
                </c:ext>
              </c:extLst>
              <c:f>('NOVIEMBRE 2019'!$C$1355,'NOVIEMBRE 2019'!$E$1355,'NOVIEMBRE 2019'!$G$1355)</c:f>
              <c:numCache>
                <c:formatCode>#,##0</c:formatCode>
                <c:ptCount val="3"/>
                <c:pt idx="0">
                  <c:v>63165</c:v>
                </c:pt>
                <c:pt idx="1">
                  <c:v>10231</c:v>
                </c:pt>
                <c:pt idx="2">
                  <c:v>73396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897656"/>
        <c:axId val="3068960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2019'!$B$1353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2019'!$C$1353:$H$1353</c15:sqref>
                        </c15:fullRef>
                        <c15:formulaRef>
                          <c15:sqref>('NOVIEMBRE 2019'!$C$1353,'NOVIEMBRE 2019'!$E$1353,'NOVIEMBRE 2019'!$G$1353)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2019'!$C$1353:$H$1353</c15:sqref>
                        </c15:fullRef>
                        <c15:formulaRef>
                          <c15:sqref>('NOVIEMBRE 2019'!$C$1353,'NOVIEMBRE 2019'!$E$1353,'NOVIEMBRE 2019'!$G$1353)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306897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896088"/>
        <c:crosses val="autoZero"/>
        <c:auto val="0"/>
        <c:lblAlgn val="ctr"/>
        <c:lblOffset val="100"/>
        <c:noMultiLvlLbl val="0"/>
      </c:catAx>
      <c:valAx>
        <c:axId val="30689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6897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388605219287676E-2"/>
          <c:y val="0.20210787401574801"/>
          <c:w val="0.90695450685175671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2019'!$B$1425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2019'!$C$1424:$H$1424</c15:sqref>
                  </c15:fullRef>
                </c:ext>
              </c:extLst>
              <c:f>('NOVIEMBRE 2019'!$C$1424,'NOVIEMBRE 2019'!$E$1424,'NOVIEMBRE 2019'!$G$1424)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2019'!$C$1425:$H$1425</c15:sqref>
                  </c15:fullRef>
                </c:ext>
              </c:extLst>
              <c:f>('NOVIEMBRE 2019'!$C$1425,'NOVIEMBRE 2019'!$E$1425,'NOVIEMBRE 2019'!$G$1425)</c:f>
              <c:numCache>
                <c:formatCode>#,##0</c:formatCode>
                <c:ptCount val="3"/>
                <c:pt idx="0">
                  <c:v>30599</c:v>
                </c:pt>
                <c:pt idx="1">
                  <c:v>3526</c:v>
                </c:pt>
                <c:pt idx="2">
                  <c:v>34125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'NOVIEMBRE 2019'!$B$1426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2019'!$C$1424:$H$1424</c15:sqref>
                  </c15:fullRef>
                </c:ext>
              </c:extLst>
              <c:f>('NOVIEMBRE 2019'!$C$1424,'NOVIEMBRE 2019'!$E$1424,'NOVIEMBRE 2019'!$G$1424)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2019'!$C$1426:$H$1426</c15:sqref>
                  </c15:fullRef>
                </c:ext>
              </c:extLst>
              <c:f>('NOVIEMBRE 2019'!$C$1426,'NOVIEMBRE 2019'!$E$1426,'NOVIEMBRE 2019'!$G$1426)</c:f>
              <c:numCache>
                <c:formatCode>#,##0</c:formatCode>
                <c:ptCount val="3"/>
                <c:pt idx="0">
                  <c:v>34417</c:v>
                </c:pt>
                <c:pt idx="1">
                  <c:v>4277</c:v>
                </c:pt>
                <c:pt idx="2">
                  <c:v>38694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721608"/>
        <c:axId val="3077235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2019'!$B$1424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2019'!$C$1424:$H$1424</c15:sqref>
                        </c15:fullRef>
                        <c15:formulaRef>
                          <c15:sqref>('NOVIEMBRE 2019'!$C$1424,'NOVIEMBRE 2019'!$E$1424,'NOVIEMBRE 2019'!$G$1424)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2019'!$C$1424:$H$1424</c15:sqref>
                        </c15:fullRef>
                        <c15:formulaRef>
                          <c15:sqref>('NOVIEMBRE 2019'!$C$1424,'NOVIEMBRE 2019'!$E$1424,'NOVIEMBRE 2019'!$G$1424)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307721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3568"/>
        <c:crosses val="autoZero"/>
        <c:auto val="0"/>
        <c:lblAlgn val="ctr"/>
        <c:lblOffset val="100"/>
        <c:noMultiLvlLbl val="0"/>
      </c:catAx>
      <c:valAx>
        <c:axId val="30772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3067430684403418"/>
          <c:y val="3.38988443087744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287896569132023"/>
          <c:y val="0.21812901381094954"/>
          <c:w val="0.87430618841254337"/>
          <c:h val="0.6447676150352401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2019'!$B$950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2019'!$C$949:$H$949</c15:sqref>
                  </c15:fullRef>
                </c:ext>
              </c:extLst>
              <c:f>('NOVIEMBRE 2019'!$C$949,'NOVIEMBRE 2019'!$E$949,'NOVIEMBRE 2019'!$G$949)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2019'!$C$950:$H$950</c15:sqref>
                  </c15:fullRef>
                </c:ext>
              </c:extLst>
              <c:f>('NOVIEMBRE 2019'!$C$950,'NOVIEMBRE 2019'!$E$950,'NOVIEMBRE 2019'!$G$950)</c:f>
              <c:numCache>
                <c:formatCode>#,##0</c:formatCode>
                <c:ptCount val="3"/>
                <c:pt idx="0">
                  <c:v>904585</c:v>
                </c:pt>
                <c:pt idx="1">
                  <c:v>90619</c:v>
                </c:pt>
                <c:pt idx="2">
                  <c:v>995204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'NOVIEMBRE 2019'!$B$951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2019'!$C$949:$H$949</c15:sqref>
                  </c15:fullRef>
                </c:ext>
              </c:extLst>
              <c:f>('NOVIEMBRE 2019'!$C$949,'NOVIEMBRE 2019'!$E$949,'NOVIEMBRE 2019'!$G$949)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2019'!$C$951:$H$951</c15:sqref>
                  </c15:fullRef>
                </c:ext>
              </c:extLst>
              <c:f>('NOVIEMBRE 2019'!$C$951,'NOVIEMBRE 2019'!$E$951,'NOVIEMBRE 2019'!$G$951)</c:f>
              <c:numCache>
                <c:formatCode>#,##0</c:formatCode>
                <c:ptCount val="3"/>
                <c:pt idx="0">
                  <c:v>949968</c:v>
                </c:pt>
                <c:pt idx="1">
                  <c:v>97281</c:v>
                </c:pt>
                <c:pt idx="2">
                  <c:v>1047249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722000"/>
        <c:axId val="3077223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2019'!$B$949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2019'!$C$949:$H$949</c15:sqref>
                        </c15:fullRef>
                        <c15:formulaRef>
                          <c15:sqref>('NOVIEMBRE 2019'!$C$949,'NOVIEMBRE 2019'!$E$949,'NOVIEMBRE 2019'!$G$949)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2019'!$C$949:$H$949</c15:sqref>
                        </c15:fullRef>
                        <c15:formulaRef>
                          <c15:sqref>('NOVIEMBRE 2019'!$C$949,'NOVIEMBRE 2019'!$E$949,'NOVIEMBRE 2019'!$G$949)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30772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2392"/>
        <c:crosses val="autoZero"/>
        <c:auto val="0"/>
        <c:lblAlgn val="ctr"/>
        <c:lblOffset val="100"/>
        <c:noMultiLvlLbl val="0"/>
      </c:catAx>
      <c:valAx>
        <c:axId val="307722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6217849954434276E-2"/>
          <c:y val="0.21307850675197118"/>
          <c:w val="0.88096730414942925"/>
          <c:h val="0.6498181220942186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2019'!$B$1093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2019'!$C$1092:$H$1092</c15:sqref>
                  </c15:fullRef>
                </c:ext>
              </c:extLst>
              <c:f>('NOVIEMBRE 2019'!$C$1092,'NOVIEMBRE 2019'!$E$1092,'NOVIEMBRE 2019'!$G$1092)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2019'!$C$1093:$H$1093</c15:sqref>
                  </c15:fullRef>
                </c:ext>
              </c:extLst>
              <c:f>('NOVIEMBRE 2019'!$C$1093,'NOVIEMBRE 2019'!$E$1093,'NOVIEMBRE 2019'!$G$1093)</c:f>
              <c:numCache>
                <c:formatCode>#,##0</c:formatCode>
                <c:ptCount val="3"/>
                <c:pt idx="0">
                  <c:v>202346</c:v>
                </c:pt>
                <c:pt idx="1">
                  <c:v>92089</c:v>
                </c:pt>
                <c:pt idx="2">
                  <c:v>294435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'NOVIEMBRE 2019'!$B$1094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2019'!$C$1092:$H$1092</c15:sqref>
                  </c15:fullRef>
                </c:ext>
              </c:extLst>
              <c:f>('NOVIEMBRE 2019'!$C$1092,'NOVIEMBRE 2019'!$E$1092,'NOVIEMBRE 2019'!$G$1092)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2019'!$C$1094:$H$1094</c15:sqref>
                  </c15:fullRef>
                </c:ext>
              </c:extLst>
              <c:f>('NOVIEMBRE 2019'!$C$1094,'NOVIEMBRE 2019'!$E$1094,'NOVIEMBRE 2019'!$G$1094)</c:f>
              <c:numCache>
                <c:formatCode>#,##0</c:formatCode>
                <c:ptCount val="3"/>
                <c:pt idx="0">
                  <c:v>195205</c:v>
                </c:pt>
                <c:pt idx="1">
                  <c:v>113485</c:v>
                </c:pt>
                <c:pt idx="2">
                  <c:v>308690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720824"/>
        <c:axId val="3077212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2019'!$B$1092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2019'!$C$1092:$H$1092</c15:sqref>
                        </c15:fullRef>
                        <c15:formulaRef>
                          <c15:sqref>('NOVIEMBRE 2019'!$C$1092,'NOVIEMBRE 2019'!$E$1092,'NOVIEMBRE 2019'!$G$1092)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2019'!$C$1092:$H$1092</c15:sqref>
                        </c15:fullRef>
                        <c15:formulaRef>
                          <c15:sqref>('NOVIEMBRE 2019'!$C$1092,'NOVIEMBRE 2019'!$E$1092,'NOVIEMBRE 2019'!$G$1092)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307720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1216"/>
        <c:crosses val="autoZero"/>
        <c:auto val="0"/>
        <c:lblAlgn val="ctr"/>
        <c:lblOffset val="100"/>
        <c:noMultiLvlLbl val="0"/>
      </c:catAx>
      <c:valAx>
        <c:axId val="30772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0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2019'!$B$380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2019'!$C$379:$H$379</c15:sqref>
                  </c15:fullRef>
                </c:ext>
              </c:extLst>
              <c:f>('NOVIEMBRE 2019'!$C$379,'NOVIEMBRE 2019'!$E$379,'NOVIEMBRE 2019'!$G$379)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2019'!$C$380:$H$380</c15:sqref>
                  </c15:fullRef>
                </c:ext>
              </c:extLst>
              <c:f>('NOVIEMBRE 2019'!$C$380,'NOVIEMBRE 2019'!$E$380,'NOVIEMBRE 2019'!$G$380)</c:f>
              <c:numCache>
                <c:formatCode>#,##0</c:formatCode>
                <c:ptCount val="3"/>
                <c:pt idx="0">
                  <c:v>515402</c:v>
                </c:pt>
                <c:pt idx="1">
                  <c:v>91213</c:v>
                </c:pt>
                <c:pt idx="2">
                  <c:v>606615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'NOVIEMBRE 2019'!$B$381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2019'!$C$379:$H$379</c15:sqref>
                  </c15:fullRef>
                </c:ext>
              </c:extLst>
              <c:f>('NOVIEMBRE 2019'!$C$379,'NOVIEMBRE 2019'!$E$379,'NOVIEMBRE 2019'!$G$379)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2019'!$C$381:$H$381</c15:sqref>
                  </c15:fullRef>
                </c:ext>
              </c:extLst>
              <c:f>('NOVIEMBRE 2019'!$C$381,'NOVIEMBRE 2019'!$E$381,'NOVIEMBRE 2019'!$G$381)</c:f>
              <c:numCache>
                <c:formatCode>#,##0</c:formatCode>
                <c:ptCount val="3"/>
                <c:pt idx="0">
                  <c:v>548214</c:v>
                </c:pt>
                <c:pt idx="1">
                  <c:v>91474</c:v>
                </c:pt>
                <c:pt idx="2">
                  <c:v>639688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03109352"/>
        <c:axId val="303110528"/>
      </c:barChart>
      <c:catAx>
        <c:axId val="303109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10528"/>
        <c:crosses val="autoZero"/>
        <c:auto val="0"/>
        <c:lblAlgn val="ctr"/>
        <c:lblOffset val="100"/>
        <c:noMultiLvlLbl val="0"/>
      </c:catAx>
      <c:valAx>
        <c:axId val="30311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09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4899237512047047"/>
          <c:y val="3.3898830827964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895618480662445E-2"/>
          <c:y val="0.2181289270659349"/>
          <c:w val="0.89428953562320124"/>
          <c:h val="0.644767756303189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2019'!$B$1236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2019'!$C$1235:$H$1235</c15:sqref>
                  </c15:fullRef>
                </c:ext>
              </c:extLst>
              <c:f>('NOVIEMBRE 2019'!$C$1235,'NOVIEMBRE 2019'!$E$1235,'NOVIEMBRE 2019'!$G$1235)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2019'!$C$1236:$H$1236</c15:sqref>
                  </c15:fullRef>
                </c:ext>
              </c:extLst>
              <c:f>('NOVIEMBRE 2019'!$C$1236,'NOVIEMBRE 2019'!$E$1236,'NOVIEMBRE 2019'!$G$1236)</c:f>
              <c:numCache>
                <c:formatCode>#,##0</c:formatCode>
                <c:ptCount val="3"/>
                <c:pt idx="0">
                  <c:v>156077</c:v>
                </c:pt>
                <c:pt idx="1">
                  <c:v>163689</c:v>
                </c:pt>
                <c:pt idx="2">
                  <c:v>319766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'NOVIEMBRE 2019'!$B$1237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2019'!$C$1235:$H$1235</c15:sqref>
                  </c15:fullRef>
                </c:ext>
              </c:extLst>
              <c:f>('NOVIEMBRE 2019'!$C$1235,'NOVIEMBRE 2019'!$E$1235,'NOVIEMBRE 2019'!$G$1235)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2019'!$C$1237:$H$1237</c15:sqref>
                  </c15:fullRef>
                </c:ext>
              </c:extLst>
              <c:f>('NOVIEMBRE 2019'!$C$1237,'NOVIEMBRE 2019'!$E$1237,'NOVIEMBRE 2019'!$G$1237)</c:f>
              <c:numCache>
                <c:formatCode>#,##0</c:formatCode>
                <c:ptCount val="3"/>
                <c:pt idx="0">
                  <c:v>124736</c:v>
                </c:pt>
                <c:pt idx="1">
                  <c:v>144050</c:v>
                </c:pt>
                <c:pt idx="2">
                  <c:v>268786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728272"/>
        <c:axId val="3077227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2019'!$B$1235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2019'!$C$1235:$H$1235</c15:sqref>
                        </c15:fullRef>
                        <c15:formulaRef>
                          <c15:sqref>('NOVIEMBRE 2019'!$C$1235,'NOVIEMBRE 2019'!$E$1235,'NOVIEMBRE 2019'!$G$1235)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2019'!$C$1235:$H$1235</c15:sqref>
                        </c15:fullRef>
                        <c15:formulaRef>
                          <c15:sqref>('NOVIEMBRE 2019'!$C$1235,'NOVIEMBRE 2019'!$E$1235,'NOVIEMBRE 2019'!$G$1235)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30772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2784"/>
        <c:crosses val="autoZero"/>
        <c:auto val="0"/>
        <c:lblAlgn val="ctr"/>
        <c:lblOffset val="100"/>
        <c:noMultiLvlLbl val="0"/>
      </c:catAx>
      <c:valAx>
        <c:axId val="30772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415068622414206E-2"/>
          <c:y val="0.20210787401574801"/>
          <c:w val="0.898928043448630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2019'!$B$1119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2019'!$C$1118:$H$1118</c15:sqref>
                  </c15:fullRef>
                </c:ext>
              </c:extLst>
              <c:f>('NOVIEMBRE 2019'!$C$1118,'NOVIEMBRE 2019'!$E$1118,'NOVIEMBRE 2019'!$G$1118)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2019'!$C$1119:$H$1119</c15:sqref>
                  </c15:fullRef>
                </c:ext>
              </c:extLst>
              <c:f>('NOVIEMBRE 2019'!$C$1119,'NOVIEMBRE 2019'!$E$1119,'NOVIEMBRE 2019'!$G$1119)</c:f>
              <c:numCache>
                <c:formatCode>#,##0</c:formatCode>
                <c:ptCount val="3"/>
                <c:pt idx="0">
                  <c:v>551918</c:v>
                </c:pt>
                <c:pt idx="1">
                  <c:v>152467</c:v>
                </c:pt>
                <c:pt idx="2">
                  <c:v>704385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'NOVIEMBRE 2019'!$B$1120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2019'!$C$1118:$H$1118</c15:sqref>
                  </c15:fullRef>
                </c:ext>
              </c:extLst>
              <c:f>('NOVIEMBRE 2019'!$C$1118,'NOVIEMBRE 2019'!$E$1118,'NOVIEMBRE 2019'!$G$1118)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2019'!$C$1120:$H$1120</c15:sqref>
                  </c15:fullRef>
                </c:ext>
              </c:extLst>
              <c:f>('NOVIEMBRE 2019'!$C$1120,'NOVIEMBRE 2019'!$E$1120,'NOVIEMBRE 2019'!$G$1120)</c:f>
              <c:numCache>
                <c:formatCode>#,##0</c:formatCode>
                <c:ptCount val="3"/>
                <c:pt idx="0">
                  <c:v>561610</c:v>
                </c:pt>
                <c:pt idx="1">
                  <c:v>193395</c:v>
                </c:pt>
                <c:pt idx="2">
                  <c:v>755005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725136"/>
        <c:axId val="3077231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2019'!$B$1118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2019'!$C$1118:$H$1118</c15:sqref>
                        </c15:fullRef>
                        <c15:formulaRef>
                          <c15:sqref>('NOVIEMBRE 2019'!$C$1118,'NOVIEMBRE 2019'!$E$1118,'NOVIEMBRE 2019'!$G$1118)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2019'!$C$1118:$H$1118</c15:sqref>
                        </c15:fullRef>
                        <c15:formulaRef>
                          <c15:sqref>('NOVIEMBRE 2019'!$C$1118,'NOVIEMBRE 2019'!$E$1118,'NOVIEMBRE 2019'!$G$1118)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30772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3176"/>
        <c:crosses val="autoZero"/>
        <c:auto val="0"/>
        <c:lblAlgn val="ctr"/>
        <c:lblOffset val="100"/>
        <c:noMultiLvlLbl val="0"/>
      </c:catAx>
      <c:valAx>
        <c:axId val="30772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5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751952776874921E-2"/>
          <c:y val="0.22736021633659428"/>
          <c:w val="0.90159115929416944"/>
          <c:h val="0.6302680346774834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2019'!$B$1262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2019'!$C$1261:$H$1261</c15:sqref>
                  </c15:fullRef>
                </c:ext>
              </c:extLst>
              <c:f>('NOVIEMBRE 2019'!$C$1261,'NOVIEMBRE 2019'!$E$1261,'NOVIEMBRE 2019'!$G$1261)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2019'!$C$1262:$H$1262</c15:sqref>
                  </c15:fullRef>
                </c:ext>
              </c:extLst>
              <c:f>('NOVIEMBRE 2019'!$C$1262,'NOVIEMBRE 2019'!$E$1262,'NOVIEMBRE 2019'!$G$1262)</c:f>
              <c:numCache>
                <c:formatCode>#,##0</c:formatCode>
                <c:ptCount val="3"/>
                <c:pt idx="0">
                  <c:v>325527</c:v>
                </c:pt>
                <c:pt idx="1">
                  <c:v>178997</c:v>
                </c:pt>
                <c:pt idx="2">
                  <c:v>504524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'NOVIEMBRE 2019'!$B$1263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2019'!$C$1261:$H$1261</c15:sqref>
                  </c15:fullRef>
                </c:ext>
              </c:extLst>
              <c:f>('NOVIEMBRE 2019'!$C$1261,'NOVIEMBRE 2019'!$E$1261,'NOVIEMBRE 2019'!$G$1261)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2019'!$C$1263:$H$1263</c15:sqref>
                  </c15:fullRef>
                </c:ext>
              </c:extLst>
              <c:f>('NOVIEMBRE 2019'!$C$1263,'NOVIEMBRE 2019'!$E$1263,'NOVIEMBRE 2019'!$G$1263)</c:f>
              <c:numCache>
                <c:formatCode>#,##0</c:formatCode>
                <c:ptCount val="3"/>
                <c:pt idx="0">
                  <c:v>230524</c:v>
                </c:pt>
                <c:pt idx="1">
                  <c:v>158726</c:v>
                </c:pt>
                <c:pt idx="2">
                  <c:v>389250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724352"/>
        <c:axId val="3077255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2019'!$B$1261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2019'!$C$1261:$H$1261</c15:sqref>
                        </c15:fullRef>
                        <c15:formulaRef>
                          <c15:sqref>('NOVIEMBRE 2019'!$C$1261,'NOVIEMBRE 2019'!$E$1261,'NOVIEMBRE 2019'!$G$1261)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2019'!$C$1261:$H$1261</c15:sqref>
                        </c15:fullRef>
                        <c15:formulaRef>
                          <c15:sqref>('NOVIEMBRE 2019'!$C$1261,'NOVIEMBRE 2019'!$E$1261,'NOVIEMBRE 2019'!$G$1261)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30772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5528"/>
        <c:crosses val="autoZero"/>
        <c:auto val="0"/>
        <c:lblAlgn val="ctr"/>
        <c:lblOffset val="100"/>
        <c:noMultiLvlLbl val="0"/>
      </c:catAx>
      <c:valAx>
        <c:axId val="307725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917267968716095E-2"/>
          <c:y val="0.14577109891845685"/>
          <c:w val="0.93872831139039392"/>
          <c:h val="0.715930577752174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'NOVIEMBRE 2019'!$B$1451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'NOVIEMBRE 2019'!$F$1451</c:f>
              <c:numCache>
                <c:formatCode>#,##0</c:formatCode>
                <c:ptCount val="1"/>
                <c:pt idx="0">
                  <c:v>1902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'NOVIEMBRE 2019'!$B$1453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'NOVIEMBRE 2019'!$F$1453</c:f>
              <c:numCache>
                <c:formatCode>#,##0</c:formatCode>
                <c:ptCount val="1"/>
                <c:pt idx="0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'NOVIEMBRE 2019'!$B$1455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'NOVIEMBRE 2019'!$F$1455</c:f>
              <c:numCache>
                <c:formatCode>#,##0</c:formatCode>
                <c:ptCount val="1"/>
                <c:pt idx="0">
                  <c:v>4129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'NOVIEMBRE 2019'!$B$1457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'NOVIEMBRE 2019'!$F$1457</c:f>
              <c:numCache>
                <c:formatCode>#,##0</c:formatCode>
                <c:ptCount val="1"/>
                <c:pt idx="0">
                  <c:v>317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'NOVIEMBRE 2019'!$B$1459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'NOVIEMBRE 2019'!$F$1459</c:f>
              <c:numCache>
                <c:formatCode>#,##0</c:formatCode>
                <c:ptCount val="1"/>
                <c:pt idx="0">
                  <c:v>2087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'NOVIEMBRE 2019'!$B$1461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'NOVIEMBRE 2019'!$F$1461</c:f>
              <c:numCache>
                <c:formatCode>#,##0</c:formatCode>
                <c:ptCount val="1"/>
                <c:pt idx="0">
                  <c:v>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726704"/>
        <c:axId val="307727488"/>
      </c:barChart>
      <c:catAx>
        <c:axId val="3077267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07727488"/>
        <c:crosses val="autoZero"/>
        <c:auto val="1"/>
        <c:lblAlgn val="ctr"/>
        <c:lblOffset val="100"/>
        <c:noMultiLvlLbl val="0"/>
      </c:catAx>
      <c:valAx>
        <c:axId val="30772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72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2019'!$B$1519:$B$1527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2019'!$J$1519:$J$1527</c:f>
              <c:numCache>
                <c:formatCode>#,##0</c:formatCode>
                <c:ptCount val="9"/>
                <c:pt idx="0">
                  <c:v>5857</c:v>
                </c:pt>
                <c:pt idx="1">
                  <c:v>11883</c:v>
                </c:pt>
                <c:pt idx="2">
                  <c:v>13623</c:v>
                </c:pt>
                <c:pt idx="3">
                  <c:v>3799</c:v>
                </c:pt>
                <c:pt idx="4">
                  <c:v>12125</c:v>
                </c:pt>
                <c:pt idx="5">
                  <c:v>6576</c:v>
                </c:pt>
                <c:pt idx="6">
                  <c:v>4222</c:v>
                </c:pt>
                <c:pt idx="7">
                  <c:v>9612</c:v>
                </c:pt>
                <c:pt idx="8">
                  <c:v>3982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201907336245148E-2"/>
          <c:y val="0.2083146106736658"/>
          <c:w val="0.91886740973883474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2019'!$C$1545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2019'!$B$1547:$B$1555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2019'!$C$1547:$C$1555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'NOVIEMBRE 2019'!$E$1545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2019'!$B$1547:$B$1555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2019'!$E$1547:$E$1555</c:f>
              <c:numCache>
                <c:formatCode>#,##0</c:formatCode>
                <c:ptCount val="9"/>
                <c:pt idx="0">
                  <c:v>14</c:v>
                </c:pt>
                <c:pt idx="1">
                  <c:v>13</c:v>
                </c:pt>
                <c:pt idx="2">
                  <c:v>33</c:v>
                </c:pt>
                <c:pt idx="3">
                  <c:v>4</c:v>
                </c:pt>
                <c:pt idx="4">
                  <c:v>19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'NOVIEMBRE 2019'!$G$1545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2019'!$B$1547:$B$1555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2019'!$G$1547:$G$1555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968752"/>
        <c:axId val="3079660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2019'!$D$1545:$D$1546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2019'!$B$1547:$B$1555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'NOVIEMBRE 2019'!$D$1547:$D$1555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894</c:v>
                      </c:pt>
                      <c:pt idx="5">
                        <c:v>1687</c:v>
                      </c:pt>
                      <c:pt idx="6">
                        <c:v>3830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2019'!$F$1545:$F$1546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2019'!$B$1547:$B$1555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2019'!$F$1547:$F$1555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6686</c:v>
                      </c:pt>
                      <c:pt idx="1">
                        <c:v>4610</c:v>
                      </c:pt>
                      <c:pt idx="2">
                        <c:v>7909</c:v>
                      </c:pt>
                      <c:pt idx="3">
                        <c:v>1283</c:v>
                      </c:pt>
                      <c:pt idx="4">
                        <c:v>4794</c:v>
                      </c:pt>
                      <c:pt idx="5">
                        <c:v>649</c:v>
                      </c:pt>
                      <c:pt idx="6">
                        <c:v>390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2019'!$H$1545:$H$1546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2019'!$B$1547:$B$1555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2019'!$H$1547:$H$1555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30796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966008"/>
        <c:crosses val="autoZero"/>
        <c:auto val="0"/>
        <c:lblAlgn val="ctr"/>
        <c:lblOffset val="100"/>
        <c:noMultiLvlLbl val="0"/>
      </c:catAx>
      <c:valAx>
        <c:axId val="30796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96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3.212547316036872E-2"/>
                  <c:y val="2.02020202020202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409410487027654E-2"/>
                  <c:y val="1.010101010101007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9448350397004656E-2"/>
                  <c:y val="-3.367003367003398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9448350397004608E-2"/>
                  <c:y val="-1.01010101010101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2019'!$B$1547:$B$1555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2019'!$I$1547:$I$1555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36</c:v>
                </c:pt>
                <c:pt idx="3">
                  <c:v>4</c:v>
                </c:pt>
                <c:pt idx="4">
                  <c:v>21</c:v>
                </c:pt>
                <c:pt idx="5">
                  <c:v>6</c:v>
                </c:pt>
                <c:pt idx="6">
                  <c:v>7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971496"/>
        <c:axId val="307969928"/>
      </c:barChart>
      <c:catAx>
        <c:axId val="307971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969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96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971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3348786502211478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2019'!$C$1659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2019'!$B$1547:$B$1555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2019'!$C$1661:$C$1669</c:f>
              <c:numCache>
                <c:formatCode>#,##0</c:formatCode>
                <c:ptCount val="9"/>
                <c:pt idx="0">
                  <c:v>5</c:v>
                </c:pt>
                <c:pt idx="1">
                  <c:v>14</c:v>
                </c:pt>
                <c:pt idx="2">
                  <c:v>17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'NOVIEMBRE 2019'!$E$1659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2019'!$B$1547:$B$1555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2019'!$E$1661:$E$1669</c:f>
              <c:numCache>
                <c:formatCode>#,##0</c:formatCode>
                <c:ptCount val="9"/>
                <c:pt idx="0">
                  <c:v>11</c:v>
                </c:pt>
                <c:pt idx="1">
                  <c:v>34</c:v>
                </c:pt>
                <c:pt idx="2">
                  <c:v>48</c:v>
                </c:pt>
                <c:pt idx="3">
                  <c:v>9</c:v>
                </c:pt>
                <c:pt idx="4">
                  <c:v>13</c:v>
                </c:pt>
                <c:pt idx="5">
                  <c:v>16</c:v>
                </c:pt>
                <c:pt idx="6">
                  <c:v>12</c:v>
                </c:pt>
                <c:pt idx="7">
                  <c:v>11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'NOVIEMBRE 2019'!$G$1659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2019'!$B$1547:$B$1555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2019'!$G$1661:$G$1669</c:f>
              <c:numCache>
                <c:formatCode>#,##0</c:formatCode>
                <c:ptCount val="9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'NOVIEMBRE 2019'!$I$1659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'NOVIEMBRE 2019'!$I$1661:$I$1669</c:f>
              <c:numCache>
                <c:formatCode>#,##0</c:formatCode>
                <c:ptCount val="9"/>
                <c:pt idx="0">
                  <c:v>0</c:v>
                </c:pt>
                <c:pt idx="1">
                  <c:v>18</c:v>
                </c:pt>
                <c:pt idx="2">
                  <c:v>35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970712"/>
        <c:axId val="3079718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2019'!$D$1545:$D$1546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'NOVIEMBRE 2019'!$B$1547:$B$1555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'NOVIEMBRE 2019'!$D$1547:$D$1555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894</c:v>
                      </c:pt>
                      <c:pt idx="5">
                        <c:v>1687</c:v>
                      </c:pt>
                      <c:pt idx="6">
                        <c:v>3830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2019'!$F$1545:$F$1546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2019'!$B$1547:$B$1555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2019'!$F$1547:$F$1555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6686</c:v>
                      </c:pt>
                      <c:pt idx="1">
                        <c:v>4610</c:v>
                      </c:pt>
                      <c:pt idx="2">
                        <c:v>7909</c:v>
                      </c:pt>
                      <c:pt idx="3">
                        <c:v>1283</c:v>
                      </c:pt>
                      <c:pt idx="4">
                        <c:v>4794</c:v>
                      </c:pt>
                      <c:pt idx="5">
                        <c:v>649</c:v>
                      </c:pt>
                      <c:pt idx="6">
                        <c:v>390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2019'!$H$1545:$H$1546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2019'!$B$1547:$B$1555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2019'!$H$1547:$H$1555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30797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971888"/>
        <c:crosses val="autoZero"/>
        <c:auto val="0"/>
        <c:lblAlgn val="ctr"/>
        <c:lblOffset val="100"/>
        <c:noMultiLvlLbl val="0"/>
      </c:catAx>
      <c:valAx>
        <c:axId val="30797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970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2019'!$B$1661:$B$1669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2019'!$L$1661:$L$1669</c:f>
              <c:numCache>
                <c:formatCode>#,##0</c:formatCode>
                <c:ptCount val="9"/>
                <c:pt idx="0">
                  <c:v>842</c:v>
                </c:pt>
                <c:pt idx="1">
                  <c:v>3084</c:v>
                </c:pt>
                <c:pt idx="2">
                  <c:v>4246</c:v>
                </c:pt>
                <c:pt idx="3">
                  <c:v>1329</c:v>
                </c:pt>
                <c:pt idx="4">
                  <c:v>610</c:v>
                </c:pt>
                <c:pt idx="5">
                  <c:v>1562</c:v>
                </c:pt>
                <c:pt idx="6">
                  <c:v>455</c:v>
                </c:pt>
                <c:pt idx="7">
                  <c:v>893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2019'!$B$413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2019'!$C$412:$H$412</c15:sqref>
                  </c15:fullRef>
                </c:ext>
              </c:extLst>
              <c:f>('NOVIEMBRE 2019'!$C$412,'NOVIEMBRE 2019'!$E$412,'NOVIEMBRE 2019'!$G$412)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2019'!$C$413:$H$413</c15:sqref>
                  </c15:fullRef>
                </c:ext>
              </c:extLst>
              <c:f>('NOVIEMBRE 2019'!$C$413,'NOVIEMBRE 2019'!$E$413,'NOVIEMBRE 2019'!$G$413)</c:f>
              <c:numCache>
                <c:formatCode>#,##0</c:formatCode>
                <c:ptCount val="3"/>
                <c:pt idx="0">
                  <c:v>905339</c:v>
                </c:pt>
                <c:pt idx="1">
                  <c:v>139841</c:v>
                </c:pt>
                <c:pt idx="2">
                  <c:v>1045180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'NOVIEMBRE 2019'!$B$414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2019'!$C$412:$H$412</c15:sqref>
                  </c15:fullRef>
                </c:ext>
              </c:extLst>
              <c:f>('NOVIEMBRE 2019'!$C$412,'NOVIEMBRE 2019'!$E$412,'NOVIEMBRE 2019'!$G$412)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2019'!$C$414:$H$414</c15:sqref>
                  </c15:fullRef>
                </c:ext>
              </c:extLst>
              <c:f>('NOVIEMBRE 2019'!$C$414,'NOVIEMBRE 2019'!$E$414,'NOVIEMBRE 2019'!$G$414)</c:f>
              <c:numCache>
                <c:formatCode>#,##0</c:formatCode>
                <c:ptCount val="3"/>
                <c:pt idx="0">
                  <c:v>934798</c:v>
                </c:pt>
                <c:pt idx="1">
                  <c:v>152320</c:v>
                </c:pt>
                <c:pt idx="2">
                  <c:v>1087118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111312"/>
        <c:axId val="303111704"/>
      </c:barChart>
      <c:catAx>
        <c:axId val="30311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11704"/>
        <c:crosses val="autoZero"/>
        <c:auto val="0"/>
        <c:lblAlgn val="ctr"/>
        <c:lblOffset val="100"/>
        <c:noMultiLvlLbl val="0"/>
      </c:catAx>
      <c:valAx>
        <c:axId val="303111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1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068841622479126E-2"/>
          <c:y val="0.2083146106736658"/>
          <c:w val="0.90248314618383096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2019'!$B$1760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2019'!$C$1759:$K$1759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2019'!$C$1760:$K$1760</c:f>
              <c:numCache>
                <c:formatCode>#,##0</c:formatCode>
                <c:ptCount val="9"/>
                <c:pt idx="0">
                  <c:v>611</c:v>
                </c:pt>
                <c:pt idx="1">
                  <c:v>857</c:v>
                </c:pt>
                <c:pt idx="2">
                  <c:v>1253</c:v>
                </c:pt>
                <c:pt idx="3">
                  <c:v>345</c:v>
                </c:pt>
                <c:pt idx="4">
                  <c:v>711</c:v>
                </c:pt>
                <c:pt idx="5">
                  <c:v>524</c:v>
                </c:pt>
                <c:pt idx="6">
                  <c:v>334</c:v>
                </c:pt>
                <c:pt idx="7">
                  <c:v>870</c:v>
                </c:pt>
                <c:pt idx="8">
                  <c:v>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973456"/>
        <c:axId val="307973064"/>
        <c:extLst xmlns:c16r2="http://schemas.microsoft.com/office/drawing/2015/06/chart"/>
      </c:barChart>
      <c:catAx>
        <c:axId val="30797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973064"/>
        <c:crosses val="autoZero"/>
        <c:auto val="0"/>
        <c:lblAlgn val="ctr"/>
        <c:lblOffset val="100"/>
        <c:noMultiLvlLbl val="0"/>
      </c:catAx>
      <c:valAx>
        <c:axId val="30797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97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4837378189826672E-2"/>
                  <c:y val="1.010101277897419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2019'!$C$1759:$K$1759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2019'!$C$1761:$K$1761</c:f>
              <c:numCache>
                <c:formatCode>#,##0</c:formatCode>
                <c:ptCount val="9"/>
                <c:pt idx="0">
                  <c:v>58989</c:v>
                </c:pt>
                <c:pt idx="1">
                  <c:v>72715</c:v>
                </c:pt>
                <c:pt idx="2">
                  <c:v>76451</c:v>
                </c:pt>
                <c:pt idx="3">
                  <c:v>30174</c:v>
                </c:pt>
                <c:pt idx="4">
                  <c:v>53936</c:v>
                </c:pt>
                <c:pt idx="5">
                  <c:v>58670</c:v>
                </c:pt>
                <c:pt idx="6">
                  <c:v>27884</c:v>
                </c:pt>
                <c:pt idx="7">
                  <c:v>92540</c:v>
                </c:pt>
                <c:pt idx="8">
                  <c:v>38316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31057070429155E-2"/>
          <c:y val="0.2419846761579045"/>
          <c:w val="0.9116209307358808"/>
          <c:h val="0.662678756064582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2019'!$C$1588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2019'!$B$1519:$B$1527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2019'!$C$1590:$C$1598</c:f>
              <c:numCache>
                <c:formatCode>#,##0</c:formatCode>
                <c:ptCount val="9"/>
                <c:pt idx="0">
                  <c:v>9</c:v>
                </c:pt>
                <c:pt idx="1">
                  <c:v>32</c:v>
                </c:pt>
                <c:pt idx="2">
                  <c:v>39</c:v>
                </c:pt>
                <c:pt idx="3">
                  <c:v>4</c:v>
                </c:pt>
                <c:pt idx="4">
                  <c:v>15</c:v>
                </c:pt>
                <c:pt idx="5">
                  <c:v>13</c:v>
                </c:pt>
                <c:pt idx="6">
                  <c:v>19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'NOVIEMBRE 2019'!$E$1588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2019'!$B$1519:$B$1527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2019'!$E$1590:$E$1598</c:f>
              <c:numCache>
                <c:formatCode>#,##0</c:formatCode>
                <c:ptCount val="9"/>
                <c:pt idx="0">
                  <c:v>885</c:v>
                </c:pt>
                <c:pt idx="1">
                  <c:v>339</c:v>
                </c:pt>
                <c:pt idx="2">
                  <c:v>411</c:v>
                </c:pt>
                <c:pt idx="3">
                  <c:v>201</c:v>
                </c:pt>
                <c:pt idx="4">
                  <c:v>480</c:v>
                </c:pt>
                <c:pt idx="5">
                  <c:v>404</c:v>
                </c:pt>
                <c:pt idx="6">
                  <c:v>298</c:v>
                </c:pt>
                <c:pt idx="7">
                  <c:v>160</c:v>
                </c:pt>
                <c:pt idx="8">
                  <c:v>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'NOVIEMBRE 2019'!$G$1588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2019'!$B$1519:$B$1527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2019'!$G$1590:$G$1598</c:f>
              <c:numCache>
                <c:formatCode>#,##0</c:formatCode>
                <c:ptCount val="9"/>
                <c:pt idx="0">
                  <c:v>24</c:v>
                </c:pt>
                <c:pt idx="1">
                  <c:v>17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16</c:v>
                </c:pt>
                <c:pt idx="6">
                  <c:v>17</c:v>
                </c:pt>
                <c:pt idx="7">
                  <c:v>12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'NOVIEMBRE 2019'!$I$1588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'NOVIEMBRE 2019'!$I$1590:$I$1598</c:f>
              <c:numCache>
                <c:formatCode>#,##0</c:formatCode>
                <c:ptCount val="9"/>
                <c:pt idx="0">
                  <c:v>54</c:v>
                </c:pt>
                <c:pt idx="1">
                  <c:v>69</c:v>
                </c:pt>
                <c:pt idx="2">
                  <c:v>107</c:v>
                </c:pt>
                <c:pt idx="3">
                  <c:v>39</c:v>
                </c:pt>
                <c:pt idx="4">
                  <c:v>52</c:v>
                </c:pt>
                <c:pt idx="5">
                  <c:v>47</c:v>
                </c:pt>
                <c:pt idx="6">
                  <c:v>49</c:v>
                </c:pt>
                <c:pt idx="7">
                  <c:v>28</c:v>
                </c:pt>
                <c:pt idx="8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967968"/>
        <c:axId val="308876920"/>
      </c:barChart>
      <c:catAx>
        <c:axId val="30796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876920"/>
        <c:crosses val="autoZero"/>
        <c:auto val="0"/>
        <c:lblAlgn val="ctr"/>
        <c:lblOffset val="100"/>
        <c:noMultiLvlLbl val="0"/>
      </c:catAx>
      <c:valAx>
        <c:axId val="308876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796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1851393602969451E-2"/>
                  <c:y val="3.03030303030303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3.7159959203464314E-2"/>
                  <c:y val="-2.02020202020202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2019'!$B$1590:$B$1598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2019'!$L$1590:$L$1598</c:f>
              <c:numCache>
                <c:formatCode>#,##0</c:formatCode>
                <c:ptCount val="9"/>
                <c:pt idx="0">
                  <c:v>7494</c:v>
                </c:pt>
                <c:pt idx="1">
                  <c:v>4789</c:v>
                </c:pt>
                <c:pt idx="2">
                  <c:v>4782</c:v>
                </c:pt>
                <c:pt idx="3">
                  <c:v>2342</c:v>
                </c:pt>
                <c:pt idx="4">
                  <c:v>4533</c:v>
                </c:pt>
                <c:pt idx="5">
                  <c:v>4362</c:v>
                </c:pt>
                <c:pt idx="6">
                  <c:v>3740</c:v>
                </c:pt>
                <c:pt idx="7">
                  <c:v>2072</c:v>
                </c:pt>
                <c:pt idx="8">
                  <c:v>2580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103500160019164E-2"/>
          <c:y val="0.2083146106736658"/>
          <c:w val="0.9079658169150609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2019'!$C$1588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2019'!$B$1528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2019'!$C$1599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'NOVIEMBRE 2019'!$E$1588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2019'!$B$1528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2019'!$E$1599</c:f>
              <c:numCache>
                <c:formatCode>#,##0</c:formatCode>
                <c:ptCount val="1"/>
                <c:pt idx="0">
                  <c:v>3361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'NOVIEMBRE 2019'!$G$1588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2019'!$B$1528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2019'!$G$1599</c:f>
              <c:numCache>
                <c:formatCode>#,##0</c:formatCode>
                <c:ptCount val="1"/>
                <c:pt idx="0">
                  <c:v>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'NOVIEMBRE 2019'!$I$1588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'NOVIEMBRE 2019'!$B$1528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2019'!$I$1599</c:f>
              <c:numCache>
                <c:formatCode>#,##0</c:formatCode>
                <c:ptCount val="1"/>
                <c:pt idx="0">
                  <c:v>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881232"/>
        <c:axId val="308878488"/>
      </c:barChart>
      <c:catAx>
        <c:axId val="3088812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308878488"/>
        <c:crosses val="autoZero"/>
        <c:auto val="0"/>
        <c:lblAlgn val="ctr"/>
        <c:lblOffset val="100"/>
        <c:noMultiLvlLbl val="0"/>
      </c:catAx>
      <c:valAx>
        <c:axId val="30887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88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4837560410109527"/>
          <c:y val="0.92496644263274286"/>
          <c:w val="0.75642839264209971"/>
          <c:h val="4.9133606175563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2019'!$C$1588:$J$1588</c15:sqref>
                  </c15:fullRef>
                </c:ext>
              </c:extLst>
              <c:f>('NOVIEMBRE 2019'!$C$1588,'NOVIEMBRE 2019'!$E$1588,'NOVIEMBRE 2019'!$G$1588,'NOVIEMBRE 2019'!$I$1588)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POSADAS</c:v>
                </c:pt>
                <c:pt idx="3">
                  <c:v> H.T.R.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2019'!$C$1599:$J$1599</c15:sqref>
                  </c15:fullRef>
                </c:ext>
              </c:extLst>
              <c:f>('NOVIEMBRE 2019'!$C$1599,'NOVIEMBRE 2019'!$E$1599,'NOVIEMBRE 2019'!$G$1599,'NOVIEMBRE 2019'!$I$1599)</c:f>
              <c:numCache>
                <c:formatCode>#,##0</c:formatCode>
                <c:ptCount val="4"/>
                <c:pt idx="0">
                  <c:v>137</c:v>
                </c:pt>
                <c:pt idx="1">
                  <c:v>3361</c:v>
                </c:pt>
                <c:pt idx="2">
                  <c:v>133</c:v>
                </c:pt>
                <c:pt idx="3">
                  <c:v>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'NOVIEMBRE 2019'!$D$1599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B-AD9D-454A-B8D3-BDEA8BE0EF21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'NOVIEMBRE 2019'!$F$1599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D-AD9D-454A-B8D3-BDEA8BE0EF21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'NOVIEMBRE 2019'!$H$1599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F-AD9D-454A-B8D3-BDEA8BE0EF21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'NOVIEMBRE 2019'!$J$1599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1-AD9D-454A-B8D3-BDEA8BE0EF21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3.0896553513783533E-2"/>
                  <c:y val="2.19454966680613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('NOVIEMBRE 2019'!$B$1451,'NOVIEMBRE 2019'!$B$1453,'NOVIEMBRE 2019'!$B$1455,'NOVIEMBRE 2019'!$B$1457,'NOVIEMBRE 2019'!$B$1459,'NOVIEMBRE 2019'!$B$1461)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('NOVIEMBRE 2019'!$F$1452,'NOVIEMBRE 2019'!$F$1454,'NOVIEMBRE 2019'!$F$1456,'NOVIEMBRE 2019'!$F$1458,'NOVIEMBRE 2019'!$F$1460,'NOVIEMBRE 2019'!$F$1462)</c:f>
              <c:numCache>
                <c:formatCode>#,##0</c:formatCode>
                <c:ptCount val="6"/>
                <c:pt idx="0">
                  <c:v>71679</c:v>
                </c:pt>
                <c:pt idx="1">
                  <c:v>42258</c:v>
                </c:pt>
                <c:pt idx="2">
                  <c:v>36694</c:v>
                </c:pt>
                <c:pt idx="3">
                  <c:v>13203</c:v>
                </c:pt>
                <c:pt idx="4">
                  <c:v>13819</c:v>
                </c:pt>
                <c:pt idx="5">
                  <c:v>6736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546793515425158E-2"/>
          <c:y val="0.30595774013096849"/>
          <c:w val="0.89510916990350498"/>
          <c:h val="0.5987056920915189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2019'!$B$1688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2019'!$D$1687:$L$1687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2019'!$D$1688:$L$1688</c:f>
              <c:numCache>
                <c:formatCode>#,##0</c:formatCode>
                <c:ptCount val="9"/>
                <c:pt idx="0">
                  <c:v>141</c:v>
                </c:pt>
                <c:pt idx="1">
                  <c:v>32</c:v>
                </c:pt>
                <c:pt idx="2">
                  <c:v>70</c:v>
                </c:pt>
                <c:pt idx="3">
                  <c:v>14</c:v>
                </c:pt>
                <c:pt idx="4">
                  <c:v>19</c:v>
                </c:pt>
                <c:pt idx="5">
                  <c:v>147</c:v>
                </c:pt>
                <c:pt idx="6">
                  <c:v>19</c:v>
                </c:pt>
                <c:pt idx="7">
                  <c:v>41</c:v>
                </c:pt>
                <c:pt idx="8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'NOVIEMBRE 2019'!$B$1690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2019'!$D$1687:$L$1687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2019'!$D$1690:$L$1690</c:f>
              <c:numCache>
                <c:formatCode>#,##0</c:formatCode>
                <c:ptCount val="9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'NOVIEMBRE 2019'!$B$1692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2019'!$D$1687:$L$1687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2019'!$D$1692:$L$1692</c:f>
              <c:numCache>
                <c:formatCode>#,##0</c:formatCode>
                <c:ptCount val="9"/>
                <c:pt idx="0">
                  <c:v>71</c:v>
                </c:pt>
                <c:pt idx="1">
                  <c:v>14</c:v>
                </c:pt>
                <c:pt idx="2">
                  <c:v>7</c:v>
                </c:pt>
                <c:pt idx="3">
                  <c:v>2</c:v>
                </c:pt>
                <c:pt idx="4">
                  <c:v>16</c:v>
                </c:pt>
                <c:pt idx="5">
                  <c:v>67</c:v>
                </c:pt>
                <c:pt idx="6">
                  <c:v>8</c:v>
                </c:pt>
                <c:pt idx="7">
                  <c:v>15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'NOVIEMBRE 2019'!$B$1694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2019'!$D$1687:$L$1687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2019'!$D$1694:$L$1694</c:f>
              <c:numCache>
                <c:formatCode>#,##0</c:formatCode>
                <c:ptCount val="9"/>
                <c:pt idx="0">
                  <c:v>178</c:v>
                </c:pt>
                <c:pt idx="1">
                  <c:v>100</c:v>
                </c:pt>
                <c:pt idx="2">
                  <c:v>250</c:v>
                </c:pt>
                <c:pt idx="3">
                  <c:v>10</c:v>
                </c:pt>
                <c:pt idx="4">
                  <c:v>350</c:v>
                </c:pt>
                <c:pt idx="5">
                  <c:v>49</c:v>
                </c:pt>
                <c:pt idx="6">
                  <c:v>63</c:v>
                </c:pt>
                <c:pt idx="7">
                  <c:v>130</c:v>
                </c:pt>
                <c:pt idx="8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'NOVIEMBRE 2019'!$B$1696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2019'!$D$1687:$L$1687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2019'!$D$1696:$L$1696</c:f>
              <c:numCache>
                <c:formatCode>#,##0</c:formatCode>
                <c:ptCount val="9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876528"/>
        <c:axId val="308877704"/>
        <c:extLst xmlns:c16r2="http://schemas.microsoft.com/office/drawing/2015/06/chart"/>
      </c:barChart>
      <c:catAx>
        <c:axId val="30887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877704"/>
        <c:crosses val="autoZero"/>
        <c:auto val="0"/>
        <c:lblAlgn val="ctr"/>
        <c:lblOffset val="100"/>
        <c:noMultiLvlLbl val="0"/>
      </c:catAx>
      <c:valAx>
        <c:axId val="308877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87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1788105992057981E-2"/>
                  <c:y val="2.020201484609484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2019'!$D$1687:$L$1687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2019'!$D$1699:$L$1699</c:f>
              <c:numCache>
                <c:formatCode>#,##0</c:formatCode>
                <c:ptCount val="9"/>
                <c:pt idx="0">
                  <c:v>3124</c:v>
                </c:pt>
                <c:pt idx="1">
                  <c:v>989</c:v>
                </c:pt>
                <c:pt idx="2">
                  <c:v>1773</c:v>
                </c:pt>
                <c:pt idx="3">
                  <c:v>204</c:v>
                </c:pt>
                <c:pt idx="4">
                  <c:v>1972</c:v>
                </c:pt>
                <c:pt idx="5">
                  <c:v>2751</c:v>
                </c:pt>
                <c:pt idx="6">
                  <c:v>542</c:v>
                </c:pt>
                <c:pt idx="7">
                  <c:v>1116</c:v>
                </c:pt>
                <c:pt idx="8">
                  <c:v>1348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8888888888888903E-2"/>
                  <c:y val="3.367002474349141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2019'!$D$1687:$L$1687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2019'!$D$1699:$L$1699</c:f>
              <c:numCache>
                <c:formatCode>#,##0</c:formatCode>
                <c:ptCount val="9"/>
                <c:pt idx="0">
                  <c:v>3124</c:v>
                </c:pt>
                <c:pt idx="1">
                  <c:v>989</c:v>
                </c:pt>
                <c:pt idx="2">
                  <c:v>1773</c:v>
                </c:pt>
                <c:pt idx="3">
                  <c:v>204</c:v>
                </c:pt>
                <c:pt idx="4">
                  <c:v>1972</c:v>
                </c:pt>
                <c:pt idx="5">
                  <c:v>2751</c:v>
                </c:pt>
                <c:pt idx="6">
                  <c:v>542</c:v>
                </c:pt>
                <c:pt idx="7">
                  <c:v>1116</c:v>
                </c:pt>
                <c:pt idx="8">
                  <c:v>1348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2019'!$B$396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'NOVIEMBRE 2019'!$C$395:$K$395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2019'!$C$396:$K$396</c:f>
              <c:numCache>
                <c:formatCode>#,##0</c:formatCode>
                <c:ptCount val="9"/>
                <c:pt idx="0">
                  <c:v>74018</c:v>
                </c:pt>
                <c:pt idx="1">
                  <c:v>96060</c:v>
                </c:pt>
                <c:pt idx="2">
                  <c:v>86468</c:v>
                </c:pt>
                <c:pt idx="3">
                  <c:v>29931</c:v>
                </c:pt>
                <c:pt idx="4">
                  <c:v>97466</c:v>
                </c:pt>
                <c:pt idx="5">
                  <c:v>70735</c:v>
                </c:pt>
                <c:pt idx="6">
                  <c:v>36588</c:v>
                </c:pt>
                <c:pt idx="7">
                  <c:v>82634</c:v>
                </c:pt>
                <c:pt idx="8">
                  <c:v>32715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'NOVIEMBRE 2019'!$B$397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'NOVIEMBRE 2019'!$C$395:$K$395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2019'!$C$397:$K$397</c:f>
              <c:numCache>
                <c:formatCode>#,##0</c:formatCode>
                <c:ptCount val="9"/>
                <c:pt idx="0">
                  <c:v>74339</c:v>
                </c:pt>
                <c:pt idx="1">
                  <c:v>102460</c:v>
                </c:pt>
                <c:pt idx="2">
                  <c:v>92714</c:v>
                </c:pt>
                <c:pt idx="3">
                  <c:v>32084</c:v>
                </c:pt>
                <c:pt idx="4">
                  <c:v>106083</c:v>
                </c:pt>
                <c:pt idx="5">
                  <c:v>75972</c:v>
                </c:pt>
                <c:pt idx="6">
                  <c:v>35175</c:v>
                </c:pt>
                <c:pt idx="7">
                  <c:v>87128</c:v>
                </c:pt>
                <c:pt idx="8">
                  <c:v>33733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303108176"/>
        <c:axId val="303104648"/>
      </c:barChart>
      <c:catAx>
        <c:axId val="30310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04648"/>
        <c:crosses val="autoZero"/>
        <c:auto val="1"/>
        <c:lblAlgn val="ctr"/>
        <c:lblOffset val="100"/>
        <c:noMultiLvlLbl val="0"/>
      </c:catAx>
      <c:valAx>
        <c:axId val="30310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0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772340210461751E-2"/>
          <c:y val="0.28238871656194492"/>
          <c:w val="0.92029697483033734"/>
          <c:h val="0.622274715660542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2019'!$B$1731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2019'!$D$1730:$L$1730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2019'!$D$1731:$L$1731</c:f>
              <c:numCache>
                <c:formatCode>#,##0</c:formatCode>
                <c:ptCount val="9"/>
                <c:pt idx="0">
                  <c:v>38</c:v>
                </c:pt>
                <c:pt idx="1">
                  <c:v>23</c:v>
                </c:pt>
                <c:pt idx="2">
                  <c:v>32</c:v>
                </c:pt>
                <c:pt idx="3">
                  <c:v>1</c:v>
                </c:pt>
                <c:pt idx="4">
                  <c:v>68</c:v>
                </c:pt>
                <c:pt idx="5">
                  <c:v>33</c:v>
                </c:pt>
                <c:pt idx="6">
                  <c:v>9</c:v>
                </c:pt>
                <c:pt idx="7">
                  <c:v>15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'NOVIEMBRE 2019'!$B$1733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2019'!$D$1730:$L$1730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2019'!$D$1733:$L$1733</c:f>
              <c:numCache>
                <c:formatCode>#,##0</c:formatCode>
                <c:ptCount val="9"/>
                <c:pt idx="0">
                  <c:v>26</c:v>
                </c:pt>
                <c:pt idx="1">
                  <c:v>10</c:v>
                </c:pt>
                <c:pt idx="2">
                  <c:v>10</c:v>
                </c:pt>
                <c:pt idx="3">
                  <c:v>7</c:v>
                </c:pt>
                <c:pt idx="4">
                  <c:v>16</c:v>
                </c:pt>
                <c:pt idx="5">
                  <c:v>18</c:v>
                </c:pt>
                <c:pt idx="6">
                  <c:v>14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'NOVIEMBRE 2019'!$B$1735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2019'!$D$1730:$L$1730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2019'!$D$1735:$L$1735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'NOVIEMBRE 2019'!$B$1737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2019'!$D$1730:$L$1730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2019'!$D$1737:$L$1737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'NOVIEMBRE 2019'!$B$1739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2019'!$D$1730:$L$1730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2019'!$D$1739:$L$1739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880448"/>
        <c:axId val="308875744"/>
        <c:extLst xmlns:c16r2="http://schemas.microsoft.com/office/drawing/2015/06/chart"/>
      </c:barChart>
      <c:catAx>
        <c:axId val="30888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875744"/>
        <c:crosses val="autoZero"/>
        <c:auto val="0"/>
        <c:lblAlgn val="ctr"/>
        <c:lblOffset val="100"/>
        <c:noMultiLvlLbl val="0"/>
      </c:catAx>
      <c:valAx>
        <c:axId val="30887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880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NOVIEMBRE 2019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Canarias</c:v>
                </c:pt>
                <c:pt idx="3">
                  <c:v>Rioja (La)</c:v>
                </c:pt>
                <c:pt idx="4">
                  <c:v>Baleares (Islas)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Cantabria</c:v>
                </c:pt>
                <c:pt idx="9">
                  <c:v>Aragón</c:v>
                </c:pt>
                <c:pt idx="10">
                  <c:v>Asturias (Principado de)</c:v>
                </c:pt>
                <c:pt idx="11">
                  <c:v>Castilla - La Mancha</c:v>
                </c:pt>
                <c:pt idx="12">
                  <c:v>Comunidad Valenciana</c:v>
                </c:pt>
                <c:pt idx="13">
                  <c:v>Cataluña</c:v>
                </c:pt>
                <c:pt idx="14">
                  <c:v>País Vasco</c:v>
                </c:pt>
                <c:pt idx="15">
                  <c:v>Galicia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7.4185202472225461E-4</c:v>
                </c:pt>
                <c:pt idx="1">
                  <c:v>1.6284377317891388E-3</c:v>
                </c:pt>
                <c:pt idx="2">
                  <c:v>1.031216427123985E-2</c:v>
                </c:pt>
                <c:pt idx="3">
                  <c:v>1.0791535391739424E-2</c:v>
                </c:pt>
                <c:pt idx="4">
                  <c:v>1.1986255773948472E-2</c:v>
                </c:pt>
                <c:pt idx="5">
                  <c:v>1.2197447121746001E-2</c:v>
                </c:pt>
                <c:pt idx="6">
                  <c:v>1.5089709460879541E-2</c:v>
                </c:pt>
                <c:pt idx="7">
                  <c:v>2.5183091417779437E-2</c:v>
                </c:pt>
                <c:pt idx="8">
                  <c:v>2.7258037579354268E-2</c:v>
                </c:pt>
                <c:pt idx="9">
                  <c:v>2.9118982445101534E-2</c:v>
                </c:pt>
                <c:pt idx="10">
                  <c:v>4.2509868354043148E-2</c:v>
                </c:pt>
                <c:pt idx="11">
                  <c:v>4.8683013711332476E-2</c:v>
                </c:pt>
                <c:pt idx="12">
                  <c:v>5.2414894815217911E-2</c:v>
                </c:pt>
                <c:pt idx="13">
                  <c:v>5.5589801903293073E-2</c:v>
                </c:pt>
                <c:pt idx="14">
                  <c:v>5.9669533364856142E-2</c:v>
                </c:pt>
                <c:pt idx="15">
                  <c:v>6.5959186724223101E-2</c:v>
                </c:pt>
                <c:pt idx="16">
                  <c:v>8.0033086985817112E-2</c:v>
                </c:pt>
                <c:pt idx="17">
                  <c:v>0.15515086548718313</c:v>
                </c:pt>
                <c:pt idx="18">
                  <c:v>0.29568223543573402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08877312"/>
        <c:axId val="308880840"/>
      </c:barChart>
      <c:catAx>
        <c:axId val="308877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880840"/>
        <c:crosses val="autoZero"/>
        <c:auto val="1"/>
        <c:lblAlgn val="ctr"/>
        <c:lblOffset val="100"/>
        <c:noMultiLvlLbl val="0"/>
      </c:catAx>
      <c:valAx>
        <c:axId val="308880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887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 ENERO - NOVIEMBRE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0.00%" sourceLinked="0"/>
              <c:spPr>
                <a:solidFill>
                  <a:schemeClr val="lt1"/>
                </a:solidFill>
                <a:ln>
                  <a:solidFill>
                    <a:schemeClr val="dk1">
                      <a:lumMod val="25000"/>
                      <a:lumOff val="7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13A-4882-842E-DA247ECAE60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[4]Hoja1!$A$25:$A$43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País Vasco</c:v>
                </c:pt>
                <c:pt idx="14">
                  <c:v>Galicia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[4]Hoja1!$B$25:$B$43</c:f>
              <c:numCache>
                <c:formatCode>General</c:formatCode>
                <c:ptCount val="19"/>
                <c:pt idx="0">
                  <c:v>9.5514010172337294E-4</c:v>
                </c:pt>
                <c:pt idx="1">
                  <c:v>1.2656870530918241E-3</c:v>
                </c:pt>
                <c:pt idx="2">
                  <c:v>9.084794670343399E-3</c:v>
                </c:pt>
                <c:pt idx="3">
                  <c:v>1.1362162418663502E-2</c:v>
                </c:pt>
                <c:pt idx="4">
                  <c:v>1.167247723788023E-2</c:v>
                </c:pt>
                <c:pt idx="5">
                  <c:v>1.5595890581607819E-2</c:v>
                </c:pt>
                <c:pt idx="6">
                  <c:v>1.8011709675192833E-2</c:v>
                </c:pt>
                <c:pt idx="7">
                  <c:v>2.3540399968624115E-2</c:v>
                </c:pt>
                <c:pt idx="8">
                  <c:v>2.4437688291072845E-2</c:v>
                </c:pt>
                <c:pt idx="9">
                  <c:v>2.8911188244819641E-2</c:v>
                </c:pt>
                <c:pt idx="10">
                  <c:v>4.6141508966684341E-2</c:v>
                </c:pt>
                <c:pt idx="11">
                  <c:v>5.0300516188144684E-2</c:v>
                </c:pt>
                <c:pt idx="12">
                  <c:v>5.7351812720298767E-2</c:v>
                </c:pt>
                <c:pt idx="13">
                  <c:v>6.4066335558891296E-2</c:v>
                </c:pt>
                <c:pt idx="14">
                  <c:v>6.6396579146385193E-2</c:v>
                </c:pt>
                <c:pt idx="15">
                  <c:v>7.0910781621932983E-2</c:v>
                </c:pt>
                <c:pt idx="16">
                  <c:v>8.5238248109817505E-2</c:v>
                </c:pt>
                <c:pt idx="17">
                  <c:v>0.14171773195266724</c:v>
                </c:pt>
                <c:pt idx="18">
                  <c:v>0.27303937077522278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A-4882-842E-DA247ECA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0105592"/>
        <c:axId val="310106376"/>
      </c:barChart>
      <c:catAx>
        <c:axId val="310105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6376"/>
        <c:crosses val="autoZero"/>
        <c:auto val="1"/>
        <c:lblAlgn val="ctr"/>
        <c:lblOffset val="100"/>
        <c:noMultiLvlLbl val="0"/>
      </c:catAx>
      <c:valAx>
        <c:axId val="310106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5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NOVIEMBRE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Méjico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5.3203004927253307E-2</c:v>
                </c:pt>
                <c:pt idx="1">
                  <c:v>0.13165162351660972</c:v>
                </c:pt>
                <c:pt idx="2">
                  <c:v>8.5032817990771753E-2</c:v>
                </c:pt>
                <c:pt idx="3">
                  <c:v>1.0285585249012024E-2</c:v>
                </c:pt>
                <c:pt idx="4">
                  <c:v>1.1654827766631751E-2</c:v>
                </c:pt>
                <c:pt idx="5">
                  <c:v>1.5300166384873701E-2</c:v>
                </c:pt>
                <c:pt idx="6">
                  <c:v>4.0133375278295268E-2</c:v>
                </c:pt>
                <c:pt idx="7">
                  <c:v>4.2071205325489816E-2</c:v>
                </c:pt>
                <c:pt idx="8">
                  <c:v>5.0843884885962344E-2</c:v>
                </c:pt>
                <c:pt idx="9">
                  <c:v>6.3746646024646691E-2</c:v>
                </c:pt>
                <c:pt idx="10">
                  <c:v>6.4069722530391018E-2</c:v>
                </c:pt>
                <c:pt idx="11">
                  <c:v>8.9992372810604071E-2</c:v>
                </c:pt>
                <c:pt idx="12">
                  <c:v>9.6404262628130538E-2</c:v>
                </c:pt>
                <c:pt idx="13">
                  <c:v>0.11314682269937905</c:v>
                </c:pt>
                <c:pt idx="14">
                  <c:v>0.13246368198194894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0100888"/>
        <c:axId val="310106768"/>
      </c:barChart>
      <c:catAx>
        <c:axId val="310100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6768"/>
        <c:crosses val="autoZero"/>
        <c:auto val="1"/>
        <c:lblAlgn val="ctr"/>
        <c:lblOffset val="100"/>
        <c:noMultiLvlLbl val="0"/>
      </c:catAx>
      <c:valAx>
        <c:axId val="310106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0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- NOVIEMBRE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[4]Hoja1!$A$65:$A$79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Méjico</c:v>
                </c:pt>
                <c:pt idx="4">
                  <c:v>Japón</c:v>
                </c:pt>
                <c:pt idx="5">
                  <c:v>Canadá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Portugal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[4]Hoja1!$B$65:$B$79</c:f>
              <c:numCache>
                <c:formatCode>General</c:formatCode>
                <c:ptCount val="15"/>
                <c:pt idx="0">
                  <c:v>4.1118104010820389E-2</c:v>
                </c:pt>
                <c:pt idx="1">
                  <c:v>7.849208265542984E-2</c:v>
                </c:pt>
                <c:pt idx="2">
                  <c:v>8.2928702235221863E-2</c:v>
                </c:pt>
                <c:pt idx="3">
                  <c:v>1.5029411762952805E-2</c:v>
                </c:pt>
                <c:pt idx="4">
                  <c:v>1.5442763455212116E-2</c:v>
                </c:pt>
                <c:pt idx="5">
                  <c:v>1.5527942217886448E-2</c:v>
                </c:pt>
                <c:pt idx="6">
                  <c:v>2.1425409242510796E-2</c:v>
                </c:pt>
                <c:pt idx="7">
                  <c:v>3.613310307264328E-2</c:v>
                </c:pt>
                <c:pt idx="8">
                  <c:v>5.5595513433218002E-2</c:v>
                </c:pt>
                <c:pt idx="9">
                  <c:v>7.1040742099285126E-2</c:v>
                </c:pt>
                <c:pt idx="10">
                  <c:v>8.2793079316616058E-2</c:v>
                </c:pt>
                <c:pt idx="11">
                  <c:v>9.0871013700962067E-2</c:v>
                </c:pt>
                <c:pt idx="12">
                  <c:v>9.6670843660831451E-2</c:v>
                </c:pt>
                <c:pt idx="13">
                  <c:v>0.11829309165477753</c:v>
                </c:pt>
                <c:pt idx="14">
                  <c:v>0.17863813042640686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AA-406D-9E6C-8BD289D9E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0104024"/>
        <c:axId val="310104416"/>
      </c:barChart>
      <c:catAx>
        <c:axId val="310104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4416"/>
        <c:crosses val="autoZero"/>
        <c:auto val="1"/>
        <c:lblAlgn val="ctr"/>
        <c:lblOffset val="100"/>
        <c:noMultiLvlLbl val="0"/>
      </c:catAx>
      <c:valAx>
        <c:axId val="31010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4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603385993241336E-2"/>
          <c:y val="0.24295682647376105"/>
          <c:w val="0.92121214895706749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375148</c:v>
                </c:pt>
                <c:pt idx="1">
                  <c:v>428170</c:v>
                </c:pt>
                <c:pt idx="2">
                  <c:v>623822</c:v>
                </c:pt>
                <c:pt idx="3">
                  <c:v>652138</c:v>
                </c:pt>
                <c:pt idx="4">
                  <c:v>749236</c:v>
                </c:pt>
                <c:pt idx="5">
                  <c:v>731412</c:v>
                </c:pt>
                <c:pt idx="6">
                  <c:v>860889</c:v>
                </c:pt>
                <c:pt idx="7">
                  <c:v>1148448</c:v>
                </c:pt>
                <c:pt idx="8">
                  <c:v>865792</c:v>
                </c:pt>
                <c:pt idx="9">
                  <c:v>813373</c:v>
                </c:pt>
                <c:pt idx="10">
                  <c:v>606615</c:v>
                </c:pt>
                <c:pt idx="11">
                  <c:v>584714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389114</c:v>
                </c:pt>
                <c:pt idx="1">
                  <c:v>467211</c:v>
                </c:pt>
                <c:pt idx="2">
                  <c:v>595289</c:v>
                </c:pt>
                <c:pt idx="3">
                  <c:v>788566</c:v>
                </c:pt>
                <c:pt idx="4">
                  <c:v>812511</c:v>
                </c:pt>
                <c:pt idx="5">
                  <c:v>864561</c:v>
                </c:pt>
                <c:pt idx="6">
                  <c:v>867353</c:v>
                </c:pt>
                <c:pt idx="7">
                  <c:v>1199543</c:v>
                </c:pt>
                <c:pt idx="8">
                  <c:v>870060</c:v>
                </c:pt>
                <c:pt idx="9">
                  <c:v>800461</c:v>
                </c:pt>
                <c:pt idx="10">
                  <c:v>639688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0102848"/>
        <c:axId val="310104808"/>
      </c:lineChart>
      <c:catAx>
        <c:axId val="31010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4808"/>
        <c:crosses val="autoZero"/>
        <c:auto val="1"/>
        <c:lblAlgn val="ctr"/>
        <c:lblOffset val="100"/>
        <c:noMultiLvlLbl val="0"/>
      </c:catAx>
      <c:valAx>
        <c:axId val="31010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625350</c:v>
                </c:pt>
                <c:pt idx="1">
                  <c:v>692780</c:v>
                </c:pt>
                <c:pt idx="2">
                  <c:v>1046156</c:v>
                </c:pt>
                <c:pt idx="3">
                  <c:v>1087593</c:v>
                </c:pt>
                <c:pt idx="4">
                  <c:v>1157041</c:v>
                </c:pt>
                <c:pt idx="5">
                  <c:v>1194416</c:v>
                </c:pt>
                <c:pt idx="6">
                  <c:v>1534230</c:v>
                </c:pt>
                <c:pt idx="7">
                  <c:v>2156955</c:v>
                </c:pt>
                <c:pt idx="8">
                  <c:v>1377987</c:v>
                </c:pt>
                <c:pt idx="9">
                  <c:v>1330100</c:v>
                </c:pt>
                <c:pt idx="10">
                  <c:v>1045180</c:v>
                </c:pt>
                <c:pt idx="11">
                  <c:v>1032668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655740</c:v>
                </c:pt>
                <c:pt idx="1">
                  <c:v>759966</c:v>
                </c:pt>
                <c:pt idx="2">
                  <c:v>1003448</c:v>
                </c:pt>
                <c:pt idx="3">
                  <c:v>1361160</c:v>
                </c:pt>
                <c:pt idx="4">
                  <c:v>1309968</c:v>
                </c:pt>
                <c:pt idx="5">
                  <c:v>1417925</c:v>
                </c:pt>
                <c:pt idx="6">
                  <c:v>1543564</c:v>
                </c:pt>
                <c:pt idx="7">
                  <c:v>2248836</c:v>
                </c:pt>
                <c:pt idx="8">
                  <c:v>1414754</c:v>
                </c:pt>
                <c:pt idx="9">
                  <c:v>1330736</c:v>
                </c:pt>
                <c:pt idx="10">
                  <c:v>1087118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00104"/>
        <c:axId val="310103240"/>
      </c:lineChart>
      <c:catAx>
        <c:axId val="310100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3240"/>
        <c:crosses val="autoZero"/>
        <c:auto val="1"/>
        <c:lblAlgn val="ctr"/>
        <c:lblOffset val="100"/>
        <c:noMultiLvlLbl val="0"/>
      </c:catAx>
      <c:valAx>
        <c:axId val="310103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0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317279</c:v>
                </c:pt>
                <c:pt idx="1">
                  <c:v>351212</c:v>
                </c:pt>
                <c:pt idx="2">
                  <c:v>481299</c:v>
                </c:pt>
                <c:pt idx="3">
                  <c:v>498245</c:v>
                </c:pt>
                <c:pt idx="4">
                  <c:v>564655</c:v>
                </c:pt>
                <c:pt idx="5">
                  <c:v>553040</c:v>
                </c:pt>
                <c:pt idx="6">
                  <c:v>592596</c:v>
                </c:pt>
                <c:pt idx="7">
                  <c:v>761846</c:v>
                </c:pt>
                <c:pt idx="8">
                  <c:v>648090</c:v>
                </c:pt>
                <c:pt idx="9">
                  <c:v>603605</c:v>
                </c:pt>
                <c:pt idx="10">
                  <c:v>448763</c:v>
                </c:pt>
                <c:pt idx="11">
                  <c:v>415393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312582</c:v>
                </c:pt>
                <c:pt idx="1">
                  <c:v>356296</c:v>
                </c:pt>
                <c:pt idx="2">
                  <c:v>442840</c:v>
                </c:pt>
                <c:pt idx="3">
                  <c:v>556947</c:v>
                </c:pt>
                <c:pt idx="4">
                  <c:v>585358</c:v>
                </c:pt>
                <c:pt idx="5">
                  <c:v>600466</c:v>
                </c:pt>
                <c:pt idx="6">
                  <c:v>589861</c:v>
                </c:pt>
                <c:pt idx="7">
                  <c:v>769600</c:v>
                </c:pt>
                <c:pt idx="8">
                  <c:v>623824</c:v>
                </c:pt>
                <c:pt idx="9">
                  <c:v>578995</c:v>
                </c:pt>
                <c:pt idx="10">
                  <c:v>459227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02456"/>
        <c:axId val="310101280"/>
      </c:lineChart>
      <c:catAx>
        <c:axId val="310102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1280"/>
        <c:crosses val="autoZero"/>
        <c:auto val="1"/>
        <c:lblAlgn val="ctr"/>
        <c:lblOffset val="100"/>
        <c:noMultiLvlLbl val="0"/>
      </c:catAx>
      <c:valAx>
        <c:axId val="31010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2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514347</c:v>
                </c:pt>
                <c:pt idx="1">
                  <c:v>547727</c:v>
                </c:pt>
                <c:pt idx="2">
                  <c:v>776339</c:v>
                </c:pt>
                <c:pt idx="3">
                  <c:v>801982</c:v>
                </c:pt>
                <c:pt idx="4">
                  <c:v>858687</c:v>
                </c:pt>
                <c:pt idx="5">
                  <c:v>872413</c:v>
                </c:pt>
                <c:pt idx="6">
                  <c:v>906542</c:v>
                </c:pt>
                <c:pt idx="7">
                  <c:v>1178034</c:v>
                </c:pt>
                <c:pt idx="8">
                  <c:v>999946</c:v>
                </c:pt>
                <c:pt idx="9">
                  <c:v>961933</c:v>
                </c:pt>
                <c:pt idx="10">
                  <c:v>737516</c:v>
                </c:pt>
                <c:pt idx="11">
                  <c:v>658635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505504</c:v>
                </c:pt>
                <c:pt idx="1">
                  <c:v>551807</c:v>
                </c:pt>
                <c:pt idx="2">
                  <c:v>719992</c:v>
                </c:pt>
                <c:pt idx="3">
                  <c:v>875427</c:v>
                </c:pt>
                <c:pt idx="4">
                  <c:v>907259</c:v>
                </c:pt>
                <c:pt idx="5">
                  <c:v>926038</c:v>
                </c:pt>
                <c:pt idx="6">
                  <c:v>914909</c:v>
                </c:pt>
                <c:pt idx="7">
                  <c:v>1198775</c:v>
                </c:pt>
                <c:pt idx="8">
                  <c:v>980949</c:v>
                </c:pt>
                <c:pt idx="9">
                  <c:v>932536</c:v>
                </c:pt>
                <c:pt idx="10">
                  <c:v>742242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02064"/>
        <c:axId val="310105200"/>
      </c:lineChart>
      <c:catAx>
        <c:axId val="31010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5200"/>
        <c:crosses val="autoZero"/>
        <c:auto val="1"/>
        <c:lblAlgn val="ctr"/>
        <c:lblOffset val="100"/>
        <c:noMultiLvlLbl val="0"/>
      </c:catAx>
      <c:valAx>
        <c:axId val="31010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10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9275</c:v>
                </c:pt>
                <c:pt idx="1">
                  <c:v>6439</c:v>
                </c:pt>
                <c:pt idx="2">
                  <c:v>14218</c:v>
                </c:pt>
                <c:pt idx="3">
                  <c:v>15415</c:v>
                </c:pt>
                <c:pt idx="4">
                  <c:v>20630</c:v>
                </c:pt>
                <c:pt idx="5">
                  <c:v>19095</c:v>
                </c:pt>
                <c:pt idx="6">
                  <c:v>17029</c:v>
                </c:pt>
                <c:pt idx="7">
                  <c:v>32140</c:v>
                </c:pt>
                <c:pt idx="8">
                  <c:v>26316</c:v>
                </c:pt>
                <c:pt idx="9">
                  <c:v>23994</c:v>
                </c:pt>
                <c:pt idx="10">
                  <c:v>12062</c:v>
                </c:pt>
                <c:pt idx="11">
                  <c:v>12038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9219</c:v>
                </c:pt>
                <c:pt idx="1">
                  <c:v>8177</c:v>
                </c:pt>
                <c:pt idx="2">
                  <c:v>10402</c:v>
                </c:pt>
                <c:pt idx="3">
                  <c:v>22914</c:v>
                </c:pt>
                <c:pt idx="4">
                  <c:v>20840</c:v>
                </c:pt>
                <c:pt idx="5">
                  <c:v>22825</c:v>
                </c:pt>
                <c:pt idx="6">
                  <c:v>20421</c:v>
                </c:pt>
                <c:pt idx="7">
                  <c:v>25869</c:v>
                </c:pt>
                <c:pt idx="8">
                  <c:v>28867</c:v>
                </c:pt>
                <c:pt idx="9">
                  <c:v>19078</c:v>
                </c:pt>
                <c:pt idx="10">
                  <c:v>13202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854456"/>
        <c:axId val="310852496"/>
      </c:lineChart>
      <c:catAx>
        <c:axId val="31085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2496"/>
        <c:crosses val="autoZero"/>
        <c:auto val="1"/>
        <c:lblAlgn val="ctr"/>
        <c:lblOffset val="100"/>
        <c:noMultiLvlLbl val="0"/>
      </c:catAx>
      <c:valAx>
        <c:axId val="31085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4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2019'!$B$429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2019'!$C$428:$K$428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2019'!$C$429:$K$429</c:f>
              <c:numCache>
                <c:formatCode>#,##0</c:formatCode>
                <c:ptCount val="9"/>
                <c:pt idx="0">
                  <c:v>116778</c:v>
                </c:pt>
                <c:pt idx="1">
                  <c:v>144798</c:v>
                </c:pt>
                <c:pt idx="2">
                  <c:v>142078</c:v>
                </c:pt>
                <c:pt idx="3">
                  <c:v>53430</c:v>
                </c:pt>
                <c:pt idx="4">
                  <c:v>208222</c:v>
                </c:pt>
                <c:pt idx="5">
                  <c:v>118615</c:v>
                </c:pt>
                <c:pt idx="6">
                  <c:v>64628</c:v>
                </c:pt>
                <c:pt idx="7">
                  <c:v>143183</c:v>
                </c:pt>
                <c:pt idx="8">
                  <c:v>53448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'NOVIEMBRE 2019'!$B$430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'NOVIEMBRE 2019'!$C$428:$K$428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2019'!$C$430:$K$430</c:f>
              <c:numCache>
                <c:formatCode>#,##0</c:formatCode>
                <c:ptCount val="9"/>
                <c:pt idx="0">
                  <c:v>117598</c:v>
                </c:pt>
                <c:pt idx="1">
                  <c:v>152340</c:v>
                </c:pt>
                <c:pt idx="2">
                  <c:v>155140</c:v>
                </c:pt>
                <c:pt idx="3">
                  <c:v>55881</c:v>
                </c:pt>
                <c:pt idx="4">
                  <c:v>211681</c:v>
                </c:pt>
                <c:pt idx="5">
                  <c:v>125265</c:v>
                </c:pt>
                <c:pt idx="6">
                  <c:v>62480</c:v>
                </c:pt>
                <c:pt idx="7">
                  <c:v>149326</c:v>
                </c:pt>
                <c:pt idx="8">
                  <c:v>57407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106216"/>
        <c:axId val="303106608"/>
      </c:barChart>
      <c:catAx>
        <c:axId val="303106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06608"/>
        <c:crosses val="autoZero"/>
        <c:auto val="1"/>
        <c:lblAlgn val="ctr"/>
        <c:lblOffset val="100"/>
        <c:noMultiLvlLbl val="0"/>
      </c:catAx>
      <c:valAx>
        <c:axId val="30310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06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279331796232654E-2"/>
          <c:y val="0.20142585150643333"/>
          <c:w val="0.92866037325444817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25562</c:v>
                </c:pt>
                <c:pt idx="1">
                  <c:v>21878</c:v>
                </c:pt>
                <c:pt idx="2">
                  <c:v>29773</c:v>
                </c:pt>
                <c:pt idx="3">
                  <c:v>31271</c:v>
                </c:pt>
                <c:pt idx="4">
                  <c:v>37192</c:v>
                </c:pt>
                <c:pt idx="5">
                  <c:v>37977</c:v>
                </c:pt>
                <c:pt idx="6">
                  <c:v>29595</c:v>
                </c:pt>
                <c:pt idx="7">
                  <c:v>58961</c:v>
                </c:pt>
                <c:pt idx="8">
                  <c:v>45592</c:v>
                </c:pt>
                <c:pt idx="9">
                  <c:v>38786</c:v>
                </c:pt>
                <c:pt idx="10">
                  <c:v>25182</c:v>
                </c:pt>
                <c:pt idx="11">
                  <c:v>31445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26703</c:v>
                </c:pt>
                <c:pt idx="1">
                  <c:v>22675</c:v>
                </c:pt>
                <c:pt idx="2">
                  <c:v>22430</c:v>
                </c:pt>
                <c:pt idx="3">
                  <c:v>47886</c:v>
                </c:pt>
                <c:pt idx="4">
                  <c:v>34462</c:v>
                </c:pt>
                <c:pt idx="5">
                  <c:v>46467</c:v>
                </c:pt>
                <c:pt idx="6">
                  <c:v>37058</c:v>
                </c:pt>
                <c:pt idx="7">
                  <c:v>43780</c:v>
                </c:pt>
                <c:pt idx="8">
                  <c:v>45976</c:v>
                </c:pt>
                <c:pt idx="9">
                  <c:v>34301</c:v>
                </c:pt>
                <c:pt idx="10">
                  <c:v>28711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856024"/>
        <c:axId val="310851320"/>
      </c:lineChart>
      <c:catAx>
        <c:axId val="31085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1320"/>
        <c:crosses val="autoZero"/>
        <c:auto val="1"/>
        <c:lblAlgn val="ctr"/>
        <c:lblOffset val="100"/>
        <c:noMultiLvlLbl val="0"/>
      </c:catAx>
      <c:valAx>
        <c:axId val="310851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6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379565992296854"/>
          <c:w val="0.92015506650463619"/>
          <c:h val="0.6304544761990250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[4]Hoja1!$A$155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[4]Hoja1!$B$154:$M$154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[4]Hoja1!$B$155:$M$155</c:f>
              <c:numCache>
                <c:formatCode>General</c:formatCode>
                <c:ptCount val="12"/>
                <c:pt idx="0">
                  <c:v>40344</c:v>
                </c:pt>
                <c:pt idx="1">
                  <c:v>61276</c:v>
                </c:pt>
                <c:pt idx="2">
                  <c:v>93793</c:v>
                </c:pt>
                <c:pt idx="3">
                  <c:v>91086</c:v>
                </c:pt>
                <c:pt idx="4">
                  <c:v>83423</c:v>
                </c:pt>
                <c:pt idx="5">
                  <c:v>86394</c:v>
                </c:pt>
                <c:pt idx="6">
                  <c:v>101352</c:v>
                </c:pt>
                <c:pt idx="7">
                  <c:v>158353</c:v>
                </c:pt>
                <c:pt idx="8">
                  <c:v>94736</c:v>
                </c:pt>
                <c:pt idx="9">
                  <c:v>96754</c:v>
                </c:pt>
                <c:pt idx="10">
                  <c:v>87693</c:v>
                </c:pt>
                <c:pt idx="11">
                  <c:v>95252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[4]Hoja1!$A$156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[4]Hoja1!$B$154:$M$154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[4]Hoja1!$B$156:$M$156</c:f>
              <c:numCache>
                <c:formatCode>General</c:formatCode>
                <c:ptCount val="12"/>
                <c:pt idx="0">
                  <c:v>41964</c:v>
                </c:pt>
                <c:pt idx="1">
                  <c:v>60499</c:v>
                </c:pt>
                <c:pt idx="2">
                  <c:v>81563</c:v>
                </c:pt>
                <c:pt idx="3">
                  <c:v>97680</c:v>
                </c:pt>
                <c:pt idx="4">
                  <c:v>94003</c:v>
                </c:pt>
                <c:pt idx="5">
                  <c:v>102822</c:v>
                </c:pt>
                <c:pt idx="6">
                  <c:v>112470</c:v>
                </c:pt>
                <c:pt idx="7">
                  <c:v>158349</c:v>
                </c:pt>
                <c:pt idx="8">
                  <c:v>98551</c:v>
                </c:pt>
                <c:pt idx="9">
                  <c:v>102895</c:v>
                </c:pt>
                <c:pt idx="10">
                  <c:v>96453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860728"/>
        <c:axId val="310852888"/>
      </c:lineChart>
      <c:catAx>
        <c:axId val="31086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2888"/>
        <c:crosses val="autoZero"/>
        <c:auto val="1"/>
        <c:lblAlgn val="ctr"/>
        <c:lblOffset val="100"/>
        <c:noMultiLvlLbl val="0"/>
      </c:catAx>
      <c:valAx>
        <c:axId val="31085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6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909166050376305E-2"/>
          <c:y val="0.23157678154552289"/>
          <c:w val="0.92203053900030452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[4]Hoja1!$A$160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[4]Hoja1!$B$159:$M$159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[4]Hoja1!$B$160:$M$160</c:f>
              <c:numCache>
                <c:formatCode>General</c:formatCode>
                <c:ptCount val="12"/>
                <c:pt idx="0">
                  <c:v>74425</c:v>
                </c:pt>
                <c:pt idx="1">
                  <c:v>109372</c:v>
                </c:pt>
                <c:pt idx="2">
                  <c:v>180291</c:v>
                </c:pt>
                <c:pt idx="3">
                  <c:v>182646</c:v>
                </c:pt>
                <c:pt idx="4">
                  <c:v>146690</c:v>
                </c:pt>
                <c:pt idx="5">
                  <c:v>152970</c:v>
                </c:pt>
                <c:pt idx="6">
                  <c:v>212740</c:v>
                </c:pt>
                <c:pt idx="7">
                  <c:v>406077</c:v>
                </c:pt>
                <c:pt idx="8">
                  <c:v>164766</c:v>
                </c:pt>
                <c:pt idx="9">
                  <c:v>178065</c:v>
                </c:pt>
                <c:pt idx="10">
                  <c:v>168497</c:v>
                </c:pt>
                <c:pt idx="11">
                  <c:v>217350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[4]Hoja1!$A$161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[4]Hoja1!$B$159:$M$159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[4]Hoja1!$B$161:$M$161</c:f>
              <c:numCache>
                <c:formatCode>General</c:formatCode>
                <c:ptCount val="12"/>
                <c:pt idx="0">
                  <c:v>71160</c:v>
                </c:pt>
                <c:pt idx="1">
                  <c:v>106734</c:v>
                </c:pt>
                <c:pt idx="2">
                  <c:v>147812</c:v>
                </c:pt>
                <c:pt idx="3">
                  <c:v>204251</c:v>
                </c:pt>
                <c:pt idx="4">
                  <c:v>161108</c:v>
                </c:pt>
                <c:pt idx="5">
                  <c:v>183154</c:v>
                </c:pt>
                <c:pt idx="6">
                  <c:v>231469</c:v>
                </c:pt>
                <c:pt idx="7">
                  <c:v>421413</c:v>
                </c:pt>
                <c:pt idx="8">
                  <c:v>174323</c:v>
                </c:pt>
                <c:pt idx="9">
                  <c:v>181094</c:v>
                </c:pt>
                <c:pt idx="10">
                  <c:v>176808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849752"/>
        <c:axId val="310854848"/>
      </c:lineChart>
      <c:catAx>
        <c:axId val="310849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4848"/>
        <c:crosses val="autoZero"/>
        <c:auto val="1"/>
        <c:lblAlgn val="ctr"/>
        <c:lblOffset val="100"/>
        <c:noMultiLvlLbl val="0"/>
      </c:catAx>
      <c:valAx>
        <c:axId val="31085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49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099455180521319"/>
          <c:y val="6.4248762797780051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4295659726118218"/>
          <c:w val="0.92015506650463619"/>
          <c:h val="0.6254544781675283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[4]Hoja1!$A$167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[4]Hoja1!$B$166:$M$166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[4]Hoja1!$B$167:$M$167</c:f>
              <c:numCache>
                <c:formatCode>General</c:formatCode>
                <c:ptCount val="12"/>
                <c:pt idx="0">
                  <c:v>4835</c:v>
                </c:pt>
                <c:pt idx="1">
                  <c:v>4677</c:v>
                </c:pt>
                <c:pt idx="2">
                  <c:v>13131</c:v>
                </c:pt>
                <c:pt idx="3">
                  <c:v>17412</c:v>
                </c:pt>
                <c:pt idx="4">
                  <c:v>23969</c:v>
                </c:pt>
                <c:pt idx="5">
                  <c:v>30548</c:v>
                </c:pt>
                <c:pt idx="6">
                  <c:v>66098</c:v>
                </c:pt>
                <c:pt idx="7">
                  <c:v>94332</c:v>
                </c:pt>
                <c:pt idx="8">
                  <c:v>20414</c:v>
                </c:pt>
                <c:pt idx="9">
                  <c:v>13928</c:v>
                </c:pt>
                <c:pt idx="10">
                  <c:v>5091</c:v>
                </c:pt>
                <c:pt idx="11">
                  <c:v>3944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[4]Hoja1!$A$168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[4]Hoja1!$B$166:$M$166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[4]Hoja1!$B$168:$M$168</c:f>
              <c:numCache>
                <c:formatCode>General</c:formatCode>
                <c:ptCount val="12"/>
                <c:pt idx="0">
                  <c:v>3388</c:v>
                </c:pt>
                <c:pt idx="1">
                  <c:v>4836</c:v>
                </c:pt>
                <c:pt idx="2">
                  <c:v>9665</c:v>
                </c:pt>
                <c:pt idx="3">
                  <c:v>26837</c:v>
                </c:pt>
                <c:pt idx="4">
                  <c:v>24220</c:v>
                </c:pt>
                <c:pt idx="5">
                  <c:v>40032</c:v>
                </c:pt>
                <c:pt idx="6">
                  <c:v>59939</c:v>
                </c:pt>
                <c:pt idx="7">
                  <c:v>97883</c:v>
                </c:pt>
                <c:pt idx="8">
                  <c:v>22884</c:v>
                </c:pt>
                <c:pt idx="9">
                  <c:v>13296</c:v>
                </c:pt>
                <c:pt idx="10">
                  <c:v>5710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857200"/>
        <c:axId val="310855632"/>
      </c:lineChart>
      <c:catAx>
        <c:axId val="31085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5632"/>
        <c:crosses val="autoZero"/>
        <c:auto val="1"/>
        <c:lblAlgn val="ctr"/>
        <c:lblOffset val="100"/>
        <c:noMultiLvlLbl val="0"/>
      </c:catAx>
      <c:valAx>
        <c:axId val="31085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7885030669508846"/>
          <c:y val="1.5075376884422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224083177448117E-2"/>
          <c:y val="0.25670240968622637"/>
          <c:w val="0.91871562187323275"/>
          <c:h val="0.6060060143235864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[4]Hoja1!$A$172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[4]Hoja1!$B$171:$M$171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[4]Hoja1!$B$172:$M$172</c:f>
              <c:numCache>
                <c:formatCode>General</c:formatCode>
                <c:ptCount val="12"/>
                <c:pt idx="0">
                  <c:v>5980</c:v>
                </c:pt>
                <c:pt idx="1">
                  <c:v>6925</c:v>
                </c:pt>
                <c:pt idx="2">
                  <c:v>27549</c:v>
                </c:pt>
                <c:pt idx="3">
                  <c:v>33247</c:v>
                </c:pt>
                <c:pt idx="4">
                  <c:v>46832</c:v>
                </c:pt>
                <c:pt idx="5">
                  <c:v>73176</c:v>
                </c:pt>
                <c:pt idx="6">
                  <c:v>173425</c:v>
                </c:pt>
                <c:pt idx="7">
                  <c:v>260188</c:v>
                </c:pt>
                <c:pt idx="8">
                  <c:v>42873</c:v>
                </c:pt>
                <c:pt idx="9">
                  <c:v>25890</c:v>
                </c:pt>
                <c:pt idx="10">
                  <c:v>8300</c:v>
                </c:pt>
                <c:pt idx="11">
                  <c:v>6659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[4]Hoja1!$A$173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[4]Hoja1!$B$171:$M$171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[4]Hoja1!$B$173:$M$173</c:f>
              <c:numCache>
                <c:formatCode>General</c:formatCode>
                <c:ptCount val="12"/>
                <c:pt idx="0">
                  <c:v>4417</c:v>
                </c:pt>
                <c:pt idx="1">
                  <c:v>7497</c:v>
                </c:pt>
                <c:pt idx="2">
                  <c:v>16168</c:v>
                </c:pt>
                <c:pt idx="3">
                  <c:v>63218</c:v>
                </c:pt>
                <c:pt idx="4">
                  <c:v>50806</c:v>
                </c:pt>
                <c:pt idx="5">
                  <c:v>90337</c:v>
                </c:pt>
                <c:pt idx="6">
                  <c:v>166201</c:v>
                </c:pt>
                <c:pt idx="7">
                  <c:v>271082</c:v>
                </c:pt>
                <c:pt idx="8">
                  <c:v>47626</c:v>
                </c:pt>
                <c:pt idx="9">
                  <c:v>26718</c:v>
                </c:pt>
                <c:pt idx="10">
                  <c:v>10935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858768"/>
        <c:axId val="310854064"/>
      </c:lineChart>
      <c:catAx>
        <c:axId val="31085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4064"/>
        <c:crosses val="autoZero"/>
        <c:auto val="1"/>
        <c:lblAlgn val="ctr"/>
        <c:lblOffset val="100"/>
        <c:noMultiLvlLbl val="0"/>
      </c:catAx>
      <c:valAx>
        <c:axId val="31085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95862879018578E-2"/>
          <c:y val="0.24295659726118218"/>
          <c:w val="0.93451968503937011"/>
          <c:h val="0.6254544781675283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[4]Hoja1!$A$179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[4]Hoja1!$B$178:$M$178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[4]Hoja1!$B$179:$M$179</c:f>
              <c:numCache>
                <c:formatCode>General</c:formatCode>
                <c:ptCount val="12"/>
                <c:pt idx="0">
                  <c:v>3415</c:v>
                </c:pt>
                <c:pt idx="1">
                  <c:v>4566</c:v>
                </c:pt>
                <c:pt idx="2">
                  <c:v>21381</c:v>
                </c:pt>
                <c:pt idx="3">
                  <c:v>29980</c:v>
                </c:pt>
                <c:pt idx="4">
                  <c:v>56559</c:v>
                </c:pt>
                <c:pt idx="5">
                  <c:v>42335</c:v>
                </c:pt>
                <c:pt idx="6">
                  <c:v>39090</c:v>
                </c:pt>
                <c:pt idx="7">
                  <c:v>45306</c:v>
                </c:pt>
                <c:pt idx="8">
                  <c:v>39223</c:v>
                </c:pt>
                <c:pt idx="9">
                  <c:v>27539</c:v>
                </c:pt>
                <c:pt idx="10">
                  <c:v>10372</c:v>
                </c:pt>
                <c:pt idx="11">
                  <c:v>5508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[4]Hoja1!$A$180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[4]Hoja1!$B$178:$M$178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[4]Hoja1!$B$180:$M$180</c:f>
              <c:numCache>
                <c:formatCode>General</c:formatCode>
                <c:ptCount val="12"/>
                <c:pt idx="0">
                  <c:v>2198</c:v>
                </c:pt>
                <c:pt idx="1">
                  <c:v>5055</c:v>
                </c:pt>
                <c:pt idx="2">
                  <c:v>7587</c:v>
                </c:pt>
                <c:pt idx="3">
                  <c:v>23556</c:v>
                </c:pt>
                <c:pt idx="4">
                  <c:v>32860</c:v>
                </c:pt>
                <c:pt idx="5">
                  <c:v>37406</c:v>
                </c:pt>
                <c:pt idx="6">
                  <c:v>30325</c:v>
                </c:pt>
                <c:pt idx="7">
                  <c:v>46426</c:v>
                </c:pt>
                <c:pt idx="8">
                  <c:v>42752</c:v>
                </c:pt>
                <c:pt idx="9">
                  <c:v>28923</c:v>
                </c:pt>
                <c:pt idx="10">
                  <c:v>11698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853280"/>
        <c:axId val="310856416"/>
      </c:lineChart>
      <c:catAx>
        <c:axId val="3108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6416"/>
        <c:crosses val="autoZero"/>
        <c:auto val="1"/>
        <c:lblAlgn val="ctr"/>
        <c:lblOffset val="100"/>
        <c:noMultiLvlLbl val="0"/>
      </c:catAx>
      <c:valAx>
        <c:axId val="31085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77745334319397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38430417192326E-2"/>
          <c:y val="0.23157678154552289"/>
          <c:w val="0.92755540087875754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[4]Hoja1!$A$184</c:f>
              <c:strCache>
                <c:ptCount val="1"/>
                <c:pt idx="0">
                  <c:v>AÑO 2018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[4]Hoja1!$B$183:$M$183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[4]Hoja1!$B$184:$M$184</c:f>
              <c:numCache>
                <c:formatCode>General</c:formatCode>
                <c:ptCount val="12"/>
                <c:pt idx="0">
                  <c:v>5036</c:v>
                </c:pt>
                <c:pt idx="1">
                  <c:v>6878</c:v>
                </c:pt>
                <c:pt idx="2">
                  <c:v>32204</c:v>
                </c:pt>
                <c:pt idx="3">
                  <c:v>38447</c:v>
                </c:pt>
                <c:pt idx="4">
                  <c:v>67640</c:v>
                </c:pt>
                <c:pt idx="5">
                  <c:v>57880</c:v>
                </c:pt>
                <c:pt idx="6">
                  <c:v>106556</c:v>
                </c:pt>
                <c:pt idx="7">
                  <c:v>98396</c:v>
                </c:pt>
                <c:pt idx="8">
                  <c:v>41256</c:v>
                </c:pt>
                <c:pt idx="9">
                  <c:v>35905</c:v>
                </c:pt>
                <c:pt idx="10">
                  <c:v>14326</c:v>
                </c:pt>
                <c:pt idx="11">
                  <c:v>10468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[4]Hoja1!$A$185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[4]Hoja1!$B$183:$M$183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[4]Hoja1!$B$185:$M$185</c:f>
              <c:numCache>
                <c:formatCode>General</c:formatCode>
                <c:ptCount val="12"/>
                <c:pt idx="0">
                  <c:v>3385</c:v>
                </c:pt>
                <c:pt idx="1">
                  <c:v>9573</c:v>
                </c:pt>
                <c:pt idx="2">
                  <c:v>11430</c:v>
                </c:pt>
                <c:pt idx="3">
                  <c:v>37555</c:v>
                </c:pt>
                <c:pt idx="4">
                  <c:v>39996</c:v>
                </c:pt>
                <c:pt idx="5">
                  <c:v>47896</c:v>
                </c:pt>
                <c:pt idx="6">
                  <c:v>60968</c:v>
                </c:pt>
                <c:pt idx="7">
                  <c:v>74155</c:v>
                </c:pt>
                <c:pt idx="8">
                  <c:v>48762</c:v>
                </c:pt>
                <c:pt idx="9">
                  <c:v>39198</c:v>
                </c:pt>
                <c:pt idx="10">
                  <c:v>16332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850536"/>
        <c:axId val="310848968"/>
      </c:lineChart>
      <c:catAx>
        <c:axId val="31085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48968"/>
        <c:crosses val="autoZero"/>
        <c:auto val="1"/>
        <c:lblAlgn val="ctr"/>
        <c:lblOffset val="100"/>
        <c:noMultiLvlLbl val="0"/>
      </c:catAx>
      <c:valAx>
        <c:axId val="310848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0850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2019'!$B$451</c:f>
              <c:strCache>
                <c:ptCount val="1"/>
                <c:pt idx="0">
                  <c:v>ENERO - NOVIEMBRE 2018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2019'!$C$450:$H$450</c15:sqref>
                  </c15:fullRef>
                </c:ext>
              </c:extLst>
              <c:f>('NOVIEMBRE 2019'!$C$450,'NOVIEMBRE 2019'!$E$450,'NOVIEMBRE 2019'!$G$450)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2019'!$C$451:$H$451</c15:sqref>
                  </c15:fullRef>
                </c:ext>
              </c:extLst>
              <c:f>('NOVIEMBRE 2019'!$C$451,'NOVIEMBRE 2019'!$E$451,'NOVIEMBRE 2019'!$G$451)</c:f>
              <c:numCache>
                <c:formatCode>#,##0</c:formatCode>
                <c:ptCount val="3"/>
                <c:pt idx="0">
                  <c:v>6021882</c:v>
                </c:pt>
                <c:pt idx="1">
                  <c:v>1833161</c:v>
                </c:pt>
                <c:pt idx="2">
                  <c:v>7855043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'NOVIEMBRE 2019'!$B$452</c:f>
              <c:strCache>
                <c:ptCount val="1"/>
                <c:pt idx="0">
                  <c:v>ENERO - NOVIEMBRE 2019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2019'!$C$450:$H$450</c15:sqref>
                  </c15:fullRef>
                </c:ext>
              </c:extLst>
              <c:f>('NOVIEMBRE 2019'!$C$450,'NOVIEMBRE 2019'!$E$450,'NOVIEMBRE 2019'!$G$450)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2019'!$C$452:$H$452</c15:sqref>
                  </c15:fullRef>
                </c:ext>
              </c:extLst>
              <c:f>('NOVIEMBRE 2019'!$C$452,'NOVIEMBRE 2019'!$E$452,'NOVIEMBRE 2019'!$G$452)</c:f>
              <c:numCache>
                <c:formatCode>#,##0</c:formatCode>
                <c:ptCount val="3"/>
                <c:pt idx="0">
                  <c:v>6381949</c:v>
                </c:pt>
                <c:pt idx="1">
                  <c:v>1912408</c:v>
                </c:pt>
                <c:pt idx="2">
                  <c:v>8294357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105824"/>
        <c:axId val="303609656"/>
      </c:barChart>
      <c:catAx>
        <c:axId val="30310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609656"/>
        <c:crosses val="autoZero"/>
        <c:auto val="0"/>
        <c:lblAlgn val="ctr"/>
        <c:lblOffset val="100"/>
        <c:noMultiLvlLbl val="0"/>
      </c:catAx>
      <c:valAx>
        <c:axId val="303609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310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26" Type="http://schemas.openxmlformats.org/officeDocument/2006/relationships/chart" Target="../charts/chart23.xml"/><Relationship Id="rId39" Type="http://schemas.openxmlformats.org/officeDocument/2006/relationships/chart" Target="../charts/chart36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80.xml"/><Relationship Id="rId89" Type="http://schemas.openxmlformats.org/officeDocument/2006/relationships/chart" Target="../charts/chart85.xml"/><Relationship Id="rId7" Type="http://schemas.openxmlformats.org/officeDocument/2006/relationships/chart" Target="../charts/chart6.xml"/><Relationship Id="rId71" Type="http://schemas.openxmlformats.org/officeDocument/2006/relationships/chart" Target="../charts/chart67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87" Type="http://schemas.openxmlformats.org/officeDocument/2006/relationships/chart" Target="../charts/chart83.xml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chart" Target="../charts/chart78.xml"/><Relationship Id="rId90" Type="http://schemas.openxmlformats.org/officeDocument/2006/relationships/chart" Target="../charts/chart86.xml"/><Relationship Id="rId19" Type="http://schemas.openxmlformats.org/officeDocument/2006/relationships/image" Target="../media/image3.jpe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image" Target="../media/image4.jpg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8.xml"/><Relationship Id="rId80" Type="http://schemas.openxmlformats.org/officeDocument/2006/relationships/chart" Target="../charts/chart76.xml"/><Relationship Id="rId85" Type="http://schemas.openxmlformats.org/officeDocument/2006/relationships/chart" Target="../charts/chart81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6.xml"/><Relationship Id="rId75" Type="http://schemas.openxmlformats.org/officeDocument/2006/relationships/chart" Target="../charts/chart71.xml"/><Relationship Id="rId83" Type="http://schemas.openxmlformats.org/officeDocument/2006/relationships/chart" Target="../charts/chart79.xml"/><Relationship Id="rId88" Type="http://schemas.openxmlformats.org/officeDocument/2006/relationships/chart" Target="../charts/chart84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chart" Target="../charts/chart69.xml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chart" Target="../charts/chart8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1798</xdr:row>
      <xdr:rowOff>0</xdr:rowOff>
    </xdr:from>
    <xdr:to>
      <xdr:col>11</xdr:col>
      <xdr:colOff>628650</xdr:colOff>
      <xdr:row>1798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1928</xdr:row>
      <xdr:rowOff>121104</xdr:rowOff>
    </xdr:from>
    <xdr:to>
      <xdr:col>11</xdr:col>
      <xdr:colOff>277133</xdr:colOff>
      <xdr:row>1947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304</xdr:row>
      <xdr:rowOff>0</xdr:rowOff>
    </xdr:from>
    <xdr:to>
      <xdr:col>13</xdr:col>
      <xdr:colOff>733425</xdr:colOff>
      <xdr:row>304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587</xdr:row>
      <xdr:rowOff>0</xdr:rowOff>
    </xdr:from>
    <xdr:to>
      <xdr:col>12</xdr:col>
      <xdr:colOff>0</xdr:colOff>
      <xdr:row>587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587</xdr:row>
      <xdr:rowOff>0</xdr:rowOff>
    </xdr:from>
    <xdr:to>
      <xdr:col>12</xdr:col>
      <xdr:colOff>0</xdr:colOff>
      <xdr:row>587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1528</xdr:row>
      <xdr:rowOff>314324</xdr:rowOff>
    </xdr:from>
    <xdr:to>
      <xdr:col>7</xdr:col>
      <xdr:colOff>638175</xdr:colOff>
      <xdr:row>1540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383</xdr:row>
      <xdr:rowOff>0</xdr:rowOff>
    </xdr:from>
    <xdr:to>
      <xdr:col>7</xdr:col>
      <xdr:colOff>977900</xdr:colOff>
      <xdr:row>391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416</xdr:row>
      <xdr:rowOff>0</xdr:rowOff>
    </xdr:from>
    <xdr:to>
      <xdr:col>10</xdr:col>
      <xdr:colOff>12700</xdr:colOff>
      <xdr:row>424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398</xdr:row>
      <xdr:rowOff>273049</xdr:rowOff>
    </xdr:from>
    <xdr:to>
      <xdr:col>11</xdr:col>
      <xdr:colOff>895350</xdr:colOff>
      <xdr:row>407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432</xdr:row>
      <xdr:rowOff>31749</xdr:rowOff>
    </xdr:from>
    <xdr:to>
      <xdr:col>11</xdr:col>
      <xdr:colOff>797718</xdr:colOff>
      <xdr:row>439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454</xdr:row>
      <xdr:rowOff>0</xdr:rowOff>
    </xdr:from>
    <xdr:to>
      <xdr:col>8</xdr:col>
      <xdr:colOff>0</xdr:colOff>
      <xdr:row>462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523</xdr:row>
      <xdr:rowOff>0</xdr:rowOff>
    </xdr:from>
    <xdr:to>
      <xdr:col>10</xdr:col>
      <xdr:colOff>12700</xdr:colOff>
      <xdr:row>531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549</xdr:row>
      <xdr:rowOff>31749</xdr:rowOff>
    </xdr:from>
    <xdr:to>
      <xdr:col>11</xdr:col>
      <xdr:colOff>785812</xdr:colOff>
      <xdr:row>557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480</xdr:row>
      <xdr:rowOff>6349</xdr:rowOff>
    </xdr:from>
    <xdr:to>
      <xdr:col>11</xdr:col>
      <xdr:colOff>750093</xdr:colOff>
      <xdr:row>488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625</xdr:row>
      <xdr:rowOff>0</xdr:rowOff>
    </xdr:from>
    <xdr:to>
      <xdr:col>8</xdr:col>
      <xdr:colOff>63500</xdr:colOff>
      <xdr:row>633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642</xdr:row>
      <xdr:rowOff>0</xdr:rowOff>
    </xdr:from>
    <xdr:to>
      <xdr:col>10</xdr:col>
      <xdr:colOff>12700</xdr:colOff>
      <xdr:row>650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358</xdr:row>
      <xdr:rowOff>23812</xdr:rowOff>
    </xdr:from>
    <xdr:to>
      <xdr:col>6</xdr:col>
      <xdr:colOff>9525</xdr:colOff>
      <xdr:row>368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981074</xdr:colOff>
      <xdr:row>358</xdr:row>
      <xdr:rowOff>10205</xdr:rowOff>
    </xdr:from>
    <xdr:to>
      <xdr:col>12</xdr:col>
      <xdr:colOff>695325</xdr:colOff>
      <xdr:row>368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105</xdr:row>
      <xdr:rowOff>87086</xdr:rowOff>
    </xdr:from>
    <xdr:to>
      <xdr:col>7</xdr:col>
      <xdr:colOff>540204</xdr:colOff>
      <xdr:row>113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xmlns="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xmlns="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123824</xdr:colOff>
      <xdr:row>605</xdr:row>
      <xdr:rowOff>13607</xdr:rowOff>
    </xdr:from>
    <xdr:to>
      <xdr:col>6</xdr:col>
      <xdr:colOff>9524</xdr:colOff>
      <xdr:row>616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38101</xdr:colOff>
      <xdr:row>604</xdr:row>
      <xdr:rowOff>312963</xdr:rowOff>
    </xdr:from>
    <xdr:to>
      <xdr:col>12</xdr:col>
      <xdr:colOff>714376</xdr:colOff>
      <xdr:row>616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667</xdr:row>
      <xdr:rowOff>0</xdr:rowOff>
    </xdr:from>
    <xdr:to>
      <xdr:col>8</xdr:col>
      <xdr:colOff>63500</xdr:colOff>
      <xdr:row>675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xmlns="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693</xdr:row>
      <xdr:rowOff>0</xdr:rowOff>
    </xdr:from>
    <xdr:to>
      <xdr:col>10</xdr:col>
      <xdr:colOff>12700</xdr:colOff>
      <xdr:row>701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xmlns="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123824</xdr:colOff>
      <xdr:row>748</xdr:row>
      <xdr:rowOff>13608</xdr:rowOff>
    </xdr:from>
    <xdr:to>
      <xdr:col>6</xdr:col>
      <xdr:colOff>28574</xdr:colOff>
      <xdr:row>759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9525</xdr:colOff>
      <xdr:row>748</xdr:row>
      <xdr:rowOff>0</xdr:rowOff>
    </xdr:from>
    <xdr:to>
      <xdr:col>12</xdr:col>
      <xdr:colOff>733425</xdr:colOff>
      <xdr:row>759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768</xdr:row>
      <xdr:rowOff>0</xdr:rowOff>
    </xdr:from>
    <xdr:to>
      <xdr:col>8</xdr:col>
      <xdr:colOff>63500</xdr:colOff>
      <xdr:row>776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785</xdr:row>
      <xdr:rowOff>0</xdr:rowOff>
    </xdr:from>
    <xdr:to>
      <xdr:col>10</xdr:col>
      <xdr:colOff>12700</xdr:colOff>
      <xdr:row>793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810</xdr:row>
      <xdr:rowOff>0</xdr:rowOff>
    </xdr:from>
    <xdr:to>
      <xdr:col>8</xdr:col>
      <xdr:colOff>63500</xdr:colOff>
      <xdr:row>818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xmlns="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836</xdr:row>
      <xdr:rowOff>0</xdr:rowOff>
    </xdr:from>
    <xdr:to>
      <xdr:col>10</xdr:col>
      <xdr:colOff>12700</xdr:colOff>
      <xdr:row>844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xmlns="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891</xdr:row>
      <xdr:rowOff>13608</xdr:rowOff>
    </xdr:from>
    <xdr:to>
      <xdr:col>6</xdr:col>
      <xdr:colOff>0</xdr:colOff>
      <xdr:row>902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28575</xdr:colOff>
      <xdr:row>891</xdr:row>
      <xdr:rowOff>0</xdr:rowOff>
    </xdr:from>
    <xdr:to>
      <xdr:col>12</xdr:col>
      <xdr:colOff>685800</xdr:colOff>
      <xdr:row>902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911</xdr:row>
      <xdr:rowOff>0</xdr:rowOff>
    </xdr:from>
    <xdr:to>
      <xdr:col>8</xdr:col>
      <xdr:colOff>63500</xdr:colOff>
      <xdr:row>919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1054</xdr:row>
      <xdr:rowOff>0</xdr:rowOff>
    </xdr:from>
    <xdr:to>
      <xdr:col>8</xdr:col>
      <xdr:colOff>63500</xdr:colOff>
      <xdr:row>1062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1197</xdr:row>
      <xdr:rowOff>0</xdr:rowOff>
    </xdr:from>
    <xdr:to>
      <xdr:col>8</xdr:col>
      <xdr:colOff>63500</xdr:colOff>
      <xdr:row>1205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1340</xdr:row>
      <xdr:rowOff>0</xdr:rowOff>
    </xdr:from>
    <xdr:to>
      <xdr:col>8</xdr:col>
      <xdr:colOff>63500</xdr:colOff>
      <xdr:row>1348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1411</xdr:row>
      <xdr:rowOff>0</xdr:rowOff>
    </xdr:from>
    <xdr:to>
      <xdr:col>8</xdr:col>
      <xdr:colOff>63500</xdr:colOff>
      <xdr:row>1419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1034</xdr:row>
      <xdr:rowOff>13608</xdr:rowOff>
    </xdr:from>
    <xdr:to>
      <xdr:col>6</xdr:col>
      <xdr:colOff>0</xdr:colOff>
      <xdr:row>1045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28575</xdr:colOff>
      <xdr:row>1034</xdr:row>
      <xdr:rowOff>0</xdr:rowOff>
    </xdr:from>
    <xdr:to>
      <xdr:col>12</xdr:col>
      <xdr:colOff>733425</xdr:colOff>
      <xdr:row>1045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1177</xdr:row>
      <xdr:rowOff>13608</xdr:rowOff>
    </xdr:from>
    <xdr:to>
      <xdr:col>6</xdr:col>
      <xdr:colOff>19050</xdr:colOff>
      <xdr:row>1188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9525</xdr:colOff>
      <xdr:row>1177</xdr:row>
      <xdr:rowOff>0</xdr:rowOff>
    </xdr:from>
    <xdr:to>
      <xdr:col>12</xdr:col>
      <xdr:colOff>619125</xdr:colOff>
      <xdr:row>1188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123824</xdr:colOff>
      <xdr:row>1320</xdr:row>
      <xdr:rowOff>13608</xdr:rowOff>
    </xdr:from>
    <xdr:to>
      <xdr:col>6</xdr:col>
      <xdr:colOff>9524</xdr:colOff>
      <xdr:row>1331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9525</xdr:colOff>
      <xdr:row>1320</xdr:row>
      <xdr:rowOff>0</xdr:rowOff>
    </xdr:from>
    <xdr:to>
      <xdr:col>12</xdr:col>
      <xdr:colOff>666750</xdr:colOff>
      <xdr:row>1331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1391</xdr:row>
      <xdr:rowOff>13608</xdr:rowOff>
    </xdr:from>
    <xdr:to>
      <xdr:col>6</xdr:col>
      <xdr:colOff>0</xdr:colOff>
      <xdr:row>1402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19051</xdr:colOff>
      <xdr:row>1391</xdr:row>
      <xdr:rowOff>0</xdr:rowOff>
    </xdr:from>
    <xdr:to>
      <xdr:col>12</xdr:col>
      <xdr:colOff>638176</xdr:colOff>
      <xdr:row>1402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928</xdr:row>
      <xdr:rowOff>0</xdr:rowOff>
    </xdr:from>
    <xdr:to>
      <xdr:col>10</xdr:col>
      <xdr:colOff>12700</xdr:colOff>
      <xdr:row>936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979</xdr:row>
      <xdr:rowOff>0</xdr:rowOff>
    </xdr:from>
    <xdr:to>
      <xdr:col>10</xdr:col>
      <xdr:colOff>12700</xdr:colOff>
      <xdr:row>987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xmlns="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1071</xdr:row>
      <xdr:rowOff>0</xdr:rowOff>
    </xdr:from>
    <xdr:to>
      <xdr:col>10</xdr:col>
      <xdr:colOff>12700</xdr:colOff>
      <xdr:row>1079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1214</xdr:row>
      <xdr:rowOff>0</xdr:rowOff>
    </xdr:from>
    <xdr:to>
      <xdr:col>10</xdr:col>
      <xdr:colOff>12700</xdr:colOff>
      <xdr:row>1222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1357</xdr:row>
      <xdr:rowOff>0</xdr:rowOff>
    </xdr:from>
    <xdr:to>
      <xdr:col>10</xdr:col>
      <xdr:colOff>12700</xdr:colOff>
      <xdr:row>1365</xdr:row>
      <xdr:rowOff>1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1428</xdr:row>
      <xdr:rowOff>0</xdr:rowOff>
    </xdr:from>
    <xdr:to>
      <xdr:col>10</xdr:col>
      <xdr:colOff>12700</xdr:colOff>
      <xdr:row>1436</xdr:row>
      <xdr:rowOff>1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953</xdr:row>
      <xdr:rowOff>0</xdr:rowOff>
    </xdr:from>
    <xdr:to>
      <xdr:col>8</xdr:col>
      <xdr:colOff>63500</xdr:colOff>
      <xdr:row>961</xdr:row>
      <xdr:rowOff>-1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xmlns="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1096</xdr:row>
      <xdr:rowOff>0</xdr:rowOff>
    </xdr:from>
    <xdr:to>
      <xdr:col>8</xdr:col>
      <xdr:colOff>63500</xdr:colOff>
      <xdr:row>1104</xdr:row>
      <xdr:rowOff>-1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xmlns="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1239</xdr:row>
      <xdr:rowOff>0</xdr:rowOff>
    </xdr:from>
    <xdr:to>
      <xdr:col>8</xdr:col>
      <xdr:colOff>63500</xdr:colOff>
      <xdr:row>1247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xmlns="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1122</xdr:row>
      <xdr:rowOff>0</xdr:rowOff>
    </xdr:from>
    <xdr:to>
      <xdr:col>10</xdr:col>
      <xdr:colOff>12700</xdr:colOff>
      <xdr:row>1130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xmlns="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1265</xdr:row>
      <xdr:rowOff>0</xdr:rowOff>
    </xdr:from>
    <xdr:to>
      <xdr:col>10</xdr:col>
      <xdr:colOff>12700</xdr:colOff>
      <xdr:row>1273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xmlns="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1465</xdr:row>
      <xdr:rowOff>299352</xdr:rowOff>
    </xdr:from>
    <xdr:to>
      <xdr:col>12</xdr:col>
      <xdr:colOff>816428</xdr:colOff>
      <xdr:row>1476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</xdr:col>
      <xdr:colOff>1</xdr:colOff>
      <xdr:row>1529</xdr:row>
      <xdr:rowOff>13607</xdr:rowOff>
    </xdr:from>
    <xdr:to>
      <xdr:col>12</xdr:col>
      <xdr:colOff>685800</xdr:colOff>
      <xdr:row>1541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1557</xdr:row>
      <xdr:rowOff>-1</xdr:rowOff>
    </xdr:from>
    <xdr:to>
      <xdr:col>7</xdr:col>
      <xdr:colOff>367393</xdr:colOff>
      <xdr:row>1568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</xdr:col>
      <xdr:colOff>13608</xdr:colOff>
      <xdr:row>1557</xdr:row>
      <xdr:rowOff>0</xdr:rowOff>
    </xdr:from>
    <xdr:to>
      <xdr:col>12</xdr:col>
      <xdr:colOff>695325</xdr:colOff>
      <xdr:row>1569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1683</xdr:row>
      <xdr:rowOff>0</xdr:rowOff>
    </xdr:from>
    <xdr:to>
      <xdr:col>12</xdr:col>
      <xdr:colOff>0</xdr:colOff>
      <xdr:row>1683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0</xdr:colOff>
      <xdr:row>1670</xdr:row>
      <xdr:rowOff>314324</xdr:rowOff>
    </xdr:from>
    <xdr:to>
      <xdr:col>7</xdr:col>
      <xdr:colOff>367393</xdr:colOff>
      <xdr:row>1682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8</xdr:col>
      <xdr:colOff>0</xdr:colOff>
      <xdr:row>1671</xdr:row>
      <xdr:rowOff>0</xdr:rowOff>
    </xdr:from>
    <xdr:to>
      <xdr:col>13</xdr:col>
      <xdr:colOff>3171</xdr:colOff>
      <xdr:row>1683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0</xdr:colOff>
      <xdr:row>1762</xdr:row>
      <xdr:rowOff>0</xdr:rowOff>
    </xdr:from>
    <xdr:to>
      <xdr:col>7</xdr:col>
      <xdr:colOff>600075</xdr:colOff>
      <xdr:row>1773</xdr:row>
      <xdr:rowOff>314324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8</xdr:col>
      <xdr:colOff>27215</xdr:colOff>
      <xdr:row>1762</xdr:row>
      <xdr:rowOff>1</xdr:rowOff>
    </xdr:from>
    <xdr:to>
      <xdr:col>12</xdr:col>
      <xdr:colOff>704850</xdr:colOff>
      <xdr:row>1774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1601</xdr:row>
      <xdr:rowOff>0</xdr:rowOff>
    </xdr:from>
    <xdr:to>
      <xdr:col>7</xdr:col>
      <xdr:colOff>367393</xdr:colOff>
      <xdr:row>1613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1601</xdr:row>
      <xdr:rowOff>1</xdr:rowOff>
    </xdr:from>
    <xdr:to>
      <xdr:col>12</xdr:col>
      <xdr:colOff>723900</xdr:colOff>
      <xdr:row>1613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1614</xdr:row>
      <xdr:rowOff>0</xdr:rowOff>
    </xdr:from>
    <xdr:to>
      <xdr:col>7</xdr:col>
      <xdr:colOff>367393</xdr:colOff>
      <xdr:row>1626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0</xdr:colOff>
      <xdr:row>1614</xdr:row>
      <xdr:rowOff>40822</xdr:rowOff>
    </xdr:from>
    <xdr:to>
      <xdr:col>12</xdr:col>
      <xdr:colOff>714375</xdr:colOff>
      <xdr:row>1626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10</xdr:col>
      <xdr:colOff>941616</xdr:colOff>
      <xdr:row>660</xdr:row>
      <xdr:rowOff>12700</xdr:rowOff>
    </xdr:from>
    <xdr:to>
      <xdr:col>12</xdr:col>
      <xdr:colOff>857251</xdr:colOff>
      <xdr:row>665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xmlns="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731</xdr:row>
      <xdr:rowOff>18143</xdr:rowOff>
    </xdr:from>
    <xdr:to>
      <xdr:col>12</xdr:col>
      <xdr:colOff>857250</xdr:colOff>
      <xdr:row>737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803</xdr:row>
      <xdr:rowOff>15875</xdr:rowOff>
    </xdr:from>
    <xdr:to>
      <xdr:col>12</xdr:col>
      <xdr:colOff>843639</xdr:colOff>
      <xdr:row>808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xmlns="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874</xdr:row>
      <xdr:rowOff>29483</xdr:rowOff>
    </xdr:from>
    <xdr:to>
      <xdr:col>12</xdr:col>
      <xdr:colOff>859518</xdr:colOff>
      <xdr:row>880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946</xdr:row>
      <xdr:rowOff>0</xdr:rowOff>
    </xdr:from>
    <xdr:to>
      <xdr:col>12</xdr:col>
      <xdr:colOff>859516</xdr:colOff>
      <xdr:row>951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xmlns="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1017</xdr:row>
      <xdr:rowOff>47625</xdr:rowOff>
    </xdr:from>
    <xdr:to>
      <xdr:col>12</xdr:col>
      <xdr:colOff>845909</xdr:colOff>
      <xdr:row>1023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1089</xdr:row>
      <xdr:rowOff>18143</xdr:rowOff>
    </xdr:from>
    <xdr:to>
      <xdr:col>12</xdr:col>
      <xdr:colOff>843643</xdr:colOff>
      <xdr:row>1094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xmlns="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1161</xdr:row>
      <xdr:rowOff>18143</xdr:rowOff>
    </xdr:from>
    <xdr:to>
      <xdr:col>12</xdr:col>
      <xdr:colOff>857250</xdr:colOff>
      <xdr:row>1166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1232</xdr:row>
      <xdr:rowOff>15875</xdr:rowOff>
    </xdr:from>
    <xdr:to>
      <xdr:col>12</xdr:col>
      <xdr:colOff>830036</xdr:colOff>
      <xdr:row>1237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xmlns="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1303</xdr:row>
      <xdr:rowOff>27215</xdr:rowOff>
    </xdr:from>
    <xdr:to>
      <xdr:col>12</xdr:col>
      <xdr:colOff>859517</xdr:colOff>
      <xdr:row>1309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1374</xdr:row>
      <xdr:rowOff>20411</xdr:rowOff>
    </xdr:from>
    <xdr:to>
      <xdr:col>12</xdr:col>
      <xdr:colOff>857250</xdr:colOff>
      <xdr:row>1380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587</xdr:row>
      <xdr:rowOff>323850</xdr:rowOff>
    </xdr:from>
    <xdr:to>
      <xdr:col>12</xdr:col>
      <xdr:colOff>835477</xdr:colOff>
      <xdr:row>594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127</xdr:row>
      <xdr:rowOff>19049</xdr:rowOff>
    </xdr:from>
    <xdr:to>
      <xdr:col>13</xdr:col>
      <xdr:colOff>27213</xdr:colOff>
      <xdr:row>230</xdr:row>
      <xdr:rowOff>157958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1450</xdr:row>
      <xdr:rowOff>24651</xdr:rowOff>
    </xdr:from>
    <xdr:to>
      <xdr:col>12</xdr:col>
      <xdr:colOff>435230</xdr:colOff>
      <xdr:row>1462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1700</xdr:row>
      <xdr:rowOff>0</xdr:rowOff>
    </xdr:from>
    <xdr:to>
      <xdr:col>7</xdr:col>
      <xdr:colOff>367393</xdr:colOff>
      <xdr:row>1712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1700</xdr:row>
      <xdr:rowOff>1</xdr:rowOff>
    </xdr:from>
    <xdr:to>
      <xdr:col>13</xdr:col>
      <xdr:colOff>3171</xdr:colOff>
      <xdr:row>1712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</xdr:col>
      <xdr:colOff>0</xdr:colOff>
      <xdr:row>1743</xdr:row>
      <xdr:rowOff>1</xdr:rowOff>
    </xdr:from>
    <xdr:to>
      <xdr:col>12</xdr:col>
      <xdr:colOff>647700</xdr:colOff>
      <xdr:row>1755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123824</xdr:colOff>
      <xdr:row>1743</xdr:row>
      <xdr:rowOff>0</xdr:rowOff>
    </xdr:from>
    <xdr:to>
      <xdr:col>7</xdr:col>
      <xdr:colOff>590549</xdr:colOff>
      <xdr:row>1755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1682749</xdr:colOff>
      <xdr:row>250</xdr:row>
      <xdr:rowOff>0</xdr:rowOff>
    </xdr:from>
    <xdr:to>
      <xdr:col>10</xdr:col>
      <xdr:colOff>936624</xdr:colOff>
      <xdr:row>270</xdr:row>
      <xdr:rowOff>304800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274</xdr:row>
      <xdr:rowOff>0</xdr:rowOff>
    </xdr:from>
    <xdr:to>
      <xdr:col>10</xdr:col>
      <xdr:colOff>952500</xdr:colOff>
      <xdr:row>294</xdr:row>
      <xdr:rowOff>306616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305</xdr:row>
      <xdr:rowOff>9525</xdr:rowOff>
    </xdr:from>
    <xdr:to>
      <xdr:col>11</xdr:col>
      <xdr:colOff>31750</xdr:colOff>
      <xdr:row>321</xdr:row>
      <xdr:rowOff>15875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324</xdr:row>
      <xdr:rowOff>0</xdr:rowOff>
    </xdr:from>
    <xdr:to>
      <xdr:col>11</xdr:col>
      <xdr:colOff>0</xdr:colOff>
      <xdr:row>340</xdr:row>
      <xdr:rowOff>296636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0</xdr:colOff>
      <xdr:row>464</xdr:row>
      <xdr:rowOff>0</xdr:rowOff>
    </xdr:from>
    <xdr:to>
      <xdr:col>11</xdr:col>
      <xdr:colOff>797718</xdr:colOff>
      <xdr:row>472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126999</xdr:colOff>
      <xdr:row>533</xdr:row>
      <xdr:rowOff>0</xdr:rowOff>
    </xdr:from>
    <xdr:to>
      <xdr:col>11</xdr:col>
      <xdr:colOff>968374</xdr:colOff>
      <xdr:row>540</xdr:row>
      <xdr:rowOff>304800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0</xdr:colOff>
      <xdr:row>676</xdr:row>
      <xdr:rowOff>0</xdr:rowOff>
    </xdr:from>
    <xdr:to>
      <xdr:col>12</xdr:col>
      <xdr:colOff>6350</xdr:colOff>
      <xdr:row>684</xdr:row>
      <xdr:rowOff>25400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12</xdr:col>
      <xdr:colOff>6350</xdr:colOff>
      <xdr:row>710</xdr:row>
      <xdr:rowOff>12700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xmlns="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0</xdr:colOff>
      <xdr:row>819</xdr:row>
      <xdr:rowOff>0</xdr:rowOff>
    </xdr:from>
    <xdr:to>
      <xdr:col>12</xdr:col>
      <xdr:colOff>6350</xdr:colOff>
      <xdr:row>827</xdr:row>
      <xdr:rowOff>25401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xmlns="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845</xdr:row>
      <xdr:rowOff>0</xdr:rowOff>
    </xdr:from>
    <xdr:to>
      <xdr:col>12</xdr:col>
      <xdr:colOff>6350</xdr:colOff>
      <xdr:row>853</xdr:row>
      <xdr:rowOff>12700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xmlns="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962</xdr:row>
      <xdr:rowOff>0</xdr:rowOff>
    </xdr:from>
    <xdr:to>
      <xdr:col>12</xdr:col>
      <xdr:colOff>6350</xdr:colOff>
      <xdr:row>970</xdr:row>
      <xdr:rowOff>25401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xmlns="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988</xdr:row>
      <xdr:rowOff>0</xdr:rowOff>
    </xdr:from>
    <xdr:to>
      <xdr:col>12</xdr:col>
      <xdr:colOff>6350</xdr:colOff>
      <xdr:row>996</xdr:row>
      <xdr:rowOff>12700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xmlns="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1105</xdr:row>
      <xdr:rowOff>0</xdr:rowOff>
    </xdr:from>
    <xdr:to>
      <xdr:col>12</xdr:col>
      <xdr:colOff>6350</xdr:colOff>
      <xdr:row>1113</xdr:row>
      <xdr:rowOff>25401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xmlns="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1131</xdr:row>
      <xdr:rowOff>0</xdr:rowOff>
    </xdr:from>
    <xdr:to>
      <xdr:col>12</xdr:col>
      <xdr:colOff>6350</xdr:colOff>
      <xdr:row>1139</xdr:row>
      <xdr:rowOff>12700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xmlns="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1248</xdr:row>
      <xdr:rowOff>0</xdr:rowOff>
    </xdr:from>
    <xdr:to>
      <xdr:col>12</xdr:col>
      <xdr:colOff>6350</xdr:colOff>
      <xdr:row>1256</xdr:row>
      <xdr:rowOff>25401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xmlns="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0</xdr:colOff>
      <xdr:row>1274</xdr:row>
      <xdr:rowOff>0</xdr:rowOff>
    </xdr:from>
    <xdr:to>
      <xdr:col>12</xdr:col>
      <xdr:colOff>6350</xdr:colOff>
      <xdr:row>1282</xdr:row>
      <xdr:rowOff>12700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xmlns="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9/11.-%202NOVIEMBRE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 2019"/>
      <sheetName val="Hoja1"/>
    </sheetNames>
    <sheetDataSet>
      <sheetData sheetId="0" refreshError="1"/>
      <sheetData sheetId="1">
        <row r="3">
          <cell r="A3" t="str">
            <v>Melilla</v>
          </cell>
          <cell r="B3">
            <v>7.4185202472225461E-4</v>
          </cell>
        </row>
        <row r="4">
          <cell r="A4" t="str">
            <v>Ceuta</v>
          </cell>
          <cell r="B4">
            <v>1.6284377317891388E-3</v>
          </cell>
        </row>
        <row r="5">
          <cell r="A5" t="str">
            <v>Canarias</v>
          </cell>
          <cell r="B5">
            <v>1.031216427123985E-2</v>
          </cell>
        </row>
        <row r="6">
          <cell r="A6" t="str">
            <v>Rioja (La)</v>
          </cell>
          <cell r="B6">
            <v>1.0791535391739424E-2</v>
          </cell>
        </row>
        <row r="7">
          <cell r="A7" t="str">
            <v>Baleares (Islas)</v>
          </cell>
          <cell r="B7">
            <v>1.1986255773948472E-2</v>
          </cell>
        </row>
        <row r="8">
          <cell r="A8" t="str">
            <v>Murcia (Región de)</v>
          </cell>
          <cell r="B8">
            <v>1.2197447121746001E-2</v>
          </cell>
        </row>
        <row r="9">
          <cell r="A9" t="str">
            <v>Navarra (Comunidad Foral de)</v>
          </cell>
          <cell r="B9">
            <v>1.5089709460879541E-2</v>
          </cell>
        </row>
        <row r="10">
          <cell r="A10" t="str">
            <v>Extremadura</v>
          </cell>
          <cell r="B10">
            <v>2.5183091417779437E-2</v>
          </cell>
        </row>
        <row r="11">
          <cell r="A11" t="str">
            <v>Cantabria</v>
          </cell>
          <cell r="B11">
            <v>2.7258037579354268E-2</v>
          </cell>
        </row>
        <row r="12">
          <cell r="A12" t="str">
            <v>Aragón</v>
          </cell>
          <cell r="B12">
            <v>2.9118982445101534E-2</v>
          </cell>
        </row>
        <row r="13">
          <cell r="A13" t="str">
            <v>Asturias (Principado de)</v>
          </cell>
          <cell r="B13">
            <v>4.2509868354043148E-2</v>
          </cell>
        </row>
        <row r="14">
          <cell r="A14" t="str">
            <v>Castilla - La Mancha</v>
          </cell>
          <cell r="B14">
            <v>4.8683013711332476E-2</v>
          </cell>
        </row>
        <row r="15">
          <cell r="A15" t="str">
            <v>Comunidad Valenciana</v>
          </cell>
          <cell r="B15">
            <v>5.2414894815217911E-2</v>
          </cell>
        </row>
        <row r="16">
          <cell r="A16" t="str">
            <v>Cataluña</v>
          </cell>
          <cell r="B16">
            <v>5.5589801903293073E-2</v>
          </cell>
        </row>
        <row r="17">
          <cell r="A17" t="str">
            <v>País Vasco</v>
          </cell>
          <cell r="B17">
            <v>5.9669533364856142E-2</v>
          </cell>
        </row>
        <row r="18">
          <cell r="A18" t="str">
            <v>Galicia</v>
          </cell>
          <cell r="B18">
            <v>6.5959186724223101E-2</v>
          </cell>
        </row>
        <row r="19">
          <cell r="A19" t="str">
            <v>Andalucía</v>
          </cell>
          <cell r="B19">
            <v>8.0033086985817112E-2</v>
          </cell>
        </row>
        <row r="20">
          <cell r="A20" t="str">
            <v>Castilla y León</v>
          </cell>
          <cell r="B20">
            <v>0.15515086548718313</v>
          </cell>
        </row>
        <row r="21">
          <cell r="A21" t="str">
            <v>Madrid (Comunidad de)</v>
          </cell>
          <cell r="B21">
            <v>0.29568223543573402</v>
          </cell>
        </row>
        <row r="25">
          <cell r="A25" t="str">
            <v>Melilla</v>
          </cell>
          <cell r="B25">
            <v>9.5514010172337294E-4</v>
          </cell>
        </row>
        <row r="26">
          <cell r="A26" t="str">
            <v>Ceuta</v>
          </cell>
          <cell r="B26">
            <v>1.2656870530918241E-3</v>
          </cell>
        </row>
        <row r="27">
          <cell r="A27" t="str">
            <v>Baleares (Islas)</v>
          </cell>
          <cell r="B27">
            <v>9.084794670343399E-3</v>
          </cell>
        </row>
        <row r="28">
          <cell r="A28" t="str">
            <v>Canarias</v>
          </cell>
          <cell r="B28">
            <v>1.1362162418663502E-2</v>
          </cell>
        </row>
        <row r="29">
          <cell r="A29" t="str">
            <v>Rioja (La)</v>
          </cell>
          <cell r="B29">
            <v>1.167247723788023E-2</v>
          </cell>
        </row>
        <row r="30">
          <cell r="A30" t="str">
            <v>Murcia (Región de)</v>
          </cell>
          <cell r="B30">
            <v>1.5595890581607819E-2</v>
          </cell>
        </row>
        <row r="31">
          <cell r="A31" t="str">
            <v>Navarra (Comunidad Foral de)</v>
          </cell>
          <cell r="B31">
            <v>1.8011709675192833E-2</v>
          </cell>
        </row>
        <row r="32">
          <cell r="A32" t="str">
            <v>Aragón</v>
          </cell>
          <cell r="B32">
            <v>2.3540399968624115E-2</v>
          </cell>
        </row>
        <row r="33">
          <cell r="A33" t="str">
            <v>Extremadura</v>
          </cell>
          <cell r="B33">
            <v>2.4437688291072845E-2</v>
          </cell>
        </row>
        <row r="34">
          <cell r="A34" t="str">
            <v>Cantabria</v>
          </cell>
          <cell r="B34">
            <v>2.8911188244819641E-2</v>
          </cell>
        </row>
        <row r="35">
          <cell r="A35" t="str">
            <v>Castilla - La Mancha</v>
          </cell>
          <cell r="B35">
            <v>4.6141508966684341E-2</v>
          </cell>
        </row>
        <row r="36">
          <cell r="A36" t="str">
            <v>Asturias (Principado de)</v>
          </cell>
          <cell r="B36">
            <v>5.0300516188144684E-2</v>
          </cell>
        </row>
        <row r="37">
          <cell r="A37" t="str">
            <v>Comunidad Valenciana</v>
          </cell>
          <cell r="B37">
            <v>5.7351812720298767E-2</v>
          </cell>
        </row>
        <row r="38">
          <cell r="A38" t="str">
            <v>País Vasco</v>
          </cell>
          <cell r="B38">
            <v>6.4066335558891296E-2</v>
          </cell>
        </row>
        <row r="39">
          <cell r="A39" t="str">
            <v>Galicia</v>
          </cell>
          <cell r="B39">
            <v>6.6396579146385193E-2</v>
          </cell>
        </row>
        <row r="40">
          <cell r="A40" t="str">
            <v>Cataluña</v>
          </cell>
          <cell r="B40">
            <v>7.0910781621932983E-2</v>
          </cell>
        </row>
        <row r="41">
          <cell r="A41" t="str">
            <v>Andalucía</v>
          </cell>
          <cell r="B41">
            <v>8.5238248109817505E-2</v>
          </cell>
        </row>
        <row r="42">
          <cell r="A42" t="str">
            <v>Castilla y León</v>
          </cell>
          <cell r="B42">
            <v>0.14171773195266724</v>
          </cell>
        </row>
        <row r="43">
          <cell r="A43" t="str">
            <v>Madrid (Comunidad de)</v>
          </cell>
          <cell r="B43">
            <v>0.27303937077522278</v>
          </cell>
        </row>
        <row r="47">
          <cell r="A47" t="str">
            <v>Resto de América</v>
          </cell>
          <cell r="B47">
            <v>5.3203004927253307E-2</v>
          </cell>
        </row>
        <row r="48">
          <cell r="A48" t="str">
            <v>Resto del mundo</v>
          </cell>
          <cell r="B48">
            <v>0.13165162351660972</v>
          </cell>
        </row>
        <row r="49">
          <cell r="A49" t="str">
            <v>Resto de Europa</v>
          </cell>
          <cell r="B49">
            <v>8.5032817990771753E-2</v>
          </cell>
        </row>
        <row r="50">
          <cell r="A50" t="str">
            <v>Canadá</v>
          </cell>
          <cell r="B50">
            <v>1.0285585249012024E-2</v>
          </cell>
        </row>
        <row r="51">
          <cell r="A51" t="str">
            <v>Japón</v>
          </cell>
          <cell r="B51">
            <v>1.1654827766631751E-2</v>
          </cell>
        </row>
        <row r="52">
          <cell r="A52" t="str">
            <v>Méjico</v>
          </cell>
          <cell r="B52">
            <v>1.5300166384873701E-2</v>
          </cell>
        </row>
        <row r="53">
          <cell r="A53" t="str">
            <v>Brasil</v>
          </cell>
          <cell r="B53">
            <v>4.0133375278295268E-2</v>
          </cell>
        </row>
        <row r="54">
          <cell r="A54" t="str">
            <v>China</v>
          </cell>
          <cell r="B54">
            <v>4.2071205325489816E-2</v>
          </cell>
        </row>
        <row r="55">
          <cell r="A55" t="str">
            <v>Italia</v>
          </cell>
          <cell r="B55">
            <v>5.0843884885962344E-2</v>
          </cell>
        </row>
        <row r="56">
          <cell r="A56" t="str">
            <v>EEUU</v>
          </cell>
          <cell r="B56">
            <v>6.3746646024646691E-2</v>
          </cell>
        </row>
        <row r="57">
          <cell r="A57" t="str">
            <v>Benelux (Bélgica, Holanda y Luxemburgo)</v>
          </cell>
          <cell r="B57">
            <v>6.4069722530391018E-2</v>
          </cell>
        </row>
        <row r="58">
          <cell r="A58" t="str">
            <v>Alemania</v>
          </cell>
          <cell r="B58">
            <v>8.9992372810604071E-2</v>
          </cell>
        </row>
        <row r="59">
          <cell r="A59" t="str">
            <v>Reino Unido</v>
          </cell>
          <cell r="B59">
            <v>9.6404262628130538E-2</v>
          </cell>
        </row>
        <row r="60">
          <cell r="A60" t="str">
            <v>Portugal</v>
          </cell>
          <cell r="B60">
            <v>0.11314682269937905</v>
          </cell>
        </row>
        <row r="61">
          <cell r="A61" t="str">
            <v>Francia</v>
          </cell>
          <cell r="B61">
            <v>0.13246368198194894</v>
          </cell>
        </row>
        <row r="65">
          <cell r="A65" t="str">
            <v>Resto de América</v>
          </cell>
          <cell r="B65">
            <v>4.1118104010820389E-2</v>
          </cell>
        </row>
        <row r="66">
          <cell r="A66" t="str">
            <v>Resto del mundo</v>
          </cell>
          <cell r="B66">
            <v>7.849208265542984E-2</v>
          </cell>
        </row>
        <row r="67">
          <cell r="A67" t="str">
            <v>Resto de Europa</v>
          </cell>
          <cell r="B67">
            <v>8.2928702235221863E-2</v>
          </cell>
        </row>
        <row r="68">
          <cell r="A68" t="str">
            <v>Méjico</v>
          </cell>
          <cell r="B68">
            <v>1.5029411762952805E-2</v>
          </cell>
        </row>
        <row r="69">
          <cell r="A69" t="str">
            <v>Japón</v>
          </cell>
          <cell r="B69">
            <v>1.5442763455212116E-2</v>
          </cell>
        </row>
        <row r="70">
          <cell r="A70" t="str">
            <v>Canadá</v>
          </cell>
          <cell r="B70">
            <v>1.5527942217886448E-2</v>
          </cell>
        </row>
        <row r="71">
          <cell r="A71" t="str">
            <v>Brasil</v>
          </cell>
          <cell r="B71">
            <v>2.1425409242510796E-2</v>
          </cell>
        </row>
        <row r="72">
          <cell r="A72" t="str">
            <v>China</v>
          </cell>
          <cell r="B72">
            <v>3.613310307264328E-2</v>
          </cell>
        </row>
        <row r="73">
          <cell r="A73" t="str">
            <v>Italia</v>
          </cell>
          <cell r="B73">
            <v>5.5595513433218002E-2</v>
          </cell>
        </row>
        <row r="74">
          <cell r="A74" t="str">
            <v>EEUU</v>
          </cell>
          <cell r="B74">
            <v>7.1040742099285126E-2</v>
          </cell>
        </row>
        <row r="75">
          <cell r="A75" t="str">
            <v>Benelux (Bélgica, Holanda y Luxemburgo)</v>
          </cell>
          <cell r="B75">
            <v>8.2793079316616058E-2</v>
          </cell>
        </row>
        <row r="76">
          <cell r="A76" t="str">
            <v>Alemania</v>
          </cell>
          <cell r="B76">
            <v>9.0871013700962067E-2</v>
          </cell>
        </row>
        <row r="77">
          <cell r="A77" t="str">
            <v>Portugal</v>
          </cell>
          <cell r="B77">
            <v>9.6670843660831451E-2</v>
          </cell>
        </row>
        <row r="78">
          <cell r="A78" t="str">
            <v>Reino Unido</v>
          </cell>
          <cell r="B78">
            <v>0.11829309165477753</v>
          </cell>
        </row>
        <row r="79">
          <cell r="A79" t="str">
            <v>Francia</v>
          </cell>
          <cell r="B79">
            <v>0.17863813042640686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2018</v>
          </cell>
          <cell r="B83">
            <v>375148</v>
          </cell>
          <cell r="C83">
            <v>428170</v>
          </cell>
          <cell r="D83">
            <v>623822</v>
          </cell>
          <cell r="E83">
            <v>652138</v>
          </cell>
          <cell r="F83">
            <v>749236</v>
          </cell>
          <cell r="G83">
            <v>731412</v>
          </cell>
          <cell r="H83">
            <v>860889</v>
          </cell>
          <cell r="I83">
            <v>1148448</v>
          </cell>
          <cell r="J83">
            <v>865792</v>
          </cell>
          <cell r="K83">
            <v>813373</v>
          </cell>
          <cell r="L83">
            <v>606615</v>
          </cell>
          <cell r="M83">
            <v>584714</v>
          </cell>
        </row>
        <row r="84">
          <cell r="A84" t="str">
            <v>AÑO 2019</v>
          </cell>
          <cell r="B84">
            <v>389114</v>
          </cell>
          <cell r="C84">
            <v>467211</v>
          </cell>
          <cell r="D84">
            <v>595289</v>
          </cell>
          <cell r="E84">
            <v>788566</v>
          </cell>
          <cell r="F84">
            <v>812511</v>
          </cell>
          <cell r="G84">
            <v>864561</v>
          </cell>
          <cell r="H84">
            <v>867353</v>
          </cell>
          <cell r="I84">
            <v>1199543</v>
          </cell>
          <cell r="J84">
            <v>870060</v>
          </cell>
          <cell r="K84">
            <v>800461</v>
          </cell>
          <cell r="L84">
            <v>639688</v>
          </cell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2018</v>
          </cell>
          <cell r="B88">
            <v>625350</v>
          </cell>
          <cell r="C88">
            <v>692780</v>
          </cell>
          <cell r="D88">
            <v>1046156</v>
          </cell>
          <cell r="E88">
            <v>1087593</v>
          </cell>
          <cell r="F88">
            <v>1157041</v>
          </cell>
          <cell r="G88">
            <v>1194416</v>
          </cell>
          <cell r="H88">
            <v>1534230</v>
          </cell>
          <cell r="I88">
            <v>2156955</v>
          </cell>
          <cell r="J88">
            <v>1377987</v>
          </cell>
          <cell r="K88">
            <v>1330100</v>
          </cell>
          <cell r="L88">
            <v>1045180</v>
          </cell>
          <cell r="M88">
            <v>1032668</v>
          </cell>
        </row>
        <row r="89">
          <cell r="A89" t="str">
            <v>AÑO 2019</v>
          </cell>
          <cell r="B89">
            <v>655740</v>
          </cell>
          <cell r="C89">
            <v>759966</v>
          </cell>
          <cell r="D89">
            <v>1003448</v>
          </cell>
          <cell r="E89">
            <v>1361160</v>
          </cell>
          <cell r="F89">
            <v>1309968</v>
          </cell>
          <cell r="G89">
            <v>1417925</v>
          </cell>
          <cell r="H89">
            <v>1543564</v>
          </cell>
          <cell r="I89">
            <v>2248836</v>
          </cell>
          <cell r="J89">
            <v>1414754</v>
          </cell>
          <cell r="K89">
            <v>1330736</v>
          </cell>
          <cell r="L89">
            <v>1087118</v>
          </cell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2018</v>
          </cell>
          <cell r="B95">
            <v>317279</v>
          </cell>
          <cell r="C95">
            <v>351212</v>
          </cell>
          <cell r="D95">
            <v>481299</v>
          </cell>
          <cell r="E95">
            <v>498245</v>
          </cell>
          <cell r="F95">
            <v>564655</v>
          </cell>
          <cell r="G95">
            <v>553040</v>
          </cell>
          <cell r="H95">
            <v>592596</v>
          </cell>
          <cell r="I95">
            <v>761846</v>
          </cell>
          <cell r="J95">
            <v>648090</v>
          </cell>
          <cell r="K95">
            <v>603605</v>
          </cell>
          <cell r="L95">
            <v>448763</v>
          </cell>
          <cell r="M95">
            <v>415393</v>
          </cell>
        </row>
        <row r="96">
          <cell r="A96" t="str">
            <v>AÑO 2019</v>
          </cell>
          <cell r="B96">
            <v>312582</v>
          </cell>
          <cell r="C96">
            <v>356296</v>
          </cell>
          <cell r="D96">
            <v>442840</v>
          </cell>
          <cell r="E96">
            <v>556947</v>
          </cell>
          <cell r="F96">
            <v>585358</v>
          </cell>
          <cell r="G96">
            <v>600466</v>
          </cell>
          <cell r="H96">
            <v>589861</v>
          </cell>
          <cell r="I96">
            <v>769600</v>
          </cell>
          <cell r="J96">
            <v>623824</v>
          </cell>
          <cell r="K96">
            <v>578995</v>
          </cell>
          <cell r="L96">
            <v>459227</v>
          </cell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2018</v>
          </cell>
          <cell r="B100">
            <v>514347</v>
          </cell>
          <cell r="C100">
            <v>547727</v>
          </cell>
          <cell r="D100">
            <v>776339</v>
          </cell>
          <cell r="E100">
            <v>801982</v>
          </cell>
          <cell r="F100">
            <v>858687</v>
          </cell>
          <cell r="G100">
            <v>872413</v>
          </cell>
          <cell r="H100">
            <v>906542</v>
          </cell>
          <cell r="I100">
            <v>1178034</v>
          </cell>
          <cell r="J100">
            <v>999946</v>
          </cell>
          <cell r="K100">
            <v>961933</v>
          </cell>
          <cell r="L100">
            <v>737516</v>
          </cell>
          <cell r="M100">
            <v>658635</v>
          </cell>
        </row>
        <row r="101">
          <cell r="A101" t="str">
            <v>AÑO 2019</v>
          </cell>
          <cell r="B101">
            <v>505504</v>
          </cell>
          <cell r="C101">
            <v>551807</v>
          </cell>
          <cell r="D101">
            <v>719992</v>
          </cell>
          <cell r="E101">
            <v>875427</v>
          </cell>
          <cell r="F101">
            <v>907259</v>
          </cell>
          <cell r="G101">
            <v>926038</v>
          </cell>
          <cell r="H101">
            <v>914909</v>
          </cell>
          <cell r="I101">
            <v>1198775</v>
          </cell>
          <cell r="J101">
            <v>980949</v>
          </cell>
          <cell r="K101">
            <v>932536</v>
          </cell>
          <cell r="L101">
            <v>742242</v>
          </cell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2018</v>
          </cell>
          <cell r="B107">
            <v>9275</v>
          </cell>
          <cell r="C107">
            <v>6439</v>
          </cell>
          <cell r="D107">
            <v>14218</v>
          </cell>
          <cell r="E107">
            <v>15415</v>
          </cell>
          <cell r="F107">
            <v>20630</v>
          </cell>
          <cell r="G107">
            <v>19095</v>
          </cell>
          <cell r="H107">
            <v>17029</v>
          </cell>
          <cell r="I107">
            <v>32140</v>
          </cell>
          <cell r="J107">
            <v>26316</v>
          </cell>
          <cell r="K107">
            <v>23994</v>
          </cell>
          <cell r="L107">
            <v>12062</v>
          </cell>
          <cell r="M107">
            <v>12038</v>
          </cell>
        </row>
        <row r="108">
          <cell r="A108" t="str">
            <v>AÑO 2019</v>
          </cell>
          <cell r="B108">
            <v>9219</v>
          </cell>
          <cell r="C108">
            <v>8177</v>
          </cell>
          <cell r="D108">
            <v>10402</v>
          </cell>
          <cell r="E108">
            <v>22914</v>
          </cell>
          <cell r="F108">
            <v>20840</v>
          </cell>
          <cell r="G108">
            <v>22825</v>
          </cell>
          <cell r="H108">
            <v>20421</v>
          </cell>
          <cell r="I108">
            <v>25869</v>
          </cell>
          <cell r="J108">
            <v>28867</v>
          </cell>
          <cell r="K108">
            <v>19078</v>
          </cell>
          <cell r="L108">
            <v>13202</v>
          </cell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2018</v>
          </cell>
          <cell r="B112">
            <v>25562</v>
          </cell>
          <cell r="C112">
            <v>21878</v>
          </cell>
          <cell r="D112">
            <v>29773</v>
          </cell>
          <cell r="E112">
            <v>31271</v>
          </cell>
          <cell r="F112">
            <v>37192</v>
          </cell>
          <cell r="G112">
            <v>37977</v>
          </cell>
          <cell r="H112">
            <v>29595</v>
          </cell>
          <cell r="I112">
            <v>58961</v>
          </cell>
          <cell r="J112">
            <v>45592</v>
          </cell>
          <cell r="K112">
            <v>38786</v>
          </cell>
          <cell r="L112">
            <v>25182</v>
          </cell>
          <cell r="M112">
            <v>31445</v>
          </cell>
        </row>
        <row r="113">
          <cell r="A113" t="str">
            <v>AÑO 2019</v>
          </cell>
          <cell r="B113">
            <v>26703</v>
          </cell>
          <cell r="C113">
            <v>22675</v>
          </cell>
          <cell r="D113">
            <v>22430</v>
          </cell>
          <cell r="E113">
            <v>47886</v>
          </cell>
          <cell r="F113">
            <v>34462</v>
          </cell>
          <cell r="G113">
            <v>46467</v>
          </cell>
          <cell r="H113">
            <v>37058</v>
          </cell>
          <cell r="I113">
            <v>43780</v>
          </cell>
          <cell r="J113">
            <v>45976</v>
          </cell>
          <cell r="K113">
            <v>34301</v>
          </cell>
          <cell r="L113">
            <v>28711</v>
          </cell>
        </row>
        <row r="154">
          <cell r="B154" t="str">
            <v>Enero</v>
          </cell>
          <cell r="C154" t="str">
            <v>Febrero</v>
          </cell>
          <cell r="D154" t="str">
            <v>Marzo</v>
          </cell>
          <cell r="E154" t="str">
            <v>Abril</v>
          </cell>
          <cell r="F154" t="str">
            <v>Mayo</v>
          </cell>
          <cell r="G154" t="str">
            <v>Junio</v>
          </cell>
          <cell r="H154" t="str">
            <v>Julio</v>
          </cell>
          <cell r="I154" t="str">
            <v>Agosto</v>
          </cell>
          <cell r="J154" t="str">
            <v>Septiembre</v>
          </cell>
          <cell r="K154" t="str">
            <v>Octubre</v>
          </cell>
          <cell r="L154" t="str">
            <v>Noviembre</v>
          </cell>
          <cell r="M154" t="str">
            <v>Diciembre</v>
          </cell>
        </row>
        <row r="155">
          <cell r="A155" t="str">
            <v>AÑO 2018</v>
          </cell>
          <cell r="B155">
            <v>40344</v>
          </cell>
          <cell r="C155">
            <v>61276</v>
          </cell>
          <cell r="D155">
            <v>93793</v>
          </cell>
          <cell r="E155">
            <v>91086</v>
          </cell>
          <cell r="F155">
            <v>83423</v>
          </cell>
          <cell r="G155">
            <v>86394</v>
          </cell>
          <cell r="H155">
            <v>101352</v>
          </cell>
          <cell r="I155">
            <v>158353</v>
          </cell>
          <cell r="J155">
            <v>94736</v>
          </cell>
          <cell r="K155">
            <v>96754</v>
          </cell>
          <cell r="L155">
            <v>87693</v>
          </cell>
          <cell r="M155">
            <v>95252</v>
          </cell>
        </row>
        <row r="156">
          <cell r="A156" t="str">
            <v>AÑO 2019</v>
          </cell>
          <cell r="B156">
            <v>41964</v>
          </cell>
          <cell r="C156">
            <v>60499</v>
          </cell>
          <cell r="D156">
            <v>81563</v>
          </cell>
          <cell r="E156">
            <v>97680</v>
          </cell>
          <cell r="F156">
            <v>94003</v>
          </cell>
          <cell r="G156">
            <v>102822</v>
          </cell>
          <cell r="H156">
            <v>112470</v>
          </cell>
          <cell r="I156">
            <v>158349</v>
          </cell>
          <cell r="J156">
            <v>98551</v>
          </cell>
          <cell r="K156">
            <v>102895</v>
          </cell>
          <cell r="L156">
            <v>96453</v>
          </cell>
        </row>
        <row r="159">
          <cell r="B159" t="str">
            <v>Enero</v>
          </cell>
          <cell r="C159" t="str">
            <v>Febrero</v>
          </cell>
          <cell r="D159" t="str">
            <v>Marzo</v>
          </cell>
          <cell r="E159" t="str">
            <v>Abril</v>
          </cell>
          <cell r="F159" t="str">
            <v>Mayo</v>
          </cell>
          <cell r="G159" t="str">
            <v>Junio</v>
          </cell>
          <cell r="H159" t="str">
            <v>Julio</v>
          </cell>
          <cell r="I159" t="str">
            <v>Agosto</v>
          </cell>
          <cell r="J159" t="str">
            <v>Septiembre</v>
          </cell>
          <cell r="K159" t="str">
            <v>Octubre</v>
          </cell>
          <cell r="L159" t="str">
            <v>Noviembre</v>
          </cell>
          <cell r="M159" t="str">
            <v>Diciembre</v>
          </cell>
        </row>
        <row r="160">
          <cell r="A160" t="str">
            <v>AÑO 2018</v>
          </cell>
          <cell r="B160">
            <v>74425</v>
          </cell>
          <cell r="C160">
            <v>109372</v>
          </cell>
          <cell r="D160">
            <v>180291</v>
          </cell>
          <cell r="E160">
            <v>182646</v>
          </cell>
          <cell r="F160">
            <v>146690</v>
          </cell>
          <cell r="G160">
            <v>152970</v>
          </cell>
          <cell r="H160">
            <v>212740</v>
          </cell>
          <cell r="I160">
            <v>406077</v>
          </cell>
          <cell r="J160">
            <v>164766</v>
          </cell>
          <cell r="K160">
            <v>178065</v>
          </cell>
          <cell r="L160">
            <v>168497</v>
          </cell>
          <cell r="M160">
            <v>217350</v>
          </cell>
        </row>
        <row r="161">
          <cell r="A161" t="str">
            <v>AÑO 2019</v>
          </cell>
          <cell r="B161">
            <v>71160</v>
          </cell>
          <cell r="C161">
            <v>106734</v>
          </cell>
          <cell r="D161">
            <v>147812</v>
          </cell>
          <cell r="E161">
            <v>204251</v>
          </cell>
          <cell r="F161">
            <v>161108</v>
          </cell>
          <cell r="G161">
            <v>183154</v>
          </cell>
          <cell r="H161">
            <v>231469</v>
          </cell>
          <cell r="I161">
            <v>421413</v>
          </cell>
          <cell r="J161">
            <v>174323</v>
          </cell>
          <cell r="K161">
            <v>181094</v>
          </cell>
          <cell r="L161">
            <v>176808</v>
          </cell>
        </row>
        <row r="166">
          <cell r="B166" t="str">
            <v>Enero</v>
          </cell>
          <cell r="C166" t="str">
            <v>Febrero</v>
          </cell>
          <cell r="D166" t="str">
            <v>Marzo</v>
          </cell>
          <cell r="E166" t="str">
            <v>Abril</v>
          </cell>
          <cell r="F166" t="str">
            <v>Mayo</v>
          </cell>
          <cell r="G166" t="str">
            <v>Junio</v>
          </cell>
          <cell r="H166" t="str">
            <v>Julio</v>
          </cell>
          <cell r="I166" t="str">
            <v>Agosto</v>
          </cell>
          <cell r="J166" t="str">
            <v>Septiembre</v>
          </cell>
          <cell r="K166" t="str">
            <v>Octubre</v>
          </cell>
          <cell r="L166" t="str">
            <v>Noviembre</v>
          </cell>
          <cell r="M166" t="str">
            <v>Diciembre</v>
          </cell>
        </row>
        <row r="167">
          <cell r="A167" t="str">
            <v>AÑO 2018</v>
          </cell>
          <cell r="B167">
            <v>4835</v>
          </cell>
          <cell r="C167">
            <v>4677</v>
          </cell>
          <cell r="D167">
            <v>13131</v>
          </cell>
          <cell r="E167">
            <v>17412</v>
          </cell>
          <cell r="F167">
            <v>23969</v>
          </cell>
          <cell r="G167">
            <v>30548</v>
          </cell>
          <cell r="H167">
            <v>66098</v>
          </cell>
          <cell r="I167">
            <v>94332</v>
          </cell>
          <cell r="J167">
            <v>20414</v>
          </cell>
          <cell r="K167">
            <v>13928</v>
          </cell>
          <cell r="L167">
            <v>5091</v>
          </cell>
          <cell r="M167">
            <v>3944</v>
          </cell>
        </row>
        <row r="168">
          <cell r="A168" t="str">
            <v>AÑO 2019</v>
          </cell>
          <cell r="B168">
            <v>3388</v>
          </cell>
          <cell r="C168">
            <v>4836</v>
          </cell>
          <cell r="D168">
            <v>9665</v>
          </cell>
          <cell r="E168">
            <v>26837</v>
          </cell>
          <cell r="F168">
            <v>24220</v>
          </cell>
          <cell r="G168">
            <v>40032</v>
          </cell>
          <cell r="H168">
            <v>59939</v>
          </cell>
          <cell r="I168">
            <v>97883</v>
          </cell>
          <cell r="J168">
            <v>22884</v>
          </cell>
          <cell r="K168">
            <v>13296</v>
          </cell>
          <cell r="L168">
            <v>5710</v>
          </cell>
        </row>
        <row r="171">
          <cell r="B171" t="str">
            <v>Enero</v>
          </cell>
          <cell r="C171" t="str">
            <v>Febrero</v>
          </cell>
          <cell r="D171" t="str">
            <v>Marzo</v>
          </cell>
          <cell r="E171" t="str">
            <v>Abril</v>
          </cell>
          <cell r="F171" t="str">
            <v>Mayo</v>
          </cell>
          <cell r="G171" t="str">
            <v>Junio</v>
          </cell>
          <cell r="H171" t="str">
            <v>Julio</v>
          </cell>
          <cell r="I171" t="str">
            <v>Agosto</v>
          </cell>
          <cell r="J171" t="str">
            <v>Septiembre</v>
          </cell>
          <cell r="K171" t="str">
            <v>Octubre</v>
          </cell>
          <cell r="L171" t="str">
            <v>Noviembre</v>
          </cell>
          <cell r="M171" t="str">
            <v>Diciembre</v>
          </cell>
        </row>
        <row r="172">
          <cell r="A172" t="str">
            <v>AÑO 2018</v>
          </cell>
          <cell r="B172">
            <v>5980</v>
          </cell>
          <cell r="C172">
            <v>6925</v>
          </cell>
          <cell r="D172">
            <v>27549</v>
          </cell>
          <cell r="E172">
            <v>33247</v>
          </cell>
          <cell r="F172">
            <v>46832</v>
          </cell>
          <cell r="G172">
            <v>73176</v>
          </cell>
          <cell r="H172">
            <v>173425</v>
          </cell>
          <cell r="I172">
            <v>260188</v>
          </cell>
          <cell r="J172">
            <v>42873</v>
          </cell>
          <cell r="K172">
            <v>25890</v>
          </cell>
          <cell r="L172">
            <v>8300</v>
          </cell>
          <cell r="M172">
            <v>6659</v>
          </cell>
        </row>
        <row r="173">
          <cell r="A173" t="str">
            <v>AÑO 2019</v>
          </cell>
          <cell r="B173">
            <v>4417</v>
          </cell>
          <cell r="C173">
            <v>7497</v>
          </cell>
          <cell r="D173">
            <v>16168</v>
          </cell>
          <cell r="E173">
            <v>63218</v>
          </cell>
          <cell r="F173">
            <v>50806</v>
          </cell>
          <cell r="G173">
            <v>90337</v>
          </cell>
          <cell r="H173">
            <v>166201</v>
          </cell>
          <cell r="I173">
            <v>271082</v>
          </cell>
          <cell r="J173">
            <v>47626</v>
          </cell>
          <cell r="K173">
            <v>26718</v>
          </cell>
          <cell r="L173">
            <v>10935</v>
          </cell>
        </row>
        <row r="178">
          <cell r="B178" t="str">
            <v>Enero</v>
          </cell>
          <cell r="C178" t="str">
            <v>Febrero</v>
          </cell>
          <cell r="D178" t="str">
            <v>Marzo</v>
          </cell>
          <cell r="E178" t="str">
            <v>Abril</v>
          </cell>
          <cell r="F178" t="str">
            <v>Mayo</v>
          </cell>
          <cell r="G178" t="str">
            <v>Junio</v>
          </cell>
          <cell r="H178" t="str">
            <v>Julio</v>
          </cell>
          <cell r="I178" t="str">
            <v>Agosto</v>
          </cell>
          <cell r="J178" t="str">
            <v>Septiembre</v>
          </cell>
          <cell r="K178" t="str">
            <v>Octubre</v>
          </cell>
          <cell r="L178" t="str">
            <v>Noviembre</v>
          </cell>
          <cell r="M178" t="str">
            <v>Diciembre</v>
          </cell>
        </row>
        <row r="179">
          <cell r="A179" t="str">
            <v>AÑO 2018</v>
          </cell>
          <cell r="B179">
            <v>3415</v>
          </cell>
          <cell r="C179">
            <v>4566</v>
          </cell>
          <cell r="D179">
            <v>21381</v>
          </cell>
          <cell r="E179">
            <v>29980</v>
          </cell>
          <cell r="F179">
            <v>56559</v>
          </cell>
          <cell r="G179">
            <v>42335</v>
          </cell>
          <cell r="H179">
            <v>39090</v>
          </cell>
          <cell r="I179">
            <v>45306</v>
          </cell>
          <cell r="J179">
            <v>39223</v>
          </cell>
          <cell r="K179">
            <v>27539</v>
          </cell>
          <cell r="L179">
            <v>10372</v>
          </cell>
          <cell r="M179">
            <v>5508</v>
          </cell>
        </row>
        <row r="180">
          <cell r="A180" t="str">
            <v>AÑO 2019</v>
          </cell>
          <cell r="B180">
            <v>2198</v>
          </cell>
          <cell r="C180">
            <v>5055</v>
          </cell>
          <cell r="D180">
            <v>7587</v>
          </cell>
          <cell r="E180">
            <v>23556</v>
          </cell>
          <cell r="F180">
            <v>32860</v>
          </cell>
          <cell r="G180">
            <v>37406</v>
          </cell>
          <cell r="H180">
            <v>30325</v>
          </cell>
          <cell r="I180">
            <v>46426</v>
          </cell>
          <cell r="J180">
            <v>42752</v>
          </cell>
          <cell r="K180">
            <v>28923</v>
          </cell>
          <cell r="L180">
            <v>11698</v>
          </cell>
        </row>
        <row r="183">
          <cell r="B183" t="str">
            <v>Enero</v>
          </cell>
          <cell r="C183" t="str">
            <v>Febrero</v>
          </cell>
          <cell r="D183" t="str">
            <v>Marzo</v>
          </cell>
          <cell r="E183" t="str">
            <v>Abril</v>
          </cell>
          <cell r="F183" t="str">
            <v>Mayo</v>
          </cell>
          <cell r="G183" t="str">
            <v>Junio</v>
          </cell>
          <cell r="H183" t="str">
            <v>Julio</v>
          </cell>
          <cell r="I183" t="str">
            <v>Agosto</v>
          </cell>
          <cell r="J183" t="str">
            <v>Septiembre</v>
          </cell>
          <cell r="K183" t="str">
            <v>Octubre</v>
          </cell>
          <cell r="L183" t="str">
            <v>Noviembre</v>
          </cell>
          <cell r="M183" t="str">
            <v>Diciembre</v>
          </cell>
        </row>
        <row r="184">
          <cell r="A184" t="str">
            <v>AÑO 2018</v>
          </cell>
          <cell r="B184">
            <v>5036</v>
          </cell>
          <cell r="C184">
            <v>6878</v>
          </cell>
          <cell r="D184">
            <v>32204</v>
          </cell>
          <cell r="E184">
            <v>38447</v>
          </cell>
          <cell r="F184">
            <v>67640</v>
          </cell>
          <cell r="G184">
            <v>57880</v>
          </cell>
          <cell r="H184">
            <v>106556</v>
          </cell>
          <cell r="I184">
            <v>98396</v>
          </cell>
          <cell r="J184">
            <v>41256</v>
          </cell>
          <cell r="K184">
            <v>35905</v>
          </cell>
          <cell r="L184">
            <v>14326</v>
          </cell>
          <cell r="M184">
            <v>10468</v>
          </cell>
        </row>
        <row r="185">
          <cell r="A185" t="str">
            <v>AÑO 2019</v>
          </cell>
          <cell r="B185">
            <v>3385</v>
          </cell>
          <cell r="C185">
            <v>9573</v>
          </cell>
          <cell r="D185">
            <v>11430</v>
          </cell>
          <cell r="E185">
            <v>37555</v>
          </cell>
          <cell r="F185">
            <v>39996</v>
          </cell>
          <cell r="G185">
            <v>47896</v>
          </cell>
          <cell r="H185">
            <v>60968</v>
          </cell>
          <cell r="I185">
            <v>74155</v>
          </cell>
          <cell r="J185">
            <v>48762</v>
          </cell>
          <cell r="K185">
            <v>39198</v>
          </cell>
          <cell r="L185">
            <v>16332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85"/>
  <sheetViews>
    <sheetView tabSelected="1" view="pageBreakPreview" topLeftCell="B424" zoomScaleNormal="60" zoomScaleSheetLayoutView="100" workbookViewId="0">
      <selection activeCell="B372" sqref="A372:XFD372"/>
    </sheetView>
  </sheetViews>
  <sheetFormatPr baseColWidth="10" defaultRowHeight="12.75" x14ac:dyDescent="0.2"/>
  <cols>
    <col min="1" max="1" width="1.85546875" style="10" customWidth="1"/>
    <col min="2" max="2" width="25.140625" style="10" customWidth="1"/>
    <col min="3" max="12" width="14.7109375" style="10" customWidth="1"/>
    <col min="13" max="13" width="13" style="10" customWidth="1"/>
    <col min="14" max="14" width="11.28515625" style="10" customWidth="1"/>
    <col min="15" max="16384" width="11.42578125" style="10"/>
  </cols>
  <sheetData>
    <row r="1" spans="1:13" x14ac:dyDescent="0.2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</row>
    <row r="2" spans="1:13" x14ac:dyDescent="0.2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</row>
    <row r="3" spans="1:13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</row>
    <row r="4" spans="1:13" x14ac:dyDescent="0.2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</row>
    <row r="5" spans="1:13" x14ac:dyDescent="0.2">
      <c r="A5" s="112"/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</row>
    <row r="6" spans="1:13" x14ac:dyDescent="0.2">
      <c r="A6" s="112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</row>
    <row r="7" spans="1:13" x14ac:dyDescent="0.2">
      <c r="A7" s="112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</row>
    <row r="8" spans="1:13" x14ac:dyDescent="0.2">
      <c r="A8" s="112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</row>
    <row r="9" spans="1:13" x14ac:dyDescent="0.2">
      <c r="A9" s="112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</row>
    <row r="10" spans="1:13" x14ac:dyDescent="0.2">
      <c r="A10" s="112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</row>
    <row r="11" spans="1:13" x14ac:dyDescent="0.2">
      <c r="A11" s="112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</row>
    <row r="12" spans="1:13" x14ac:dyDescent="0.2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</row>
    <row r="13" spans="1:13" ht="70.5" x14ac:dyDescent="0.2">
      <c r="A13" s="112"/>
      <c r="B13" s="320" t="s">
        <v>31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149"/>
      <c r="M13" s="149"/>
    </row>
    <row r="14" spans="1:13" ht="70.5" x14ac:dyDescent="0.2">
      <c r="A14" s="112"/>
      <c r="B14" s="320" t="s">
        <v>32</v>
      </c>
      <c r="C14" s="320"/>
      <c r="D14" s="320"/>
      <c r="E14" s="320"/>
      <c r="F14" s="320"/>
      <c r="G14" s="320"/>
      <c r="H14" s="320"/>
      <c r="I14" s="320"/>
      <c r="J14" s="320"/>
      <c r="K14" s="320"/>
      <c r="L14" s="149"/>
      <c r="M14" s="149"/>
    </row>
    <row r="15" spans="1:13" x14ac:dyDescent="0.2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</row>
    <row r="16" spans="1:13" x14ac:dyDescent="0.2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</row>
    <row r="17" spans="1:13" x14ac:dyDescent="0.2">
      <c r="A17" s="1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</row>
    <row r="18" spans="1:13" x14ac:dyDescent="0.2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</row>
    <row r="19" spans="1:13" x14ac:dyDescent="0.2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</row>
    <row r="20" spans="1:13" x14ac:dyDescent="0.2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</row>
    <row r="21" spans="1:13" x14ac:dyDescent="0.2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</row>
    <row r="22" spans="1:13" x14ac:dyDescent="0.2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</row>
    <row r="23" spans="1:13" x14ac:dyDescent="0.2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</row>
    <row r="24" spans="1:13" x14ac:dyDescent="0.2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</row>
    <row r="25" spans="1:13" x14ac:dyDescent="0.2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</row>
    <row r="26" spans="1:13" x14ac:dyDescent="0.2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</row>
    <row r="27" spans="1:13" x14ac:dyDescent="0.2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</row>
    <row r="28" spans="1:13" x14ac:dyDescent="0.2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</row>
    <row r="29" spans="1:13" x14ac:dyDescent="0.2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</row>
    <row r="30" spans="1:13" ht="12.75" customHeight="1" x14ac:dyDescent="0.2">
      <c r="A30" s="112"/>
      <c r="B30" s="112"/>
      <c r="C30" s="112"/>
      <c r="D30" s="112"/>
      <c r="E30" s="112"/>
      <c r="F30" s="319" t="s">
        <v>155</v>
      </c>
      <c r="G30" s="319"/>
      <c r="H30" s="319"/>
      <c r="I30" s="319"/>
      <c r="J30" s="319"/>
      <c r="K30" s="319"/>
      <c r="L30" s="150"/>
      <c r="M30" s="150"/>
    </row>
    <row r="31" spans="1:13" ht="12.75" customHeight="1" x14ac:dyDescent="0.2">
      <c r="A31" s="112"/>
      <c r="B31" s="112"/>
      <c r="C31" s="112"/>
      <c r="D31" s="112"/>
      <c r="E31" s="112"/>
      <c r="F31" s="319"/>
      <c r="G31" s="319"/>
      <c r="H31" s="319"/>
      <c r="I31" s="319"/>
      <c r="J31" s="319"/>
      <c r="K31" s="319"/>
      <c r="L31" s="150"/>
      <c r="M31" s="150"/>
    </row>
    <row r="32" spans="1:13" ht="12.75" customHeight="1" x14ac:dyDescent="0.2">
      <c r="A32" s="112"/>
      <c r="B32" s="112"/>
      <c r="C32" s="112"/>
      <c r="D32" s="112"/>
      <c r="E32" s="112"/>
      <c r="F32" s="319"/>
      <c r="G32" s="319"/>
      <c r="H32" s="319"/>
      <c r="I32" s="319"/>
      <c r="J32" s="319"/>
      <c r="K32" s="319"/>
      <c r="L32" s="150"/>
      <c r="M32" s="150"/>
    </row>
    <row r="33" spans="1:13" x14ac:dyDescent="0.2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</row>
    <row r="34" spans="1:13" x14ac:dyDescent="0.2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</row>
    <row r="35" spans="1:13" x14ac:dyDescent="0.2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</row>
    <row r="36" spans="1:13" x14ac:dyDescent="0.2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</row>
    <row r="37" spans="1:13" x14ac:dyDescent="0.2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</row>
    <row r="38" spans="1:13" x14ac:dyDescent="0.2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</row>
    <row r="39" spans="1:13" x14ac:dyDescent="0.2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</row>
    <row r="40" spans="1:13" x14ac:dyDescent="0.2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</row>
    <row r="41" spans="1:13" x14ac:dyDescent="0.2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</row>
    <row r="42" spans="1:13" x14ac:dyDescent="0.2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</row>
    <row r="43" spans="1:13" x14ac:dyDescent="0.2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</row>
    <row r="44" spans="1:13" x14ac:dyDescent="0.2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</row>
    <row r="45" spans="1:13" x14ac:dyDescent="0.2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</row>
    <row r="46" spans="1:13" x14ac:dyDescent="0.2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</row>
    <row r="47" spans="1:13" x14ac:dyDescent="0.2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</row>
    <row r="48" spans="1:13" x14ac:dyDescent="0.2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</row>
    <row r="49" spans="1:13" x14ac:dyDescent="0.2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</row>
    <row r="50" spans="1:13" x14ac:dyDescent="0.2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</row>
    <row r="51" spans="1:13" x14ac:dyDescent="0.2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</row>
    <row r="52" spans="1:13" x14ac:dyDescent="0.2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</row>
    <row r="53" spans="1:13" x14ac:dyDescent="0.2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</row>
    <row r="54" spans="1:13" x14ac:dyDescent="0.2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</row>
    <row r="55" spans="1:13" x14ac:dyDescent="0.2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</row>
    <row r="56" spans="1:13" x14ac:dyDescent="0.2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</row>
    <row r="57" spans="1:13" x14ac:dyDescent="0.2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</row>
    <row r="58" spans="1:13" x14ac:dyDescent="0.2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</row>
    <row r="59" spans="1:13" x14ac:dyDescent="0.2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</row>
    <row r="60" spans="1:13" x14ac:dyDescent="0.2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</row>
    <row r="61" spans="1:13" x14ac:dyDescent="0.2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</row>
    <row r="62" spans="1:13" x14ac:dyDescent="0.2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</row>
    <row r="63" spans="1:13" x14ac:dyDescent="0.2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</row>
    <row r="64" spans="1:13" x14ac:dyDescent="0.2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</row>
    <row r="65" spans="1:13" x14ac:dyDescent="0.2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</row>
    <row r="66" spans="1:13" x14ac:dyDescent="0.2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</row>
    <row r="67" spans="1:13" x14ac:dyDescent="0.2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</row>
    <row r="68" spans="1:13" x14ac:dyDescent="0.2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</row>
    <row r="69" spans="1:13" x14ac:dyDescent="0.2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</row>
    <row r="70" spans="1:13" x14ac:dyDescent="0.2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</row>
    <row r="71" spans="1:13" x14ac:dyDescent="0.2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</row>
    <row r="72" spans="1:13" ht="12.75" customHeight="1" x14ac:dyDescent="0.2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</row>
    <row r="73" spans="1:13" ht="12.75" customHeight="1" x14ac:dyDescent="0.2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</row>
    <row r="74" spans="1:13" ht="12.75" customHeight="1" x14ac:dyDescent="0.2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</row>
    <row r="75" spans="1:13" ht="12.75" customHeight="1" x14ac:dyDescent="0.2">
      <c r="A75" s="85"/>
      <c r="B75" s="85"/>
      <c r="C75" s="85"/>
      <c r="D75" s="85"/>
      <c r="E75" s="85"/>
      <c r="F75" s="147"/>
      <c r="G75" s="147"/>
      <c r="H75" s="147"/>
      <c r="I75" s="147"/>
      <c r="J75" s="147"/>
      <c r="K75" s="147"/>
      <c r="L75" s="147"/>
      <c r="M75" s="147"/>
    </row>
    <row r="76" spans="1:13" x14ac:dyDescent="0.2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</row>
    <row r="77" spans="1:13" x14ac:dyDescent="0.2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</row>
    <row r="78" spans="1:13" x14ac:dyDescent="0.2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</row>
    <row r="79" spans="1:13" x14ac:dyDescent="0.2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</row>
    <row r="80" spans="1:13" x14ac:dyDescent="0.2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</row>
    <row r="81" spans="1:15" x14ac:dyDescent="0.2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</row>
    <row r="82" spans="1:15" x14ac:dyDescent="0.2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</row>
    <row r="83" spans="1:15" x14ac:dyDescent="0.2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</row>
    <row r="84" spans="1:15" x14ac:dyDescent="0.2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</row>
    <row r="85" spans="1:15" x14ac:dyDescent="0.2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</row>
    <row r="86" spans="1:15" x14ac:dyDescent="0.2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</row>
    <row r="87" spans="1:15" x14ac:dyDescent="0.2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</row>
    <row r="88" spans="1:15" x14ac:dyDescent="0.2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</row>
    <row r="89" spans="1:15" s="11" customFormat="1" x14ac:dyDescent="0.2">
      <c r="A89" s="148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0"/>
      <c r="O89" s="10"/>
    </row>
    <row r="90" spans="1:15" s="11" customFormat="1" x14ac:dyDescent="0.2">
      <c r="A90" s="148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0"/>
      <c r="O90" s="10"/>
    </row>
    <row r="91" spans="1:15" s="11" customFormat="1" x14ac:dyDescent="0.2">
      <c r="A91" s="148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0"/>
      <c r="O91" s="10"/>
    </row>
    <row r="92" spans="1:15" s="11" customFormat="1" x14ac:dyDescent="0.2">
      <c r="A92" s="148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0"/>
      <c r="O92" s="10"/>
    </row>
    <row r="93" spans="1:15" s="11" customFormat="1" x14ac:dyDescent="0.2">
      <c r="A93" s="148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0"/>
      <c r="O93" s="10"/>
    </row>
    <row r="94" spans="1:15" s="11" customFormat="1" x14ac:dyDescent="0.2">
      <c r="A94" s="148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0"/>
      <c r="O94" s="10"/>
    </row>
    <row r="95" spans="1:15" s="11" customFormat="1" x14ac:dyDescent="0.2">
      <c r="A95" s="148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0"/>
      <c r="O95" s="10"/>
    </row>
    <row r="96" spans="1:15" s="11" customFormat="1" x14ac:dyDescent="0.2">
      <c r="A96" s="148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0"/>
      <c r="O96" s="10"/>
    </row>
    <row r="97" spans="1:15" s="11" customFormat="1" x14ac:dyDescent="0.2">
      <c r="A97" s="148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0"/>
      <c r="O97" s="10"/>
    </row>
    <row r="98" spans="1:15" s="11" customFormat="1" x14ac:dyDescent="0.2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0"/>
      <c r="O98" s="10"/>
    </row>
    <row r="99" spans="1:15" s="11" customFormat="1" x14ac:dyDescent="0.2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0"/>
      <c r="O99" s="10"/>
    </row>
    <row r="100" spans="1:15" s="11" customFormat="1" x14ac:dyDescent="0.2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0"/>
      <c r="O100" s="10"/>
    </row>
    <row r="101" spans="1:15" s="11" customFormat="1" x14ac:dyDescent="0.2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0"/>
      <c r="O101" s="10"/>
    </row>
    <row r="102" spans="1:15" s="11" customFormat="1" x14ac:dyDescent="0.2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0"/>
      <c r="O102" s="10"/>
    </row>
    <row r="103" spans="1:15" s="11" customFormat="1" x14ac:dyDescent="0.2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0"/>
      <c r="O103" s="10"/>
    </row>
    <row r="104" spans="1:15" s="11" customFormat="1" x14ac:dyDescent="0.2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0"/>
      <c r="O104" s="10"/>
    </row>
    <row r="105" spans="1:15" s="11" customFormat="1" x14ac:dyDescent="0.2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0"/>
      <c r="O105" s="10"/>
    </row>
    <row r="106" spans="1:15" s="11" customFormat="1" x14ac:dyDescent="0.2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0"/>
      <c r="O106" s="10"/>
    </row>
    <row r="107" spans="1:15" s="11" customFormat="1" x14ac:dyDescent="0.2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0"/>
      <c r="O107" s="10"/>
    </row>
    <row r="108" spans="1:15" s="11" customFormat="1" x14ac:dyDescent="0.2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0"/>
      <c r="O108" s="10"/>
    </row>
    <row r="109" spans="1:15" s="11" customFormat="1" x14ac:dyDescent="0.2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0"/>
      <c r="O109" s="10"/>
    </row>
    <row r="110" spans="1:15" s="11" customFormat="1" x14ac:dyDescent="0.2">
      <c r="A110" s="148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0"/>
      <c r="O110" s="10"/>
    </row>
    <row r="111" spans="1:15" s="11" customFormat="1" x14ac:dyDescent="0.2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0"/>
      <c r="O111" s="10"/>
    </row>
    <row r="112" spans="1:15" s="11" customFormat="1" x14ac:dyDescent="0.2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0"/>
      <c r="O112" s="10"/>
    </row>
    <row r="113" spans="1:15" s="11" customFormat="1" x14ac:dyDescent="0.2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0"/>
      <c r="O113" s="10"/>
    </row>
    <row r="114" spans="1:15" s="11" customFormat="1" x14ac:dyDescent="0.2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0"/>
      <c r="O114" s="10"/>
    </row>
    <row r="115" spans="1:15" s="12" customFormat="1" x14ac:dyDescent="0.2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</row>
    <row r="116" spans="1:15" s="12" customFormat="1" x14ac:dyDescent="0.2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</row>
    <row r="117" spans="1:15" x14ac:dyDescent="0.2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13"/>
    </row>
    <row r="118" spans="1:15" x14ac:dyDescent="0.2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13"/>
    </row>
    <row r="119" spans="1:15" x14ac:dyDescent="0.2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13"/>
    </row>
    <row r="120" spans="1:15" x14ac:dyDescent="0.2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13"/>
    </row>
    <row r="121" spans="1:15" x14ac:dyDescent="0.2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13"/>
    </row>
    <row r="122" spans="1:15" x14ac:dyDescent="0.2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13"/>
    </row>
    <row r="123" spans="1:15" x14ac:dyDescent="0.2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13"/>
    </row>
    <row r="124" spans="1:15" s="13" customFormat="1" x14ac:dyDescent="0.2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</row>
    <row r="125" spans="1:15" s="13" customFormat="1" x14ac:dyDescent="0.2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</row>
    <row r="126" spans="1:15" s="13" customFormat="1" x14ac:dyDescent="0.2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</row>
    <row r="127" spans="1:15" x14ac:dyDescent="0.2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13"/>
    </row>
    <row r="128" spans="1:15" x14ac:dyDescent="0.2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13"/>
    </row>
    <row r="129" spans="1:14" x14ac:dyDescent="0.2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13"/>
    </row>
    <row r="130" spans="1:14" x14ac:dyDescent="0.2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13"/>
    </row>
    <row r="131" spans="1:14" s="13" customFormat="1" x14ac:dyDescent="0.2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</row>
    <row r="132" spans="1:14" x14ac:dyDescent="0.2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13"/>
    </row>
    <row r="133" spans="1:14" x14ac:dyDescent="0.2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13"/>
    </row>
    <row r="134" spans="1:14" x14ac:dyDescent="0.2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13"/>
    </row>
    <row r="135" spans="1:14" x14ac:dyDescent="0.2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13"/>
    </row>
    <row r="136" spans="1:14" x14ac:dyDescent="0.2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13"/>
    </row>
    <row r="137" spans="1:14" x14ac:dyDescent="0.2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13"/>
    </row>
    <row r="138" spans="1:14" x14ac:dyDescent="0.2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13"/>
    </row>
    <row r="139" spans="1:14" x14ac:dyDescent="0.2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13"/>
    </row>
    <row r="140" spans="1:14" x14ac:dyDescent="0.2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13"/>
    </row>
    <row r="141" spans="1:14" x14ac:dyDescent="0.2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13"/>
    </row>
    <row r="142" spans="1:14" x14ac:dyDescent="0.2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13"/>
    </row>
    <row r="143" spans="1:14" x14ac:dyDescent="0.2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13"/>
    </row>
    <row r="144" spans="1:14" x14ac:dyDescent="0.2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13"/>
    </row>
    <row r="145" spans="1:14" x14ac:dyDescent="0.2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13"/>
    </row>
    <row r="146" spans="1:14" x14ac:dyDescent="0.2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13"/>
    </row>
    <row r="147" spans="1:14" x14ac:dyDescent="0.2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13"/>
    </row>
    <row r="148" spans="1:14" x14ac:dyDescent="0.2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13"/>
    </row>
    <row r="149" spans="1:14" x14ac:dyDescent="0.2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13"/>
    </row>
    <row r="150" spans="1:14" x14ac:dyDescent="0.2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13"/>
    </row>
    <row r="151" spans="1:14" x14ac:dyDescent="0.2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13"/>
    </row>
    <row r="152" spans="1:14" x14ac:dyDescent="0.2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13"/>
    </row>
    <row r="153" spans="1:14" x14ac:dyDescent="0.2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13"/>
    </row>
    <row r="154" spans="1:14" x14ac:dyDescent="0.2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13"/>
    </row>
    <row r="155" spans="1:14" x14ac:dyDescent="0.2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13"/>
    </row>
    <row r="156" spans="1:14" x14ac:dyDescent="0.2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13"/>
    </row>
    <row r="157" spans="1:14" x14ac:dyDescent="0.2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13"/>
    </row>
    <row r="158" spans="1:14" x14ac:dyDescent="0.2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13"/>
    </row>
    <row r="159" spans="1:14" x14ac:dyDescent="0.2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13"/>
    </row>
    <row r="160" spans="1:14" x14ac:dyDescent="0.2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13"/>
    </row>
    <row r="161" spans="1:14" x14ac:dyDescent="0.2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13"/>
    </row>
    <row r="162" spans="1:14" x14ac:dyDescent="0.2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13"/>
    </row>
    <row r="163" spans="1:14" x14ac:dyDescent="0.2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13"/>
    </row>
    <row r="164" spans="1:14" x14ac:dyDescent="0.2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13"/>
    </row>
    <row r="165" spans="1:14" x14ac:dyDescent="0.2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13"/>
    </row>
    <row r="166" spans="1:14" x14ac:dyDescent="0.2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13"/>
    </row>
    <row r="167" spans="1:14" x14ac:dyDescent="0.2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13"/>
    </row>
    <row r="168" spans="1:14" x14ac:dyDescent="0.2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13"/>
    </row>
    <row r="169" spans="1:14" x14ac:dyDescent="0.2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13"/>
    </row>
    <row r="170" spans="1:14" x14ac:dyDescent="0.2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13"/>
    </row>
    <row r="171" spans="1:14" x14ac:dyDescent="0.2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13"/>
    </row>
    <row r="172" spans="1:14" x14ac:dyDescent="0.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13"/>
    </row>
    <row r="173" spans="1:14" x14ac:dyDescent="0.2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13"/>
    </row>
    <row r="174" spans="1:14" x14ac:dyDescent="0.2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13"/>
    </row>
    <row r="175" spans="1:14" x14ac:dyDescent="0.2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13"/>
    </row>
    <row r="176" spans="1:14" x14ac:dyDescent="0.2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13"/>
    </row>
    <row r="177" spans="1:14" x14ac:dyDescent="0.2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13"/>
    </row>
    <row r="178" spans="1:14" x14ac:dyDescent="0.2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13"/>
    </row>
    <row r="179" spans="1:14" x14ac:dyDescent="0.2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13"/>
    </row>
    <row r="180" spans="1:14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13"/>
    </row>
    <row r="181" spans="1:14" x14ac:dyDescent="0.2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13"/>
    </row>
    <row r="182" spans="1:14" x14ac:dyDescent="0.2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13"/>
    </row>
    <row r="183" spans="1:14" x14ac:dyDescent="0.2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13"/>
    </row>
    <row r="184" spans="1:14" x14ac:dyDescent="0.2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13"/>
    </row>
    <row r="185" spans="1:14" x14ac:dyDescent="0.2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13"/>
    </row>
    <row r="186" spans="1:14" x14ac:dyDescent="0.2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13"/>
    </row>
    <row r="187" spans="1:14" x14ac:dyDescent="0.2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13"/>
    </row>
    <row r="188" spans="1:14" x14ac:dyDescent="0.2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13"/>
    </row>
    <row r="189" spans="1:14" x14ac:dyDescent="0.2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13"/>
    </row>
    <row r="190" spans="1:14" x14ac:dyDescent="0.2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13"/>
    </row>
    <row r="191" spans="1:14" x14ac:dyDescent="0.2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13"/>
    </row>
    <row r="192" spans="1:14" x14ac:dyDescent="0.2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13"/>
    </row>
    <row r="193" spans="1:14" x14ac:dyDescent="0.2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13"/>
    </row>
    <row r="194" spans="1:14" x14ac:dyDescent="0.2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13"/>
    </row>
    <row r="195" spans="1:14" x14ac:dyDescent="0.2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13"/>
    </row>
    <row r="196" spans="1:14" x14ac:dyDescent="0.2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13"/>
    </row>
    <row r="197" spans="1:14" x14ac:dyDescent="0.2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13"/>
    </row>
    <row r="198" spans="1:14" x14ac:dyDescent="0.2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13"/>
    </row>
    <row r="199" spans="1:14" x14ac:dyDescent="0.2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13"/>
    </row>
    <row r="200" spans="1:14" x14ac:dyDescent="0.2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13"/>
    </row>
    <row r="201" spans="1:14" x14ac:dyDescent="0.2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13"/>
    </row>
    <row r="202" spans="1:14" x14ac:dyDescent="0.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13"/>
    </row>
    <row r="203" spans="1:14" x14ac:dyDescent="0.2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13"/>
    </row>
    <row r="204" spans="1:14" x14ac:dyDescent="0.2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13"/>
    </row>
    <row r="205" spans="1:14" x14ac:dyDescent="0.2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13"/>
    </row>
    <row r="206" spans="1:14" x14ac:dyDescent="0.2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13"/>
    </row>
    <row r="207" spans="1:14" x14ac:dyDescent="0.2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13"/>
    </row>
    <row r="208" spans="1:14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13"/>
    </row>
    <row r="209" spans="1:14" x14ac:dyDescent="0.2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13"/>
    </row>
    <row r="210" spans="1:14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13"/>
    </row>
    <row r="211" spans="1:14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13"/>
    </row>
    <row r="212" spans="1:14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13"/>
    </row>
    <row r="213" spans="1:14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13"/>
    </row>
    <row r="214" spans="1:14" x14ac:dyDescent="0.2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13"/>
    </row>
    <row r="215" spans="1:14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13"/>
    </row>
    <row r="216" spans="1:14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13"/>
    </row>
    <row r="217" spans="1:14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13"/>
    </row>
    <row r="218" spans="1:14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13"/>
    </row>
    <row r="219" spans="1:14" x14ac:dyDescent="0.2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13"/>
    </row>
    <row r="220" spans="1:14" x14ac:dyDescent="0.2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13"/>
    </row>
    <row r="221" spans="1:14" x14ac:dyDescent="0.2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13"/>
    </row>
    <row r="222" spans="1:14" x14ac:dyDescent="0.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13"/>
    </row>
    <row r="223" spans="1:14" x14ac:dyDescent="0.2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13"/>
    </row>
    <row r="224" spans="1:14" x14ac:dyDescent="0.2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13"/>
    </row>
    <row r="225" spans="1:14" x14ac:dyDescent="0.2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13"/>
    </row>
    <row r="226" spans="1:14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13"/>
    </row>
    <row r="227" spans="1:14" x14ac:dyDescent="0.2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13"/>
    </row>
    <row r="228" spans="1:14" x14ac:dyDescent="0.2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13"/>
    </row>
    <row r="229" spans="1:14" x14ac:dyDescent="0.2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13"/>
    </row>
    <row r="230" spans="1:14" x14ac:dyDescent="0.2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13"/>
    </row>
    <row r="231" spans="1:14" x14ac:dyDescent="0.2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13"/>
    </row>
    <row r="232" spans="1:14" x14ac:dyDescent="0.2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13"/>
    </row>
    <row r="233" spans="1:14" x14ac:dyDescent="0.2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13"/>
    </row>
    <row r="234" spans="1:14" x14ac:dyDescent="0.2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13"/>
    </row>
    <row r="235" spans="1:14" x14ac:dyDescent="0.2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13"/>
    </row>
    <row r="236" spans="1:14" x14ac:dyDescent="0.2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13"/>
    </row>
    <row r="237" spans="1:14" ht="50.1" customHeight="1" x14ac:dyDescent="0.2">
      <c r="B237" s="275" t="s">
        <v>128</v>
      </c>
      <c r="C237" s="275"/>
      <c r="D237" s="275"/>
      <c r="E237" s="275"/>
      <c r="F237" s="275"/>
      <c r="G237" s="275"/>
      <c r="H237" s="275"/>
      <c r="I237" s="275"/>
      <c r="J237" s="275"/>
      <c r="K237" s="275"/>
      <c r="L237" s="275"/>
      <c r="M237" s="275"/>
    </row>
    <row r="238" spans="1:14" ht="50.1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</row>
    <row r="239" spans="1:14" ht="25.5" customHeight="1" x14ac:dyDescent="0.2">
      <c r="B239" s="261" t="s">
        <v>129</v>
      </c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</row>
    <row r="240" spans="1:14" ht="24.95" customHeight="1" x14ac:dyDescent="0.2"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</row>
    <row r="241" spans="2:15" ht="20.100000000000001" customHeight="1" x14ac:dyDescent="0.2"/>
    <row r="242" spans="2:15" ht="24.95" customHeight="1" x14ac:dyDescent="0.2">
      <c r="E242" s="113" t="s">
        <v>33</v>
      </c>
      <c r="F242" s="113"/>
      <c r="G242" s="114"/>
      <c r="H242" s="113"/>
      <c r="I242" s="120">
        <v>548214</v>
      </c>
    </row>
    <row r="243" spans="2:15" ht="24.95" customHeight="1" x14ac:dyDescent="0.2">
      <c r="E243" s="115" t="s">
        <v>34</v>
      </c>
      <c r="F243" s="115"/>
      <c r="G243" s="116"/>
      <c r="H243" s="115"/>
      <c r="I243" s="119">
        <v>91474</v>
      </c>
    </row>
    <row r="244" spans="2:15" ht="24.95" customHeight="1" x14ac:dyDescent="0.2">
      <c r="E244" s="135" t="s">
        <v>0</v>
      </c>
      <c r="F244" s="135"/>
      <c r="G244" s="124"/>
      <c r="H244" s="135"/>
      <c r="I244" s="136">
        <f>SUM(I242:I243)</f>
        <v>639688</v>
      </c>
    </row>
    <row r="245" spans="2:15" ht="24.95" customHeight="1" x14ac:dyDescent="0.2">
      <c r="E245" s="115" t="s">
        <v>45</v>
      </c>
      <c r="F245" s="115"/>
      <c r="G245" s="116"/>
      <c r="H245" s="115"/>
      <c r="I245" s="119">
        <v>934798</v>
      </c>
    </row>
    <row r="246" spans="2:15" ht="24.95" customHeight="1" x14ac:dyDescent="0.2">
      <c r="E246" s="115" t="s">
        <v>46</v>
      </c>
      <c r="F246" s="115"/>
      <c r="G246" s="116"/>
      <c r="H246" s="115"/>
      <c r="I246" s="119">
        <v>152320</v>
      </c>
    </row>
    <row r="247" spans="2:15" ht="24.95" customHeight="1" x14ac:dyDescent="0.2">
      <c r="E247" s="135" t="s">
        <v>1</v>
      </c>
      <c r="F247" s="135"/>
      <c r="G247" s="124"/>
      <c r="H247" s="135"/>
      <c r="I247" s="136">
        <f>SUM(I245:I246)</f>
        <v>1087118</v>
      </c>
    </row>
    <row r="248" spans="2:15" ht="24.95" customHeight="1" x14ac:dyDescent="0.2">
      <c r="E248" s="135" t="s">
        <v>2</v>
      </c>
      <c r="F248" s="135"/>
      <c r="G248" s="124"/>
      <c r="H248" s="135"/>
      <c r="I248" s="125">
        <v>0.24138233886467711</v>
      </c>
    </row>
    <row r="249" spans="2:15" ht="24.95" customHeight="1" x14ac:dyDescent="0.2">
      <c r="E249" s="126" t="s">
        <v>3</v>
      </c>
      <c r="F249" s="126"/>
      <c r="G249" s="127"/>
      <c r="H249" s="126"/>
      <c r="I249" s="128">
        <f>I247/I244</f>
        <v>1.6994503570490613</v>
      </c>
    </row>
    <row r="250" spans="2:15" ht="24.95" customHeight="1" x14ac:dyDescent="0.2">
      <c r="B250" s="129"/>
      <c r="C250" s="129"/>
      <c r="D250" s="129"/>
      <c r="E250" s="129"/>
      <c r="F250" s="129"/>
    </row>
    <row r="251" spans="2:15" ht="24.95" customHeight="1" x14ac:dyDescent="0.2"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</row>
    <row r="252" spans="2:15" ht="24.95" customHeight="1" x14ac:dyDescent="0.2"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</row>
    <row r="253" spans="2:15" ht="24.95" customHeight="1" x14ac:dyDescent="0.2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</row>
    <row r="254" spans="2:15" ht="24.95" customHeight="1" x14ac:dyDescent="0.2">
      <c r="B254" s="15"/>
      <c r="C254" s="15"/>
      <c r="D254" s="16"/>
      <c r="E254" s="17"/>
      <c r="F254" s="18"/>
      <c r="G254" s="19"/>
    </row>
    <row r="255" spans="2:15" ht="24.95" customHeight="1" x14ac:dyDescent="0.2">
      <c r="B255" s="15"/>
      <c r="C255" s="15"/>
      <c r="D255" s="16"/>
      <c r="E255" s="17"/>
      <c r="F255" s="18"/>
    </row>
    <row r="256" spans="2:15" ht="24.95" customHeight="1" x14ac:dyDescent="0.2">
      <c r="B256" s="15"/>
      <c r="C256" s="15"/>
      <c r="D256" s="16"/>
      <c r="E256" s="17"/>
      <c r="F256" s="18"/>
    </row>
    <row r="257" spans="2:7" ht="24.95" customHeight="1" x14ac:dyDescent="0.2">
      <c r="B257" s="15"/>
      <c r="C257" s="15"/>
      <c r="D257" s="16"/>
      <c r="F257" s="2"/>
      <c r="G257" s="19"/>
    </row>
    <row r="258" spans="2:7" ht="24.95" customHeight="1" x14ac:dyDescent="0.2">
      <c r="B258" s="15"/>
      <c r="C258" s="15"/>
      <c r="D258" s="16"/>
      <c r="E258" s="3"/>
      <c r="F258" s="2"/>
    </row>
    <row r="259" spans="2:7" ht="24.95" customHeight="1" x14ac:dyDescent="0.2">
      <c r="B259" s="15"/>
      <c r="C259" s="15"/>
      <c r="D259" s="16"/>
      <c r="F259" s="2"/>
    </row>
    <row r="260" spans="2:7" ht="24.95" customHeight="1" x14ac:dyDescent="0.2">
      <c r="B260" s="15"/>
      <c r="C260" s="15"/>
      <c r="D260" s="16"/>
      <c r="F260" s="2"/>
      <c r="G260" s="19"/>
    </row>
    <row r="261" spans="2:7" ht="24.95" customHeight="1" x14ac:dyDescent="0.2">
      <c r="B261" s="15"/>
      <c r="C261" s="15"/>
      <c r="D261" s="16"/>
      <c r="E261" s="17"/>
      <c r="F261" s="2"/>
    </row>
    <row r="262" spans="2:7" ht="24.95" customHeight="1" x14ac:dyDescent="0.2">
      <c r="B262" s="15"/>
      <c r="C262" s="15"/>
      <c r="D262" s="16"/>
      <c r="E262" s="17"/>
      <c r="F262" s="2"/>
      <c r="G262" s="19"/>
    </row>
    <row r="263" spans="2:7" ht="24.95" customHeight="1" x14ac:dyDescent="0.2">
      <c r="B263" s="15"/>
      <c r="C263" s="15"/>
      <c r="D263" s="16"/>
      <c r="E263" s="17"/>
      <c r="F263" s="2"/>
      <c r="G263" s="19"/>
    </row>
    <row r="264" spans="2:7" ht="24.95" customHeight="1" x14ac:dyDescent="0.2">
      <c r="B264" s="15"/>
      <c r="C264" s="15"/>
      <c r="D264" s="16"/>
      <c r="E264" s="17"/>
      <c r="F264" s="2"/>
      <c r="G264" s="19"/>
    </row>
    <row r="265" spans="2:7" ht="24.95" customHeight="1" x14ac:dyDescent="0.2">
      <c r="B265" s="15"/>
      <c r="C265" s="15"/>
      <c r="D265" s="16"/>
      <c r="F265" s="2"/>
      <c r="G265" s="19"/>
    </row>
    <row r="266" spans="2:7" ht="24.95" customHeight="1" x14ac:dyDescent="0.2">
      <c r="B266" s="15"/>
      <c r="C266" s="15"/>
      <c r="D266" s="16"/>
      <c r="E266" s="17"/>
      <c r="F266" s="2"/>
      <c r="G266" s="19"/>
    </row>
    <row r="267" spans="2:7" ht="24.95" customHeight="1" x14ac:dyDescent="0.2">
      <c r="B267" s="15"/>
      <c r="C267" s="15"/>
      <c r="D267" s="16"/>
      <c r="E267" s="17"/>
      <c r="F267" s="2"/>
      <c r="G267" s="19"/>
    </row>
    <row r="268" spans="2:7" ht="24.95" customHeight="1" x14ac:dyDescent="0.2">
      <c r="B268" s="15"/>
      <c r="C268" s="15"/>
      <c r="D268" s="16"/>
      <c r="E268" s="17"/>
      <c r="F268" s="2"/>
      <c r="G268" s="19"/>
    </row>
    <row r="269" spans="2:7" ht="24.95" customHeight="1" x14ac:dyDescent="0.2">
      <c r="B269" s="15"/>
      <c r="C269" s="15"/>
      <c r="D269" s="16"/>
      <c r="E269" s="17"/>
      <c r="F269" s="2"/>
      <c r="G269" s="19"/>
    </row>
    <row r="270" spans="2:7" ht="24.95" customHeight="1" x14ac:dyDescent="0.2">
      <c r="B270" s="15"/>
      <c r="C270" s="15"/>
      <c r="D270" s="16"/>
      <c r="E270" s="17"/>
      <c r="F270" s="2"/>
      <c r="G270" s="19"/>
    </row>
    <row r="271" spans="2:7" ht="24.95" customHeight="1" x14ac:dyDescent="0.2">
      <c r="B271" s="15"/>
      <c r="C271" s="15"/>
      <c r="D271" s="16"/>
      <c r="E271" s="17"/>
      <c r="F271" s="2"/>
      <c r="G271" s="19"/>
    </row>
    <row r="272" spans="2:7" ht="24.95" customHeight="1" x14ac:dyDescent="0.2">
      <c r="B272" s="15"/>
      <c r="C272" s="15"/>
      <c r="D272" s="16"/>
      <c r="E272" s="17"/>
      <c r="F272" s="2"/>
    </row>
    <row r="273" spans="2:7" ht="24.95" customHeight="1" x14ac:dyDescent="0.2">
      <c r="B273" s="15"/>
      <c r="C273" s="15"/>
      <c r="D273" s="16"/>
      <c r="E273" s="17"/>
      <c r="F273" s="2"/>
    </row>
    <row r="274" spans="2:7" ht="24.95" customHeight="1" x14ac:dyDescent="0.2">
      <c r="B274" s="15"/>
      <c r="C274" s="15"/>
      <c r="D274" s="16"/>
      <c r="E274" s="17"/>
      <c r="F274" s="2"/>
    </row>
    <row r="275" spans="2:7" ht="24.95" customHeight="1" x14ac:dyDescent="0.2">
      <c r="B275" s="15"/>
      <c r="C275" s="15"/>
      <c r="D275" s="16"/>
      <c r="E275" s="17"/>
      <c r="F275" s="2"/>
    </row>
    <row r="276" spans="2:7" ht="24.95" customHeight="1" x14ac:dyDescent="0.2">
      <c r="C276" s="20"/>
      <c r="D276" s="16"/>
      <c r="E276" s="16"/>
      <c r="F276" s="21"/>
    </row>
    <row r="277" spans="2:7" ht="24.95" customHeight="1" x14ac:dyDescent="0.2">
      <c r="C277" s="20"/>
      <c r="D277" s="16"/>
      <c r="E277" s="16"/>
      <c r="F277" s="21"/>
    </row>
    <row r="278" spans="2:7" ht="24.95" customHeight="1" x14ac:dyDescent="0.2">
      <c r="C278" s="20"/>
      <c r="D278" s="16"/>
      <c r="E278" s="16"/>
      <c r="F278" s="21"/>
    </row>
    <row r="279" spans="2:7" ht="24.95" customHeight="1" x14ac:dyDescent="0.2">
      <c r="D279" s="16"/>
      <c r="E279" s="17"/>
      <c r="F279" s="18"/>
      <c r="G279" s="19"/>
    </row>
    <row r="280" spans="2:7" ht="24.95" customHeight="1" x14ac:dyDescent="0.2">
      <c r="D280" s="16"/>
      <c r="E280" s="17"/>
      <c r="F280" s="18"/>
    </row>
    <row r="281" spans="2:7" ht="24.95" customHeight="1" x14ac:dyDescent="0.2">
      <c r="D281" s="16"/>
      <c r="E281" s="17"/>
      <c r="F281" s="18"/>
    </row>
    <row r="282" spans="2:7" ht="24.95" customHeight="1" x14ac:dyDescent="0.2">
      <c r="D282" s="16"/>
      <c r="F282" s="2"/>
      <c r="G282" s="19"/>
    </row>
    <row r="283" spans="2:7" ht="24.95" customHeight="1" x14ac:dyDescent="0.2">
      <c r="D283" s="16"/>
      <c r="E283" s="3"/>
      <c r="F283" s="2"/>
    </row>
    <row r="284" spans="2:7" ht="24.95" customHeight="1" x14ac:dyDescent="0.2">
      <c r="D284" s="16"/>
      <c r="F284" s="2"/>
    </row>
    <row r="285" spans="2:7" ht="24.95" customHeight="1" x14ac:dyDescent="0.2">
      <c r="D285" s="16"/>
      <c r="F285" s="2"/>
      <c r="G285" s="19"/>
    </row>
    <row r="286" spans="2:7" ht="24.95" customHeight="1" x14ac:dyDescent="0.2">
      <c r="D286" s="16"/>
      <c r="E286" s="17"/>
      <c r="F286" s="2"/>
    </row>
    <row r="287" spans="2:7" ht="24.95" customHeight="1" x14ac:dyDescent="0.2">
      <c r="D287" s="16"/>
      <c r="E287" s="17"/>
      <c r="F287" s="2"/>
      <c r="G287" s="19"/>
    </row>
    <row r="288" spans="2:7" ht="24.95" customHeight="1" x14ac:dyDescent="0.2">
      <c r="D288" s="16"/>
      <c r="E288" s="17"/>
      <c r="F288" s="2"/>
      <c r="G288" s="19"/>
    </row>
    <row r="289" spans="4:13" ht="24.95" customHeight="1" x14ac:dyDescent="0.2">
      <c r="D289" s="16"/>
      <c r="E289" s="17"/>
      <c r="F289" s="2"/>
      <c r="G289" s="19"/>
    </row>
    <row r="290" spans="4:13" ht="24.95" customHeight="1" x14ac:dyDescent="0.2">
      <c r="D290" s="16"/>
      <c r="F290" s="2"/>
      <c r="G290" s="19"/>
    </row>
    <row r="291" spans="4:13" ht="24.95" customHeight="1" x14ac:dyDescent="0.2">
      <c r="D291" s="16"/>
      <c r="E291" s="17"/>
      <c r="F291" s="2"/>
      <c r="G291" s="19"/>
    </row>
    <row r="292" spans="4:13" ht="24.95" customHeight="1" x14ac:dyDescent="0.2">
      <c r="D292" s="16"/>
      <c r="E292" s="17"/>
      <c r="F292" s="2"/>
      <c r="G292" s="19"/>
    </row>
    <row r="293" spans="4:13" ht="24.95" customHeight="1" x14ac:dyDescent="0.2">
      <c r="D293" s="16"/>
      <c r="E293" s="17"/>
      <c r="F293" s="2"/>
      <c r="G293" s="19"/>
    </row>
    <row r="294" spans="4:13" ht="24.95" customHeight="1" x14ac:dyDescent="0.2">
      <c r="D294" s="16"/>
      <c r="E294" s="17"/>
      <c r="F294" s="2"/>
      <c r="G294" s="19"/>
    </row>
    <row r="295" spans="4:13" ht="24.95" customHeight="1" x14ac:dyDescent="0.2">
      <c r="D295" s="16"/>
      <c r="E295" s="17"/>
      <c r="F295" s="2"/>
      <c r="G295" s="19"/>
    </row>
    <row r="296" spans="4:13" ht="24.95" customHeight="1" x14ac:dyDescent="0.2">
      <c r="D296" s="16"/>
      <c r="E296" s="17"/>
      <c r="F296" s="2"/>
      <c r="G296" s="19"/>
    </row>
    <row r="297" spans="4:13" ht="24.95" customHeight="1" x14ac:dyDescent="0.2">
      <c r="D297" s="16"/>
      <c r="E297" s="17"/>
      <c r="F297" s="2"/>
      <c r="G297" s="19"/>
    </row>
    <row r="298" spans="4:13" ht="24.95" customHeight="1" x14ac:dyDescent="0.2">
      <c r="D298" s="16"/>
      <c r="E298" s="17"/>
      <c r="F298" s="2"/>
      <c r="G298" s="19"/>
    </row>
    <row r="299" spans="4:13" ht="24.95" customHeight="1" x14ac:dyDescent="0.2">
      <c r="D299" s="16"/>
      <c r="E299" s="17"/>
      <c r="F299" s="2"/>
      <c r="G299" s="19"/>
    </row>
    <row r="300" spans="4:13" ht="24.95" customHeight="1" x14ac:dyDescent="0.2">
      <c r="D300" s="16"/>
      <c r="E300" s="17"/>
      <c r="F300" s="2"/>
      <c r="G300" s="19"/>
    </row>
    <row r="301" spans="4:13" ht="24.95" customHeight="1" x14ac:dyDescent="0.2">
      <c r="D301" s="16"/>
      <c r="E301" s="17"/>
      <c r="F301" s="2"/>
      <c r="G301" s="19"/>
    </row>
    <row r="302" spans="4:13" ht="24.95" customHeight="1" x14ac:dyDescent="0.2">
      <c r="D302" s="16"/>
      <c r="E302" s="17"/>
      <c r="F302" s="2"/>
    </row>
    <row r="303" spans="4:13" ht="24.95" customHeight="1" x14ac:dyDescent="0.2">
      <c r="D303" s="16"/>
      <c r="E303" s="17"/>
      <c r="F303" s="2"/>
    </row>
    <row r="304" spans="4:13" ht="24.95" customHeight="1" x14ac:dyDescent="0.2">
      <c r="D304" s="16"/>
      <c r="E304" s="17"/>
      <c r="F304" s="2"/>
      <c r="M304" s="22">
        <v>1</v>
      </c>
    </row>
    <row r="305" spans="2:16" ht="24.95" customHeight="1" x14ac:dyDescent="0.2">
      <c r="D305" s="16"/>
      <c r="E305" s="17"/>
      <c r="F305" s="18"/>
      <c r="G305" s="19"/>
    </row>
    <row r="306" spans="2:16" ht="24.95" customHeight="1" x14ac:dyDescent="0.2">
      <c r="D306" s="16"/>
      <c r="E306" s="17"/>
      <c r="F306" s="18"/>
      <c r="G306" s="19"/>
    </row>
    <row r="307" spans="2:16" ht="24.95" customHeight="1" x14ac:dyDescent="0.2">
      <c r="D307" s="16"/>
      <c r="F307" s="4"/>
    </row>
    <row r="308" spans="2:16" ht="24.95" customHeight="1" x14ac:dyDescent="0.2">
      <c r="D308" s="16"/>
      <c r="F308" s="4"/>
    </row>
    <row r="309" spans="2:16" ht="24.95" customHeight="1" x14ac:dyDescent="0.2">
      <c r="D309" s="16"/>
      <c r="F309" s="4"/>
    </row>
    <row r="310" spans="2:16" ht="24.95" customHeight="1" x14ac:dyDescent="0.2">
      <c r="D310" s="16"/>
      <c r="F310" s="4"/>
    </row>
    <row r="311" spans="2:16" ht="24.95" customHeight="1" x14ac:dyDescent="0.2">
      <c r="D311" s="16"/>
      <c r="E311" s="17"/>
      <c r="F311" s="4"/>
    </row>
    <row r="312" spans="2:16" ht="24.95" customHeight="1" x14ac:dyDescent="0.2">
      <c r="D312" s="16"/>
      <c r="F312" s="4"/>
    </row>
    <row r="313" spans="2:16" ht="24.95" customHeight="1" x14ac:dyDescent="0.2">
      <c r="D313" s="16"/>
      <c r="E313" s="17"/>
      <c r="F313" s="4"/>
      <c r="G313" s="19"/>
    </row>
    <row r="314" spans="2:16" ht="24.95" customHeight="1" x14ac:dyDescent="0.2">
      <c r="D314" s="16"/>
      <c r="E314" s="17"/>
      <c r="F314" s="4"/>
      <c r="G314" s="19"/>
    </row>
    <row r="315" spans="2:16" ht="24.95" customHeight="1" x14ac:dyDescent="0.2">
      <c r="D315" s="16"/>
      <c r="E315" s="17"/>
      <c r="F315" s="4"/>
      <c r="G315" s="19"/>
    </row>
    <row r="316" spans="2:16" ht="24.95" customHeight="1" x14ac:dyDescent="0.2">
      <c r="D316" s="16"/>
      <c r="E316" s="17"/>
      <c r="F316" s="4"/>
      <c r="G316" s="19"/>
    </row>
    <row r="317" spans="2:16" s="26" customFormat="1" ht="24.95" customHeight="1" x14ac:dyDescent="0.2">
      <c r="B317" s="10"/>
      <c r="C317" s="10"/>
      <c r="D317" s="23"/>
      <c r="E317" s="24"/>
      <c r="F317" s="4"/>
      <c r="G317" s="25"/>
    </row>
    <row r="318" spans="2:16" ht="24.95" customHeight="1" x14ac:dyDescent="0.2">
      <c r="D318" s="16"/>
      <c r="E318" s="17"/>
      <c r="F318" s="4"/>
      <c r="G318" s="19"/>
      <c r="P318" s="27"/>
    </row>
    <row r="319" spans="2:16" ht="24.95" customHeight="1" x14ac:dyDescent="0.2">
      <c r="D319" s="16"/>
      <c r="E319" s="17"/>
      <c r="F319" s="4"/>
      <c r="G319" s="19"/>
    </row>
    <row r="320" spans="2:16" ht="24.95" customHeight="1" x14ac:dyDescent="0.2">
      <c r="D320" s="16"/>
      <c r="E320" s="17"/>
      <c r="F320" s="4"/>
      <c r="G320" s="19"/>
    </row>
    <row r="321" spans="3:7" ht="24.95" customHeight="1" x14ac:dyDescent="0.2">
      <c r="D321" s="16"/>
      <c r="E321" s="17"/>
      <c r="F321" s="4"/>
    </row>
    <row r="322" spans="3:7" ht="24.95" customHeight="1" x14ac:dyDescent="0.2">
      <c r="C322" s="5"/>
      <c r="D322" s="16"/>
      <c r="E322" s="16"/>
      <c r="F322" s="21"/>
    </row>
    <row r="323" spans="3:7" ht="24.95" customHeight="1" x14ac:dyDescent="0.2">
      <c r="C323" s="5"/>
      <c r="D323" s="16"/>
      <c r="E323" s="16"/>
      <c r="F323" s="21"/>
    </row>
    <row r="324" spans="3:7" ht="24.95" customHeight="1" x14ac:dyDescent="0.2">
      <c r="C324" s="5"/>
      <c r="D324" s="16"/>
      <c r="E324" s="16"/>
      <c r="F324" s="21"/>
    </row>
    <row r="325" spans="3:7" ht="24.95" customHeight="1" x14ac:dyDescent="0.2">
      <c r="D325" s="16"/>
      <c r="E325" s="17"/>
      <c r="F325" s="18"/>
      <c r="G325" s="19"/>
    </row>
    <row r="326" spans="3:7" ht="24.95" customHeight="1" x14ac:dyDescent="0.2">
      <c r="D326" s="16"/>
      <c r="E326" s="17"/>
      <c r="F326" s="18"/>
      <c r="G326" s="19"/>
    </row>
    <row r="327" spans="3:7" ht="24.95" customHeight="1" x14ac:dyDescent="0.2">
      <c r="D327" s="16"/>
      <c r="F327" s="4"/>
    </row>
    <row r="328" spans="3:7" ht="24.95" customHeight="1" x14ac:dyDescent="0.2">
      <c r="D328" s="16"/>
      <c r="F328" s="4"/>
    </row>
    <row r="329" spans="3:7" ht="24.95" customHeight="1" x14ac:dyDescent="0.2">
      <c r="D329" s="16"/>
      <c r="F329" s="4"/>
    </row>
    <row r="330" spans="3:7" ht="24.95" customHeight="1" x14ac:dyDescent="0.2">
      <c r="D330" s="16"/>
      <c r="F330" s="4"/>
    </row>
    <row r="331" spans="3:7" ht="24.95" customHeight="1" x14ac:dyDescent="0.2">
      <c r="D331" s="16"/>
      <c r="E331" s="17"/>
      <c r="F331" s="4"/>
    </row>
    <row r="332" spans="3:7" ht="24.95" customHeight="1" x14ac:dyDescent="0.2">
      <c r="D332" s="16"/>
      <c r="F332" s="4"/>
    </row>
    <row r="333" spans="3:7" ht="24.95" customHeight="1" x14ac:dyDescent="0.2">
      <c r="D333" s="16"/>
      <c r="E333" s="17"/>
      <c r="F333" s="4"/>
      <c r="G333" s="19"/>
    </row>
    <row r="334" spans="3:7" ht="24.95" customHeight="1" x14ac:dyDescent="0.2">
      <c r="D334" s="16"/>
      <c r="E334" s="17"/>
      <c r="F334" s="4"/>
      <c r="G334" s="19"/>
    </row>
    <row r="335" spans="3:7" ht="24.95" customHeight="1" x14ac:dyDescent="0.2">
      <c r="D335" s="16"/>
      <c r="E335" s="17"/>
      <c r="F335" s="4"/>
      <c r="G335" s="19"/>
    </row>
    <row r="336" spans="3:7" ht="24.95" customHeight="1" x14ac:dyDescent="0.2">
      <c r="D336" s="16"/>
      <c r="E336" s="17"/>
      <c r="F336" s="4"/>
      <c r="G336" s="19"/>
    </row>
    <row r="337" spans="2:15" ht="24.95" customHeight="1" x14ac:dyDescent="0.2">
      <c r="D337" s="16"/>
      <c r="E337" s="17"/>
      <c r="F337" s="4"/>
      <c r="G337" s="19"/>
    </row>
    <row r="338" spans="2:15" ht="24.95" customHeight="1" x14ac:dyDescent="0.2">
      <c r="D338" s="16"/>
      <c r="E338" s="17"/>
      <c r="F338" s="4"/>
      <c r="G338" s="19"/>
    </row>
    <row r="339" spans="2:15" ht="24.95" customHeight="1" x14ac:dyDescent="0.2">
      <c r="D339" s="16"/>
      <c r="E339" s="17"/>
      <c r="F339" s="4"/>
      <c r="G339" s="19"/>
    </row>
    <row r="340" spans="2:15" ht="24.95" customHeight="1" x14ac:dyDescent="0.2">
      <c r="D340" s="16"/>
      <c r="E340" s="17"/>
      <c r="F340" s="4"/>
      <c r="G340" s="19"/>
    </row>
    <row r="341" spans="2:15" ht="24.95" customHeight="1" x14ac:dyDescent="0.2">
      <c r="D341" s="16"/>
      <c r="E341" s="17"/>
      <c r="F341" s="4"/>
    </row>
    <row r="342" spans="2:15" ht="24.95" customHeight="1" x14ac:dyDescent="0.2">
      <c r="C342" s="5"/>
      <c r="D342" s="16"/>
      <c r="E342" s="16"/>
      <c r="F342" s="21"/>
    </row>
    <row r="343" spans="2:15" ht="24.95" customHeight="1" x14ac:dyDescent="0.2">
      <c r="B343" s="4"/>
      <c r="C343" s="5"/>
      <c r="D343" s="16"/>
      <c r="E343" s="16"/>
      <c r="F343" s="21"/>
    </row>
    <row r="344" spans="2:15" ht="24.95" customHeight="1" x14ac:dyDescent="0.2">
      <c r="B344" s="6"/>
      <c r="C344" s="7"/>
      <c r="D344" s="16"/>
      <c r="E344" s="16"/>
      <c r="F344" s="21"/>
      <c r="O344" s="22"/>
    </row>
    <row r="345" spans="2:15" s="129" customFormat="1" ht="25.5" customHeight="1" x14ac:dyDescent="0.2">
      <c r="B345" s="261" t="s">
        <v>169</v>
      </c>
      <c r="C345" s="261"/>
      <c r="D345" s="261"/>
      <c r="E345" s="261"/>
      <c r="F345" s="261"/>
      <c r="G345" s="261"/>
      <c r="H345" s="261"/>
      <c r="I345" s="261"/>
      <c r="J345" s="261"/>
      <c r="K345" s="261"/>
      <c r="L345" s="261"/>
      <c r="M345" s="261"/>
      <c r="N345" s="10"/>
      <c r="O345" s="10"/>
    </row>
    <row r="346" spans="2:15" ht="15" customHeight="1" x14ac:dyDescent="0.2"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</row>
    <row r="347" spans="2:15" ht="24.95" customHeight="1" x14ac:dyDescent="0.2">
      <c r="B347" s="2"/>
      <c r="C347" s="168" t="s">
        <v>114</v>
      </c>
      <c r="D347" s="168" t="s">
        <v>5</v>
      </c>
      <c r="E347" s="168" t="s">
        <v>6</v>
      </c>
      <c r="F347" s="168" t="s">
        <v>7</v>
      </c>
      <c r="G347" s="168" t="s">
        <v>8</v>
      </c>
      <c r="H347" s="168" t="s">
        <v>9</v>
      </c>
      <c r="I347" s="168" t="s">
        <v>10</v>
      </c>
      <c r="J347" s="168" t="s">
        <v>11</v>
      </c>
      <c r="K347" s="168" t="s">
        <v>12</v>
      </c>
      <c r="L347" s="168" t="s">
        <v>14</v>
      </c>
      <c r="N347" s="29"/>
    </row>
    <row r="348" spans="2:15" ht="24.95" customHeight="1" x14ac:dyDescent="0.2">
      <c r="B348" s="106" t="s">
        <v>4</v>
      </c>
      <c r="C348" s="107">
        <f t="shared" ref="C348:K348" si="0">C349+C350</f>
        <v>74339</v>
      </c>
      <c r="D348" s="107">
        <f t="shared" si="0"/>
        <v>102460</v>
      </c>
      <c r="E348" s="107">
        <f t="shared" si="0"/>
        <v>92714</v>
      </c>
      <c r="F348" s="107">
        <f t="shared" si="0"/>
        <v>32084</v>
      </c>
      <c r="G348" s="107">
        <f t="shared" si="0"/>
        <v>106083</v>
      </c>
      <c r="H348" s="107">
        <f t="shared" si="0"/>
        <v>75972</v>
      </c>
      <c r="I348" s="107">
        <f t="shared" si="0"/>
        <v>35175</v>
      </c>
      <c r="J348" s="107">
        <f t="shared" si="0"/>
        <v>87128</v>
      </c>
      <c r="K348" s="107">
        <f t="shared" si="0"/>
        <v>33733</v>
      </c>
      <c r="L348" s="107">
        <f t="shared" ref="L348:L353" si="1">SUM(C348:K348)</f>
        <v>639688</v>
      </c>
      <c r="M348" s="19"/>
      <c r="N348" s="29"/>
      <c r="O348" s="29"/>
    </row>
    <row r="349" spans="2:15" ht="24.95" customHeight="1" x14ac:dyDescent="0.2">
      <c r="B349" s="88" t="s">
        <v>33</v>
      </c>
      <c r="C349" s="94">
        <v>69864</v>
      </c>
      <c r="D349" s="94">
        <v>82193</v>
      </c>
      <c r="E349" s="94">
        <v>78594</v>
      </c>
      <c r="F349" s="94">
        <v>26993</v>
      </c>
      <c r="G349" s="94">
        <v>80124</v>
      </c>
      <c r="H349" s="94">
        <v>70358</v>
      </c>
      <c r="I349" s="94">
        <v>33881</v>
      </c>
      <c r="J349" s="94">
        <v>74648</v>
      </c>
      <c r="K349" s="94">
        <v>31559</v>
      </c>
      <c r="L349" s="95">
        <f t="shared" si="1"/>
        <v>548214</v>
      </c>
      <c r="M349" s="29"/>
      <c r="N349" s="29"/>
      <c r="O349" s="29"/>
    </row>
    <row r="350" spans="2:15" ht="24.95" customHeight="1" x14ac:dyDescent="0.2">
      <c r="B350" s="91" t="s">
        <v>34</v>
      </c>
      <c r="C350" s="96">
        <v>4475</v>
      </c>
      <c r="D350" s="96">
        <v>20267</v>
      </c>
      <c r="E350" s="96">
        <v>14120</v>
      </c>
      <c r="F350" s="96">
        <v>5091</v>
      </c>
      <c r="G350" s="96">
        <v>25959</v>
      </c>
      <c r="H350" s="96">
        <v>5614</v>
      </c>
      <c r="I350" s="96">
        <v>1294</v>
      </c>
      <c r="J350" s="96">
        <v>12480</v>
      </c>
      <c r="K350" s="96">
        <v>2174</v>
      </c>
      <c r="L350" s="97">
        <f t="shared" si="1"/>
        <v>91474</v>
      </c>
      <c r="M350" s="29"/>
      <c r="N350" s="29"/>
      <c r="O350" s="29"/>
    </row>
    <row r="351" spans="2:15" ht="24.95" customHeight="1" x14ac:dyDescent="0.2">
      <c r="B351" s="106" t="s">
        <v>73</v>
      </c>
      <c r="C351" s="108">
        <f t="shared" ref="C351:K351" si="2">C352+C353</f>
        <v>117598</v>
      </c>
      <c r="D351" s="108">
        <f t="shared" si="2"/>
        <v>152340</v>
      </c>
      <c r="E351" s="108">
        <f t="shared" si="2"/>
        <v>155140</v>
      </c>
      <c r="F351" s="108">
        <f t="shared" si="2"/>
        <v>55881</v>
      </c>
      <c r="G351" s="108">
        <f t="shared" si="2"/>
        <v>211681</v>
      </c>
      <c r="H351" s="108">
        <f t="shared" si="2"/>
        <v>125265</v>
      </c>
      <c r="I351" s="108">
        <f t="shared" si="2"/>
        <v>62480</v>
      </c>
      <c r="J351" s="108">
        <f t="shared" si="2"/>
        <v>149326</v>
      </c>
      <c r="K351" s="108">
        <f t="shared" si="2"/>
        <v>57407</v>
      </c>
      <c r="L351" s="108">
        <f t="shared" si="1"/>
        <v>1087118</v>
      </c>
      <c r="M351" s="29"/>
    </row>
    <row r="352" spans="2:15" ht="24.95" customHeight="1" x14ac:dyDescent="0.2">
      <c r="B352" s="88" t="s">
        <v>55</v>
      </c>
      <c r="C352" s="94">
        <v>111401</v>
      </c>
      <c r="D352" s="94">
        <v>120942</v>
      </c>
      <c r="E352" s="94">
        <v>132124</v>
      </c>
      <c r="F352" s="94">
        <v>46467</v>
      </c>
      <c r="G352" s="94">
        <v>169138</v>
      </c>
      <c r="H352" s="94">
        <v>117422</v>
      </c>
      <c r="I352" s="94">
        <v>60637</v>
      </c>
      <c r="J352" s="94">
        <v>122852</v>
      </c>
      <c r="K352" s="94">
        <v>53815</v>
      </c>
      <c r="L352" s="95">
        <f t="shared" si="1"/>
        <v>934798</v>
      </c>
      <c r="M352" s="29"/>
    </row>
    <row r="353" spans="2:15" ht="24.95" customHeight="1" x14ac:dyDescent="0.2">
      <c r="B353" s="91" t="s">
        <v>56</v>
      </c>
      <c r="C353" s="96">
        <v>6197</v>
      </c>
      <c r="D353" s="96">
        <v>31398</v>
      </c>
      <c r="E353" s="96">
        <v>23016</v>
      </c>
      <c r="F353" s="96">
        <v>9414</v>
      </c>
      <c r="G353" s="96">
        <v>42543</v>
      </c>
      <c r="H353" s="96">
        <v>7843</v>
      </c>
      <c r="I353" s="96">
        <v>1843</v>
      </c>
      <c r="J353" s="96">
        <v>26474</v>
      </c>
      <c r="K353" s="96">
        <v>3592</v>
      </c>
      <c r="L353" s="97">
        <f t="shared" si="1"/>
        <v>152320</v>
      </c>
      <c r="M353" s="29"/>
    </row>
    <row r="354" spans="2:15" ht="24.95" customHeight="1" x14ac:dyDescent="0.2">
      <c r="B354" s="106" t="s">
        <v>88</v>
      </c>
      <c r="C354" s="109">
        <v>0.18202097850422305</v>
      </c>
      <c r="D354" s="109">
        <v>0.22532481567417234</v>
      </c>
      <c r="E354" s="109">
        <v>0.20954141167510615</v>
      </c>
      <c r="F354" s="109">
        <v>0.23912118037294552</v>
      </c>
      <c r="G354" s="109">
        <v>0.31077752740450687</v>
      </c>
      <c r="H354" s="109">
        <v>0.25108238123872517</v>
      </c>
      <c r="I354" s="109">
        <v>0.19029429160354241</v>
      </c>
      <c r="J354" s="109">
        <v>0.3456860430122462</v>
      </c>
      <c r="K354" s="109">
        <v>0.21488676773348306</v>
      </c>
      <c r="L354" s="109">
        <f>I248</f>
        <v>0.24138233886467711</v>
      </c>
      <c r="M354" s="29"/>
    </row>
    <row r="355" spans="2:15" ht="24.95" customHeight="1" x14ac:dyDescent="0.2">
      <c r="B355" s="110" t="s">
        <v>3</v>
      </c>
      <c r="C355" s="111">
        <f t="shared" ref="C355:L355" si="3">C351/C348</f>
        <v>1.5819152800010761</v>
      </c>
      <c r="D355" s="111">
        <f t="shared" si="3"/>
        <v>1.4868241264883857</v>
      </c>
      <c r="E355" s="111">
        <f t="shared" si="3"/>
        <v>1.6733179455098475</v>
      </c>
      <c r="F355" s="111">
        <f t="shared" si="3"/>
        <v>1.7417092631841415</v>
      </c>
      <c r="G355" s="111">
        <f t="shared" si="3"/>
        <v>1.9954281081794445</v>
      </c>
      <c r="H355" s="111">
        <f t="shared" si="3"/>
        <v>1.6488311483178013</v>
      </c>
      <c r="I355" s="111">
        <f t="shared" si="3"/>
        <v>1.7762615493958778</v>
      </c>
      <c r="J355" s="111">
        <f t="shared" si="3"/>
        <v>1.7138692498393169</v>
      </c>
      <c r="K355" s="111">
        <f t="shared" si="3"/>
        <v>1.7018053538078439</v>
      </c>
      <c r="L355" s="111">
        <f t="shared" si="3"/>
        <v>1.6994503570490613</v>
      </c>
      <c r="M355" s="29"/>
    </row>
    <row r="356" spans="2:15" ht="24.95" customHeight="1" x14ac:dyDescent="0.2">
      <c r="B356" s="88" t="s">
        <v>57</v>
      </c>
      <c r="C356" s="89">
        <f t="shared" ref="C356:L356" si="4">C352/C349</f>
        <v>1.5945408221687851</v>
      </c>
      <c r="D356" s="89">
        <f t="shared" si="4"/>
        <v>1.4714391736522574</v>
      </c>
      <c r="E356" s="89">
        <f t="shared" si="4"/>
        <v>1.6810952490011961</v>
      </c>
      <c r="F356" s="89">
        <f t="shared" si="4"/>
        <v>1.721446300892824</v>
      </c>
      <c r="G356" s="89">
        <f t="shared" si="4"/>
        <v>2.1109530228146371</v>
      </c>
      <c r="H356" s="89">
        <f t="shared" si="4"/>
        <v>1.6689217999374626</v>
      </c>
      <c r="I356" s="89">
        <f t="shared" si="4"/>
        <v>1.7897051444762551</v>
      </c>
      <c r="J356" s="89">
        <f t="shared" si="4"/>
        <v>1.6457507233951345</v>
      </c>
      <c r="K356" s="89">
        <f t="shared" si="4"/>
        <v>1.7052187965398142</v>
      </c>
      <c r="L356" s="90">
        <f t="shared" si="4"/>
        <v>1.7051698789158978</v>
      </c>
      <c r="M356" s="29"/>
      <c r="N356" s="29"/>
      <c r="O356" s="29"/>
    </row>
    <row r="357" spans="2:15" ht="24.95" customHeight="1" x14ac:dyDescent="0.2">
      <c r="B357" s="91" t="s">
        <v>87</v>
      </c>
      <c r="C357" s="92">
        <f t="shared" ref="C357:L357" si="5">C353/C350</f>
        <v>1.3848044692737431</v>
      </c>
      <c r="D357" s="92">
        <f t="shared" si="5"/>
        <v>1.5492179404943998</v>
      </c>
      <c r="E357" s="92">
        <f t="shared" si="5"/>
        <v>1.6300283286118979</v>
      </c>
      <c r="F357" s="92">
        <f t="shared" si="5"/>
        <v>1.849145550972304</v>
      </c>
      <c r="G357" s="92">
        <f t="shared" si="5"/>
        <v>1.6388535767941754</v>
      </c>
      <c r="H357" s="92">
        <f t="shared" si="5"/>
        <v>1.3970431065194158</v>
      </c>
      <c r="I357" s="92">
        <f t="shared" si="5"/>
        <v>1.4242658423493044</v>
      </c>
      <c r="J357" s="92">
        <f t="shared" si="5"/>
        <v>2.1213141025641025</v>
      </c>
      <c r="K357" s="92">
        <f t="shared" si="5"/>
        <v>1.6522539098436062</v>
      </c>
      <c r="L357" s="93">
        <f t="shared" si="5"/>
        <v>1.6651726173557513</v>
      </c>
      <c r="M357" s="29"/>
      <c r="N357" s="29"/>
      <c r="O357" s="29"/>
    </row>
    <row r="358" spans="2:15" ht="24.95" customHeight="1" x14ac:dyDescent="0.2">
      <c r="B358" s="2"/>
      <c r="C358" s="30"/>
      <c r="D358" s="30"/>
      <c r="E358" s="30"/>
      <c r="H358" s="30"/>
      <c r="I358" s="30"/>
      <c r="J358" s="30"/>
      <c r="K358" s="30"/>
      <c r="L358" s="30"/>
      <c r="M358" s="19"/>
    </row>
    <row r="359" spans="2:15" ht="24.95" customHeight="1" x14ac:dyDescent="0.2">
      <c r="B359" s="2"/>
      <c r="C359" s="2"/>
      <c r="D359" s="2"/>
      <c r="E359" s="2"/>
      <c r="H359" s="2"/>
      <c r="I359" s="2"/>
      <c r="J359" s="2"/>
      <c r="K359" s="2"/>
      <c r="L359" s="8"/>
      <c r="M359" s="19"/>
    </row>
    <row r="360" spans="2:15" ht="24.95" customHeight="1" x14ac:dyDescent="0.2">
      <c r="B360" s="2"/>
      <c r="C360" s="2"/>
      <c r="D360" s="2"/>
      <c r="E360" s="2"/>
      <c r="H360" s="2"/>
      <c r="I360" s="2"/>
      <c r="J360" s="2"/>
      <c r="K360" s="2"/>
      <c r="L360" s="8"/>
      <c r="M360" s="19"/>
    </row>
    <row r="361" spans="2:15" ht="24.95" customHeight="1" x14ac:dyDescent="0.2">
      <c r="B361" s="2"/>
      <c r="C361" s="31"/>
      <c r="D361" s="31"/>
      <c r="E361" s="31"/>
      <c r="H361" s="31"/>
      <c r="I361" s="31"/>
      <c r="J361" s="31"/>
      <c r="K361" s="31"/>
      <c r="L361" s="8"/>
      <c r="M361" s="19"/>
    </row>
    <row r="362" spans="2:15" ht="24.95" customHeight="1" x14ac:dyDescent="0.2">
      <c r="B362" s="2"/>
      <c r="C362" s="31"/>
      <c r="D362" s="31"/>
      <c r="E362" s="31"/>
      <c r="H362" s="31"/>
      <c r="I362" s="31"/>
      <c r="J362" s="31"/>
      <c r="K362" s="31"/>
      <c r="L362" s="8"/>
      <c r="M362" s="19"/>
    </row>
    <row r="363" spans="2:15" ht="24.95" customHeight="1" x14ac:dyDescent="0.2">
      <c r="B363" s="2"/>
      <c r="C363" s="31"/>
      <c r="D363" s="31"/>
      <c r="E363" s="31"/>
      <c r="H363" s="31"/>
      <c r="I363" s="31"/>
      <c r="J363" s="31"/>
      <c r="K363" s="31"/>
      <c r="L363" s="8"/>
      <c r="M363" s="19"/>
      <c r="N363" s="13"/>
    </row>
    <row r="364" spans="2:15" ht="24.95" customHeight="1" x14ac:dyDescent="0.2">
      <c r="B364" s="2"/>
      <c r="C364" s="31"/>
      <c r="D364" s="31"/>
      <c r="E364" s="31"/>
      <c r="H364" s="31"/>
      <c r="I364" s="31"/>
      <c r="J364" s="31"/>
      <c r="K364" s="31"/>
      <c r="L364" s="8"/>
      <c r="M364" s="19"/>
    </row>
    <row r="365" spans="2:15" ht="24.95" customHeight="1" x14ac:dyDescent="0.2">
      <c r="B365" s="2"/>
      <c r="C365" s="31"/>
      <c r="D365" s="31"/>
      <c r="E365" s="31"/>
      <c r="H365" s="31"/>
      <c r="I365" s="31"/>
      <c r="J365" s="31"/>
      <c r="K365" s="31"/>
      <c r="L365" s="8"/>
      <c r="M365" s="19"/>
    </row>
    <row r="366" spans="2:15" ht="24.95" customHeight="1" x14ac:dyDescent="0.2">
      <c r="B366" s="2"/>
      <c r="C366" s="31"/>
      <c r="D366" s="31"/>
      <c r="E366" s="31"/>
      <c r="H366" s="31"/>
      <c r="I366" s="31"/>
      <c r="J366" s="31"/>
      <c r="K366" s="31"/>
      <c r="L366" s="8"/>
      <c r="M366" s="19"/>
    </row>
    <row r="367" spans="2:15" ht="24.95" customHeight="1" x14ac:dyDescent="0.2">
      <c r="B367" s="2"/>
      <c r="C367" s="31"/>
      <c r="D367" s="31"/>
      <c r="E367" s="31"/>
      <c r="H367" s="31"/>
      <c r="I367" s="31"/>
      <c r="J367" s="31"/>
      <c r="K367" s="31"/>
      <c r="L367" s="8"/>
      <c r="M367" s="19"/>
    </row>
    <row r="368" spans="2:15" ht="24.95" customHeight="1" x14ac:dyDescent="0.2">
      <c r="B368" s="2"/>
      <c r="C368" s="31"/>
      <c r="D368" s="31"/>
      <c r="E368" s="31"/>
      <c r="H368" s="31"/>
      <c r="I368" s="31"/>
      <c r="J368" s="31"/>
      <c r="K368" s="31"/>
      <c r="L368" s="8"/>
      <c r="M368" s="19"/>
    </row>
    <row r="369" spans="2:15" ht="24.95" customHeight="1" x14ac:dyDescent="0.2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19"/>
    </row>
    <row r="370" spans="2:15" ht="24.95" customHeight="1" x14ac:dyDescent="0.2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19"/>
    </row>
    <row r="371" spans="2:15" ht="24.95" customHeight="1" x14ac:dyDescent="0.2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19"/>
    </row>
    <row r="372" spans="2:15" ht="24.95" customHeight="1" x14ac:dyDescent="0.2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19"/>
    </row>
    <row r="373" spans="2:15" ht="24.95" customHeight="1" x14ac:dyDescent="0.2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19"/>
    </row>
    <row r="374" spans="2:15" ht="24.95" customHeight="1" x14ac:dyDescent="0.2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19"/>
    </row>
    <row r="375" spans="2:15" ht="24.95" customHeight="1" x14ac:dyDescent="0.2">
      <c r="B375" s="2"/>
      <c r="C375" s="2"/>
      <c r="D375" s="2"/>
      <c r="E375" s="2"/>
      <c r="F375" s="2"/>
      <c r="G375" s="2"/>
      <c r="H375" s="2"/>
      <c r="I375" s="2"/>
      <c r="J375" s="2"/>
      <c r="K375" s="2"/>
      <c r="M375" s="32">
        <v>2</v>
      </c>
      <c r="O375" s="32"/>
    </row>
    <row r="376" spans="2:15" s="129" customFormat="1" ht="25.5" customHeight="1" x14ac:dyDescent="0.2">
      <c r="B376" s="261" t="s">
        <v>157</v>
      </c>
      <c r="C376" s="261"/>
      <c r="D376" s="261"/>
      <c r="E376" s="261"/>
      <c r="F376" s="261"/>
      <c r="G376" s="261"/>
      <c r="H376" s="261"/>
      <c r="I376" s="261"/>
      <c r="J376" s="261"/>
      <c r="K376" s="261"/>
      <c r="L376" s="261"/>
      <c r="M376" s="261"/>
      <c r="N376" s="138"/>
      <c r="O376" s="138"/>
    </row>
    <row r="377" spans="2:15" ht="15" customHeight="1" x14ac:dyDescent="0.2">
      <c r="B377" s="28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</row>
    <row r="378" spans="2:15" ht="24.95" customHeight="1" x14ac:dyDescent="0.2">
      <c r="B378" s="269" t="s">
        <v>13</v>
      </c>
      <c r="C378" s="269"/>
      <c r="D378" s="269"/>
      <c r="E378" s="269"/>
      <c r="F378" s="269"/>
      <c r="G378" s="269"/>
      <c r="H378" s="269"/>
      <c r="I378" s="137"/>
      <c r="J378" s="137"/>
      <c r="K378" s="137"/>
      <c r="L378" s="137"/>
      <c r="M378" s="137"/>
      <c r="N378" s="137"/>
    </row>
    <row r="379" spans="2:15" ht="24.95" customHeight="1" x14ac:dyDescent="0.2">
      <c r="B379" s="101" t="s">
        <v>35</v>
      </c>
      <c r="C379" s="315" t="s">
        <v>51</v>
      </c>
      <c r="D379" s="315"/>
      <c r="E379" s="315" t="s">
        <v>50</v>
      </c>
      <c r="F379" s="315"/>
      <c r="G379" s="315" t="s">
        <v>0</v>
      </c>
      <c r="H379" s="315"/>
    </row>
    <row r="380" spans="2:15" ht="24.95" customHeight="1" x14ac:dyDescent="0.2">
      <c r="B380" s="87" t="s">
        <v>158</v>
      </c>
      <c r="C380" s="273">
        <v>515402</v>
      </c>
      <c r="D380" s="273"/>
      <c r="E380" s="273">
        <v>91213</v>
      </c>
      <c r="F380" s="273"/>
      <c r="G380" s="262">
        <f>C380+E380</f>
        <v>606615</v>
      </c>
      <c r="H380" s="262"/>
    </row>
    <row r="381" spans="2:15" ht="24.95" customHeight="1" x14ac:dyDescent="0.2">
      <c r="B381" s="87" t="s">
        <v>156</v>
      </c>
      <c r="C381" s="304">
        <v>548214</v>
      </c>
      <c r="D381" s="304"/>
      <c r="E381" s="304">
        <v>91474</v>
      </c>
      <c r="F381" s="304"/>
      <c r="G381" s="262">
        <f>C381+E381</f>
        <v>639688</v>
      </c>
      <c r="H381" s="262"/>
    </row>
    <row r="382" spans="2:15" ht="24.95" customHeight="1" x14ac:dyDescent="0.2">
      <c r="B382" s="101" t="s">
        <v>43</v>
      </c>
      <c r="C382" s="314">
        <f>(C381-C380)/C380</f>
        <v>6.3662927190814164E-2</v>
      </c>
      <c r="D382" s="314"/>
      <c r="E382" s="264">
        <f>(E381-E380)/E380</f>
        <v>2.8614342253845395E-3</v>
      </c>
      <c r="F382" s="264"/>
      <c r="G382" s="314">
        <f>(G381-G380)/G380</f>
        <v>5.4520577301913072E-2</v>
      </c>
      <c r="H382" s="314"/>
    </row>
    <row r="383" spans="2:15" s="13" customFormat="1" ht="24.95" customHeight="1" x14ac:dyDescent="0.2">
      <c r="B383" s="34"/>
      <c r="C383" s="35"/>
      <c r="D383" s="35"/>
      <c r="E383" s="35"/>
      <c r="F383" s="35"/>
      <c r="G383" s="35"/>
      <c r="H383" s="35"/>
    </row>
    <row r="384" spans="2:15" s="13" customFormat="1" ht="24.95" customHeight="1" x14ac:dyDescent="0.2">
      <c r="B384" s="34"/>
      <c r="C384" s="35"/>
      <c r="D384" s="35"/>
      <c r="E384" s="35"/>
      <c r="F384" s="35"/>
      <c r="G384" s="35"/>
      <c r="H384" s="35"/>
    </row>
    <row r="385" spans="2:12" s="13" customFormat="1" ht="24.95" customHeight="1" x14ac:dyDescent="0.2">
      <c r="B385" s="34"/>
      <c r="C385" s="35"/>
      <c r="D385" s="35"/>
      <c r="E385" s="35"/>
      <c r="F385" s="35"/>
      <c r="G385" s="35"/>
      <c r="H385" s="35"/>
    </row>
    <row r="386" spans="2:12" s="13" customFormat="1" ht="24.95" customHeight="1" x14ac:dyDescent="0.2">
      <c r="B386" s="34"/>
      <c r="C386" s="35"/>
      <c r="D386" s="35"/>
      <c r="E386" s="35"/>
      <c r="F386" s="35"/>
      <c r="G386" s="35"/>
      <c r="H386" s="35"/>
    </row>
    <row r="387" spans="2:12" s="13" customFormat="1" ht="24.95" customHeight="1" x14ac:dyDescent="0.2">
      <c r="B387" s="34"/>
      <c r="C387" s="35"/>
      <c r="D387" s="35"/>
      <c r="E387" s="35"/>
      <c r="F387" s="35"/>
      <c r="G387" s="35"/>
      <c r="H387" s="35"/>
    </row>
    <row r="388" spans="2:12" s="13" customFormat="1" ht="24.95" customHeight="1" x14ac:dyDescent="0.2">
      <c r="B388" s="34"/>
      <c r="C388" s="35"/>
      <c r="D388" s="35"/>
      <c r="E388" s="35"/>
      <c r="F388" s="35"/>
      <c r="G388" s="35"/>
      <c r="H388" s="35"/>
    </row>
    <row r="389" spans="2:12" s="13" customFormat="1" ht="24.95" customHeight="1" x14ac:dyDescent="0.2">
      <c r="B389" s="34"/>
      <c r="C389" s="35"/>
      <c r="D389" s="35"/>
      <c r="E389" s="35"/>
      <c r="F389" s="35"/>
      <c r="G389" s="35"/>
      <c r="H389" s="35"/>
    </row>
    <row r="390" spans="2:12" s="13" customFormat="1" ht="24.95" customHeight="1" x14ac:dyDescent="0.2">
      <c r="B390" s="34"/>
      <c r="C390" s="35"/>
      <c r="D390" s="35"/>
      <c r="E390" s="35"/>
      <c r="F390" s="35"/>
      <c r="G390" s="35"/>
      <c r="H390" s="35"/>
    </row>
    <row r="391" spans="2:12" s="13" customFormat="1" ht="24.95" customHeight="1" x14ac:dyDescent="0.2">
      <c r="B391" s="34"/>
      <c r="C391" s="35"/>
      <c r="D391" s="35"/>
      <c r="E391" s="35"/>
      <c r="F391" s="35"/>
      <c r="G391" s="35"/>
      <c r="H391" s="35"/>
    </row>
    <row r="392" spans="2:12" ht="24.95" customHeight="1" x14ac:dyDescent="0.2"/>
    <row r="393" spans="2:12" ht="24.95" customHeight="1" x14ac:dyDescent="0.2"/>
    <row r="394" spans="2:12" ht="24.95" customHeight="1" x14ac:dyDescent="0.2">
      <c r="B394" s="269" t="s">
        <v>37</v>
      </c>
      <c r="C394" s="269"/>
      <c r="D394" s="269"/>
      <c r="E394" s="269"/>
      <c r="F394" s="269"/>
      <c r="G394" s="269"/>
      <c r="H394" s="269"/>
      <c r="I394" s="269"/>
      <c r="J394" s="269"/>
      <c r="K394" s="269"/>
      <c r="L394" s="269"/>
    </row>
    <row r="395" spans="2:12" ht="24.95" customHeight="1" x14ac:dyDescent="0.2">
      <c r="B395" s="101" t="s">
        <v>35</v>
      </c>
      <c r="C395" s="102" t="s">
        <v>114</v>
      </c>
      <c r="D395" s="102" t="s">
        <v>5</v>
      </c>
      <c r="E395" s="102" t="s">
        <v>6</v>
      </c>
      <c r="F395" s="102" t="s">
        <v>7</v>
      </c>
      <c r="G395" s="102" t="s">
        <v>8</v>
      </c>
      <c r="H395" s="102" t="s">
        <v>9</v>
      </c>
      <c r="I395" s="102" t="s">
        <v>10</v>
      </c>
      <c r="J395" s="102" t="s">
        <v>11</v>
      </c>
      <c r="K395" s="102" t="s">
        <v>12</v>
      </c>
      <c r="L395" s="102" t="s">
        <v>14</v>
      </c>
    </row>
    <row r="396" spans="2:12" ht="24.95" customHeight="1" x14ac:dyDescent="0.2">
      <c r="B396" s="87" t="s">
        <v>158</v>
      </c>
      <c r="C396" s="104">
        <v>74018</v>
      </c>
      <c r="D396" s="104">
        <v>96060</v>
      </c>
      <c r="E396" s="104">
        <v>86468</v>
      </c>
      <c r="F396" s="104">
        <v>29931</v>
      </c>
      <c r="G396" s="104">
        <v>97466</v>
      </c>
      <c r="H396" s="104">
        <v>70735</v>
      </c>
      <c r="I396" s="104">
        <v>36588</v>
      </c>
      <c r="J396" s="104">
        <v>82634</v>
      </c>
      <c r="K396" s="104">
        <v>32715</v>
      </c>
      <c r="L396" s="103">
        <f>SUM(C396:K396)</f>
        <v>606615</v>
      </c>
    </row>
    <row r="397" spans="2:12" ht="24.95" customHeight="1" x14ac:dyDescent="0.2">
      <c r="B397" s="87" t="s">
        <v>156</v>
      </c>
      <c r="C397" s="104">
        <v>74339</v>
      </c>
      <c r="D397" s="104">
        <v>102460</v>
      </c>
      <c r="E397" s="104">
        <v>92714</v>
      </c>
      <c r="F397" s="104">
        <v>32084</v>
      </c>
      <c r="G397" s="104">
        <v>106083</v>
      </c>
      <c r="H397" s="104">
        <v>75972</v>
      </c>
      <c r="I397" s="104">
        <v>35175</v>
      </c>
      <c r="J397" s="104">
        <v>87128</v>
      </c>
      <c r="K397" s="104">
        <v>33733</v>
      </c>
      <c r="L397" s="103">
        <f>SUM(C397:K397)</f>
        <v>639688</v>
      </c>
    </row>
    <row r="398" spans="2:12" ht="24.95" customHeight="1" x14ac:dyDescent="0.2">
      <c r="B398" s="101" t="s">
        <v>43</v>
      </c>
      <c r="C398" s="86">
        <f t="shared" ref="C398:L398" si="6">(C397-C396)/C396</f>
        <v>4.3367829446891298E-3</v>
      </c>
      <c r="D398" s="86">
        <f t="shared" si="6"/>
        <v>6.6625026025400796E-2</v>
      </c>
      <c r="E398" s="86">
        <f t="shared" si="6"/>
        <v>7.2234815191747237E-2</v>
      </c>
      <c r="F398" s="86">
        <f t="shared" si="6"/>
        <v>7.1932110520864651E-2</v>
      </c>
      <c r="G398" s="86">
        <f t="shared" si="6"/>
        <v>8.8410317444031772E-2</v>
      </c>
      <c r="H398" s="86">
        <f t="shared" si="6"/>
        <v>7.4036898282321337E-2</v>
      </c>
      <c r="I398" s="86">
        <f t="shared" si="6"/>
        <v>-3.8619219416202034E-2</v>
      </c>
      <c r="J398" s="86">
        <f t="shared" si="6"/>
        <v>5.4384393833046933E-2</v>
      </c>
      <c r="K398" s="86">
        <f t="shared" si="6"/>
        <v>3.1117224514748586E-2</v>
      </c>
      <c r="L398" s="86">
        <f t="shared" si="6"/>
        <v>5.4520577301913072E-2</v>
      </c>
    </row>
    <row r="399" spans="2:12" ht="24.95" customHeight="1" x14ac:dyDescent="0.2">
      <c r="B399" s="38"/>
      <c r="C399" s="39"/>
      <c r="D399" s="39"/>
      <c r="E399" s="39"/>
      <c r="F399" s="39"/>
      <c r="G399" s="39"/>
      <c r="H399" s="39"/>
      <c r="I399" s="39"/>
      <c r="J399" s="39"/>
      <c r="K399" s="39"/>
      <c r="L399" s="39"/>
    </row>
    <row r="400" spans="2:12" ht="24.95" customHeight="1" x14ac:dyDescent="0.2">
      <c r="B400" s="38"/>
      <c r="C400" s="39"/>
      <c r="D400" s="39"/>
      <c r="E400" s="39"/>
      <c r="F400" s="39"/>
      <c r="G400" s="39"/>
      <c r="H400" s="39"/>
      <c r="I400" s="39"/>
      <c r="J400" s="39"/>
      <c r="K400" s="39"/>
      <c r="L400" s="39"/>
    </row>
    <row r="401" spans="2:12" ht="24.95" customHeight="1" x14ac:dyDescent="0.2">
      <c r="B401" s="38"/>
      <c r="C401" s="39"/>
      <c r="D401" s="39"/>
      <c r="E401" s="39"/>
      <c r="F401" s="39"/>
      <c r="G401" s="39"/>
      <c r="H401" s="39"/>
      <c r="I401" s="39"/>
      <c r="J401" s="39"/>
      <c r="K401" s="39"/>
      <c r="L401" s="39"/>
    </row>
    <row r="402" spans="2:12" ht="24.95" customHeight="1" x14ac:dyDescent="0.2">
      <c r="B402" s="276"/>
      <c r="C402" s="276"/>
      <c r="D402" s="276"/>
      <c r="E402" s="276"/>
      <c r="F402" s="276"/>
      <c r="G402" s="276"/>
      <c r="H402" s="276"/>
      <c r="I402" s="276"/>
      <c r="J402" s="276"/>
      <c r="K402" s="276"/>
      <c r="L402" s="276"/>
    </row>
    <row r="403" spans="2:12" ht="24.95" customHeight="1" x14ac:dyDescent="0.2">
      <c r="B403" s="38"/>
      <c r="C403" s="39"/>
      <c r="D403" s="39"/>
      <c r="E403" s="39"/>
      <c r="F403" s="39"/>
      <c r="G403" s="39"/>
      <c r="H403" s="39"/>
      <c r="I403" s="39"/>
      <c r="J403" s="39"/>
      <c r="K403" s="39"/>
      <c r="L403" s="39"/>
    </row>
    <row r="404" spans="2:12" ht="24.95" customHeight="1" x14ac:dyDescent="0.2">
      <c r="B404" s="38"/>
      <c r="C404" s="39"/>
      <c r="D404" s="39"/>
      <c r="E404" s="39"/>
      <c r="F404" s="39"/>
      <c r="G404" s="39"/>
      <c r="H404" s="39"/>
      <c r="I404" s="39"/>
      <c r="J404" s="39"/>
      <c r="K404" s="39"/>
      <c r="L404" s="39"/>
    </row>
    <row r="405" spans="2:12" ht="24.95" customHeight="1" x14ac:dyDescent="0.2">
      <c r="B405" s="38"/>
      <c r="C405" s="39"/>
      <c r="D405" s="39"/>
      <c r="E405" s="39"/>
      <c r="F405" s="39"/>
      <c r="G405" s="39"/>
      <c r="H405" s="39"/>
      <c r="I405" s="39"/>
      <c r="J405" s="39"/>
      <c r="K405" s="39"/>
      <c r="L405" s="39"/>
    </row>
    <row r="406" spans="2:12" ht="24.95" customHeight="1" x14ac:dyDescent="0.2">
      <c r="B406" s="38"/>
      <c r="C406" s="39"/>
      <c r="D406" s="39"/>
      <c r="E406" s="39"/>
      <c r="F406" s="39"/>
      <c r="G406" s="39"/>
      <c r="H406" s="39"/>
      <c r="I406" s="39"/>
      <c r="J406" s="39"/>
      <c r="K406" s="39"/>
      <c r="L406" s="39"/>
    </row>
    <row r="407" spans="2:12" ht="24.95" customHeight="1" x14ac:dyDescent="0.2">
      <c r="B407" s="38"/>
      <c r="C407" s="39"/>
      <c r="D407" s="39"/>
      <c r="E407" s="39"/>
      <c r="F407" s="39"/>
      <c r="G407" s="39"/>
      <c r="H407" s="39"/>
      <c r="I407" s="39"/>
      <c r="J407" s="39"/>
      <c r="K407" s="39"/>
      <c r="L407" s="39"/>
    </row>
    <row r="408" spans="2:12" ht="24.95" customHeight="1" x14ac:dyDescent="0.2">
      <c r="B408" s="38"/>
      <c r="C408" s="39"/>
      <c r="D408" s="39"/>
      <c r="E408" s="39"/>
      <c r="F408" s="39"/>
      <c r="G408" s="39"/>
      <c r="H408" s="39"/>
      <c r="I408" s="39"/>
      <c r="J408" s="39"/>
      <c r="K408" s="39"/>
      <c r="L408" s="39"/>
    </row>
    <row r="409" spans="2:12" ht="24.95" customHeight="1" x14ac:dyDescent="0.2">
      <c r="B409" s="38"/>
      <c r="C409" s="39"/>
      <c r="D409" s="39"/>
      <c r="E409" s="39"/>
      <c r="F409" s="39"/>
      <c r="G409" s="39"/>
      <c r="H409" s="39"/>
      <c r="I409" s="39"/>
      <c r="J409" s="39"/>
      <c r="K409" s="39"/>
      <c r="L409" s="39"/>
    </row>
    <row r="410" spans="2:12" ht="24.95" customHeight="1" x14ac:dyDescent="0.2">
      <c r="B410" s="38"/>
      <c r="C410" s="39"/>
      <c r="D410" s="39"/>
      <c r="E410" s="39"/>
      <c r="F410" s="39"/>
      <c r="G410" s="39"/>
      <c r="H410" s="39"/>
      <c r="I410" s="39"/>
      <c r="J410" s="39"/>
      <c r="K410" s="39"/>
      <c r="L410" s="39"/>
    </row>
    <row r="411" spans="2:12" ht="24.95" customHeight="1" x14ac:dyDescent="0.2">
      <c r="B411" s="274" t="s">
        <v>15</v>
      </c>
      <c r="C411" s="274"/>
      <c r="D411" s="274"/>
      <c r="E411" s="274"/>
      <c r="F411" s="274"/>
      <c r="G411" s="274"/>
      <c r="H411" s="274"/>
      <c r="I411" s="274"/>
      <c r="J411" s="274"/>
    </row>
    <row r="412" spans="2:12" ht="24.95" customHeight="1" x14ac:dyDescent="0.2">
      <c r="B412" s="105" t="s">
        <v>35</v>
      </c>
      <c r="C412" s="309" t="s">
        <v>40</v>
      </c>
      <c r="D412" s="309"/>
      <c r="E412" s="309" t="s">
        <v>41</v>
      </c>
      <c r="F412" s="309"/>
      <c r="G412" s="309" t="s">
        <v>42</v>
      </c>
      <c r="H412" s="309"/>
      <c r="I412" s="272" t="s">
        <v>89</v>
      </c>
      <c r="J412" s="272"/>
      <c r="L412" s="40"/>
    </row>
    <row r="413" spans="2:12" ht="24.95" customHeight="1" x14ac:dyDescent="0.2">
      <c r="B413" s="87" t="s">
        <v>158</v>
      </c>
      <c r="C413" s="273">
        <v>905339</v>
      </c>
      <c r="D413" s="273"/>
      <c r="E413" s="273">
        <v>139841</v>
      </c>
      <c r="F413" s="273"/>
      <c r="G413" s="262">
        <f>C413+E413</f>
        <v>1045180</v>
      </c>
      <c r="H413" s="262"/>
      <c r="I413" s="263">
        <v>0.24098011152068399</v>
      </c>
      <c r="J413" s="249"/>
    </row>
    <row r="414" spans="2:12" ht="24.95" customHeight="1" x14ac:dyDescent="0.2">
      <c r="B414" s="87" t="s">
        <v>156</v>
      </c>
      <c r="C414" s="304">
        <v>934798</v>
      </c>
      <c r="D414" s="304"/>
      <c r="E414" s="304">
        <v>152320</v>
      </c>
      <c r="F414" s="304"/>
      <c r="G414" s="316">
        <f>C414+E414</f>
        <v>1087118</v>
      </c>
      <c r="H414" s="316"/>
      <c r="I414" s="277">
        <f>I248</f>
        <v>0.24138233886467711</v>
      </c>
      <c r="J414" s="278"/>
    </row>
    <row r="415" spans="2:12" ht="24.95" customHeight="1" x14ac:dyDescent="0.2">
      <c r="B415" s="118" t="s">
        <v>43</v>
      </c>
      <c r="C415" s="311">
        <f>(C414-C413)/C413</f>
        <v>3.2539192501372417E-2</v>
      </c>
      <c r="D415" s="311"/>
      <c r="E415" s="311">
        <f>(E414-E413)/E413</f>
        <v>8.9237062091947289E-2</v>
      </c>
      <c r="F415" s="311"/>
      <c r="G415" s="307">
        <f>(G414-G413)/G413</f>
        <v>4.0125145907881896E-2</v>
      </c>
      <c r="H415" s="307"/>
      <c r="I415" s="307">
        <f>(I414-I413)/I413</f>
        <v>1.6691308733110637E-3</v>
      </c>
      <c r="J415" s="307"/>
    </row>
    <row r="416" spans="2:12" ht="24.95" customHeight="1" x14ac:dyDescent="0.2">
      <c r="B416" s="38"/>
      <c r="C416" s="39"/>
      <c r="D416" s="39"/>
      <c r="E416" s="39"/>
      <c r="F416" s="39"/>
      <c r="G416" s="41"/>
      <c r="H416" s="41"/>
      <c r="I416" s="41"/>
      <c r="J416" s="41"/>
      <c r="K416" s="13"/>
    </row>
    <row r="417" spans="2:12" ht="24.95" customHeight="1" x14ac:dyDescent="0.2"/>
    <row r="418" spans="2:12" ht="24.95" customHeight="1" x14ac:dyDescent="0.2"/>
    <row r="419" spans="2:12" ht="24.95" customHeight="1" x14ac:dyDescent="0.2"/>
    <row r="420" spans="2:12" ht="24.95" customHeight="1" x14ac:dyDescent="0.2">
      <c r="L420" s="42"/>
    </row>
    <row r="421" spans="2:12" ht="24.95" customHeight="1" x14ac:dyDescent="0.2"/>
    <row r="422" spans="2:12" ht="24.95" customHeight="1" x14ac:dyDescent="0.2"/>
    <row r="423" spans="2:12" ht="24.95" customHeight="1" x14ac:dyDescent="0.2">
      <c r="L423" s="27"/>
    </row>
    <row r="424" spans="2:12" ht="24.95" customHeight="1" x14ac:dyDescent="0.2"/>
    <row r="425" spans="2:12" ht="24.95" customHeight="1" x14ac:dyDescent="0.2"/>
    <row r="426" spans="2:12" ht="24.95" customHeight="1" x14ac:dyDescent="0.2"/>
    <row r="427" spans="2:12" ht="24.95" customHeight="1" x14ac:dyDescent="0.2">
      <c r="B427" s="274" t="s">
        <v>38</v>
      </c>
      <c r="C427" s="274"/>
      <c r="D427" s="274"/>
      <c r="E427" s="274"/>
      <c r="F427" s="274"/>
      <c r="G427" s="274"/>
      <c r="H427" s="274"/>
      <c r="I427" s="274"/>
      <c r="J427" s="274"/>
      <c r="K427" s="274"/>
      <c r="L427" s="274"/>
    </row>
    <row r="428" spans="2:12" ht="24.95" customHeight="1" x14ac:dyDescent="0.2">
      <c r="B428" s="105" t="s">
        <v>35</v>
      </c>
      <c r="C428" s="130" t="s">
        <v>114</v>
      </c>
      <c r="D428" s="130" t="s">
        <v>5</v>
      </c>
      <c r="E428" s="130" t="s">
        <v>6</v>
      </c>
      <c r="F428" s="130" t="s">
        <v>7</v>
      </c>
      <c r="G428" s="130" t="s">
        <v>8</v>
      </c>
      <c r="H428" s="130" t="s">
        <v>9</v>
      </c>
      <c r="I428" s="130" t="s">
        <v>10</v>
      </c>
      <c r="J428" s="130" t="s">
        <v>11</v>
      </c>
      <c r="K428" s="130" t="s">
        <v>12</v>
      </c>
      <c r="L428" s="130" t="s">
        <v>14</v>
      </c>
    </row>
    <row r="429" spans="2:12" ht="24.95" customHeight="1" x14ac:dyDescent="0.2">
      <c r="B429" s="87" t="s">
        <v>158</v>
      </c>
      <c r="C429" s="104">
        <v>116778</v>
      </c>
      <c r="D429" s="104">
        <v>144798</v>
      </c>
      <c r="E429" s="104">
        <v>142078</v>
      </c>
      <c r="F429" s="104">
        <v>53430</v>
      </c>
      <c r="G429" s="104">
        <v>208222</v>
      </c>
      <c r="H429" s="104">
        <v>118615</v>
      </c>
      <c r="I429" s="104">
        <v>64628</v>
      </c>
      <c r="J429" s="104">
        <v>143183</v>
      </c>
      <c r="K429" s="104">
        <v>53448</v>
      </c>
      <c r="L429" s="121">
        <f>SUM(C429:K429)</f>
        <v>1045180</v>
      </c>
    </row>
    <row r="430" spans="2:12" ht="24.95" customHeight="1" x14ac:dyDescent="0.2">
      <c r="B430" s="87" t="s">
        <v>156</v>
      </c>
      <c r="C430" s="131">
        <v>117598</v>
      </c>
      <c r="D430" s="131">
        <v>152340</v>
      </c>
      <c r="E430" s="131">
        <v>155140</v>
      </c>
      <c r="F430" s="131">
        <v>55881</v>
      </c>
      <c r="G430" s="131">
        <v>211681</v>
      </c>
      <c r="H430" s="131">
        <v>125265</v>
      </c>
      <c r="I430" s="131">
        <v>62480</v>
      </c>
      <c r="J430" s="131">
        <v>149326</v>
      </c>
      <c r="K430" s="131">
        <v>57407</v>
      </c>
      <c r="L430" s="122">
        <f>SUM(C430:K430)</f>
        <v>1087118</v>
      </c>
    </row>
    <row r="431" spans="2:12" ht="24.95" customHeight="1" x14ac:dyDescent="0.2">
      <c r="B431" s="118" t="s">
        <v>43</v>
      </c>
      <c r="C431" s="123">
        <f t="shared" ref="C431:L431" si="7">(C430-C429)/C429</f>
        <v>7.0218705578105464E-3</v>
      </c>
      <c r="D431" s="123">
        <f t="shared" si="7"/>
        <v>5.2086354783905858E-2</v>
      </c>
      <c r="E431" s="123">
        <f t="shared" si="7"/>
        <v>9.1935415757541633E-2</v>
      </c>
      <c r="F431" s="123">
        <f t="shared" si="7"/>
        <v>4.587310499719259E-2</v>
      </c>
      <c r="G431" s="123">
        <f t="shared" si="7"/>
        <v>1.6612077494212906E-2</v>
      </c>
      <c r="H431" s="123">
        <f t="shared" si="7"/>
        <v>5.6063735615225728E-2</v>
      </c>
      <c r="I431" s="123">
        <f t="shared" si="7"/>
        <v>-3.3236368137649318E-2</v>
      </c>
      <c r="J431" s="123">
        <f t="shared" si="7"/>
        <v>4.2903137942353495E-2</v>
      </c>
      <c r="K431" s="123">
        <f t="shared" si="7"/>
        <v>7.4071995210297864E-2</v>
      </c>
      <c r="L431" s="123">
        <f t="shared" si="7"/>
        <v>4.0125145907881896E-2</v>
      </c>
    </row>
    <row r="432" spans="2:12" ht="24.95" customHeight="1" x14ac:dyDescent="0.2">
      <c r="B432" s="38"/>
      <c r="C432" s="39"/>
      <c r="D432" s="39"/>
      <c r="E432" s="39"/>
      <c r="F432" s="39"/>
      <c r="G432" s="39"/>
      <c r="H432" s="39"/>
      <c r="I432" s="39"/>
      <c r="J432" s="39"/>
      <c r="K432" s="39"/>
      <c r="L432" s="39"/>
    </row>
    <row r="433" spans="2:15" ht="24.95" customHeight="1" x14ac:dyDescent="0.2">
      <c r="B433" s="38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13"/>
    </row>
    <row r="434" spans="2:15" ht="24.95" customHeight="1" x14ac:dyDescent="0.2">
      <c r="B434" s="276"/>
      <c r="C434" s="276"/>
      <c r="D434" s="276"/>
      <c r="E434" s="276"/>
      <c r="F434" s="276"/>
      <c r="G434" s="276"/>
      <c r="H434" s="276"/>
      <c r="I434" s="276"/>
      <c r="J434" s="276"/>
      <c r="K434" s="276"/>
      <c r="L434" s="276"/>
      <c r="M434" s="13"/>
    </row>
    <row r="435" spans="2:15" ht="24.95" customHeight="1" x14ac:dyDescent="0.2"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13"/>
    </row>
    <row r="436" spans="2:15" ht="24.95" customHeight="1" x14ac:dyDescent="0.2">
      <c r="B436" s="38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13"/>
    </row>
    <row r="437" spans="2:15" ht="24.95" customHeight="1" x14ac:dyDescent="0.2">
      <c r="B437" s="38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13"/>
    </row>
    <row r="438" spans="2:15" ht="24.95" customHeight="1" x14ac:dyDescent="0.2">
      <c r="B438" s="38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13"/>
    </row>
    <row r="439" spans="2:15" ht="24.95" customHeight="1" x14ac:dyDescent="0.2">
      <c r="B439" s="38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13"/>
    </row>
    <row r="440" spans="2:15" ht="24.95" customHeight="1" x14ac:dyDescent="0.2">
      <c r="B440" s="38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13"/>
    </row>
    <row r="441" spans="2:15" ht="24.95" customHeight="1" x14ac:dyDescent="0.2">
      <c r="B441" s="38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13"/>
    </row>
    <row r="442" spans="2:15" ht="24.95" customHeight="1" x14ac:dyDescent="0.2">
      <c r="B442" s="38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13"/>
    </row>
    <row r="443" spans="2:15" ht="24.95" customHeight="1" x14ac:dyDescent="0.2">
      <c r="B443" s="38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13"/>
    </row>
    <row r="444" spans="2:15" ht="24.95" customHeight="1" x14ac:dyDescent="0.2">
      <c r="B444" s="38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13"/>
    </row>
    <row r="445" spans="2:15" ht="24.95" customHeight="1" x14ac:dyDescent="0.2">
      <c r="B445" s="38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13"/>
    </row>
    <row r="446" spans="2:15" ht="24.95" customHeight="1" x14ac:dyDescent="0.2">
      <c r="B446" s="38"/>
      <c r="C446" s="39"/>
      <c r="D446" s="39"/>
      <c r="E446" s="39"/>
      <c r="F446" s="39"/>
      <c r="G446" s="39"/>
      <c r="H446" s="39"/>
      <c r="I446" s="39"/>
      <c r="J446" s="39"/>
      <c r="K446" s="39"/>
      <c r="M446" s="32">
        <v>3</v>
      </c>
      <c r="N446" s="13"/>
      <c r="O446" s="13"/>
    </row>
    <row r="447" spans="2:15" s="129" customFormat="1" ht="25.5" customHeight="1" x14ac:dyDescent="0.2">
      <c r="B447" s="261" t="s">
        <v>170</v>
      </c>
      <c r="C447" s="261"/>
      <c r="D447" s="261"/>
      <c r="E447" s="261"/>
      <c r="F447" s="261"/>
      <c r="G447" s="261"/>
      <c r="H447" s="261"/>
      <c r="I447" s="261"/>
      <c r="J447" s="261"/>
      <c r="K447" s="261"/>
      <c r="L447" s="261"/>
      <c r="M447" s="261"/>
      <c r="N447" s="138"/>
      <c r="O447" s="138"/>
    </row>
    <row r="448" spans="2:15" ht="15" customHeight="1" x14ac:dyDescent="0.2">
      <c r="B448" s="28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</row>
    <row r="449" spans="2:15" ht="24.95" customHeight="1" x14ac:dyDescent="0.2">
      <c r="B449" s="310" t="s">
        <v>13</v>
      </c>
      <c r="C449" s="310"/>
      <c r="D449" s="310"/>
      <c r="E449" s="310"/>
      <c r="F449" s="310"/>
      <c r="G449" s="310"/>
      <c r="H449" s="310"/>
      <c r="I449" s="312"/>
      <c r="J449" s="312"/>
      <c r="K449" s="312"/>
      <c r="L449" s="312"/>
      <c r="M449" s="312"/>
      <c r="N449" s="312"/>
    </row>
    <row r="450" spans="2:15" ht="24.95" customHeight="1" x14ac:dyDescent="0.2">
      <c r="B450" s="101" t="s">
        <v>35</v>
      </c>
      <c r="C450" s="313" t="s">
        <v>51</v>
      </c>
      <c r="D450" s="313"/>
      <c r="E450" s="313" t="s">
        <v>50</v>
      </c>
      <c r="F450" s="313"/>
      <c r="G450" s="313" t="s">
        <v>0</v>
      </c>
      <c r="H450" s="313"/>
    </row>
    <row r="451" spans="2:15" ht="24.95" customHeight="1" x14ac:dyDescent="0.2">
      <c r="B451" s="87" t="s">
        <v>159</v>
      </c>
      <c r="C451" s="273">
        <v>6021882</v>
      </c>
      <c r="D451" s="273"/>
      <c r="E451" s="273">
        <v>1833161</v>
      </c>
      <c r="F451" s="273"/>
      <c r="G451" s="262">
        <f>C451+E451</f>
        <v>7855043</v>
      </c>
      <c r="H451" s="262"/>
    </row>
    <row r="452" spans="2:15" ht="24.95" customHeight="1" x14ac:dyDescent="0.2">
      <c r="B452" s="87" t="s">
        <v>160</v>
      </c>
      <c r="C452" s="304">
        <v>6381949</v>
      </c>
      <c r="D452" s="304"/>
      <c r="E452" s="304">
        <v>1912408</v>
      </c>
      <c r="F452" s="304"/>
      <c r="G452" s="262">
        <f>C452+E452</f>
        <v>8294357</v>
      </c>
      <c r="H452" s="262"/>
    </row>
    <row r="453" spans="2:15" ht="24.95" customHeight="1" x14ac:dyDescent="0.2">
      <c r="B453" s="132" t="s">
        <v>43</v>
      </c>
      <c r="C453" s="264">
        <f>(C452-C451)/C451</f>
        <v>5.9793101226493645E-2</v>
      </c>
      <c r="D453" s="264"/>
      <c r="E453" s="264">
        <f>(E452-E451)/E451</f>
        <v>4.3229699955432174E-2</v>
      </c>
      <c r="F453" s="264"/>
      <c r="G453" s="264">
        <f>(G452-G451)/G451</f>
        <v>5.5927637824516048E-2</v>
      </c>
      <c r="H453" s="264"/>
    </row>
    <row r="454" spans="2:15" ht="24.95" customHeight="1" x14ac:dyDescent="0.2">
      <c r="B454" s="34"/>
      <c r="C454" s="35"/>
      <c r="D454" s="35"/>
      <c r="E454" s="35"/>
      <c r="F454" s="35"/>
      <c r="G454" s="35"/>
      <c r="H454" s="35"/>
      <c r="I454" s="13"/>
      <c r="J454" s="13"/>
      <c r="K454" s="13"/>
      <c r="L454" s="13"/>
      <c r="M454" s="13"/>
      <c r="N454" s="13"/>
      <c r="O454" s="13"/>
    </row>
    <row r="455" spans="2:15" ht="24.95" customHeight="1" x14ac:dyDescent="0.2">
      <c r="B455" s="34"/>
      <c r="C455" s="35"/>
      <c r="D455" s="35"/>
      <c r="E455" s="35"/>
      <c r="F455" s="35"/>
      <c r="G455" s="35"/>
      <c r="H455" s="35"/>
      <c r="I455" s="13"/>
      <c r="J455" s="13"/>
      <c r="K455" s="13"/>
      <c r="L455" s="13"/>
      <c r="M455" s="13"/>
      <c r="N455" s="13"/>
      <c r="O455" s="13"/>
    </row>
    <row r="456" spans="2:15" ht="24.95" customHeight="1" x14ac:dyDescent="0.2">
      <c r="B456" s="34"/>
      <c r="C456" s="35"/>
      <c r="D456" s="35"/>
      <c r="E456" s="35"/>
      <c r="F456" s="35"/>
      <c r="G456" s="35"/>
      <c r="H456" s="35"/>
      <c r="I456" s="13"/>
      <c r="J456" s="13"/>
      <c r="K456" s="13"/>
      <c r="L456" s="13"/>
      <c r="M456" s="13"/>
      <c r="N456" s="13"/>
      <c r="O456" s="13"/>
    </row>
    <row r="457" spans="2:15" ht="24.95" customHeight="1" x14ac:dyDescent="0.2">
      <c r="B457" s="34"/>
      <c r="C457" s="35"/>
      <c r="D457" s="35"/>
      <c r="E457" s="35"/>
      <c r="F457" s="35"/>
      <c r="G457" s="35"/>
      <c r="H457" s="35"/>
      <c r="I457" s="13"/>
      <c r="J457" s="13"/>
      <c r="K457" s="13"/>
      <c r="L457" s="13"/>
      <c r="M457" s="13"/>
      <c r="N457" s="13"/>
      <c r="O457" s="13"/>
    </row>
    <row r="458" spans="2:15" ht="24.95" customHeight="1" x14ac:dyDescent="0.2">
      <c r="B458" s="34"/>
      <c r="C458" s="35"/>
      <c r="D458" s="35"/>
      <c r="E458" s="35"/>
      <c r="F458" s="35"/>
      <c r="G458" s="35"/>
      <c r="H458" s="35"/>
      <c r="I458" s="13"/>
      <c r="J458" s="13"/>
      <c r="K458" s="13"/>
      <c r="L458" s="13"/>
      <c r="M458" s="13"/>
      <c r="N458" s="13"/>
      <c r="O458" s="13"/>
    </row>
    <row r="459" spans="2:15" ht="24.95" customHeight="1" x14ac:dyDescent="0.2">
      <c r="B459" s="34"/>
      <c r="C459" s="35"/>
      <c r="D459" s="35"/>
      <c r="E459" s="35"/>
      <c r="F459" s="35"/>
      <c r="G459" s="35"/>
      <c r="H459" s="35"/>
      <c r="I459" s="13"/>
      <c r="J459" s="13"/>
      <c r="K459" s="13"/>
      <c r="L459" s="13"/>
      <c r="M459" s="13"/>
      <c r="N459" s="13"/>
      <c r="O459" s="13"/>
    </row>
    <row r="460" spans="2:15" ht="24.95" customHeight="1" x14ac:dyDescent="0.2">
      <c r="B460" s="34"/>
      <c r="C460" s="35"/>
      <c r="D460" s="35"/>
      <c r="E460" s="35"/>
      <c r="F460" s="35"/>
      <c r="G460" s="35"/>
      <c r="H460" s="35"/>
      <c r="I460" s="13"/>
      <c r="J460" s="13"/>
      <c r="K460" s="13"/>
      <c r="L460" s="13"/>
      <c r="M460" s="13"/>
      <c r="N460" s="13"/>
      <c r="O460" s="13"/>
    </row>
    <row r="461" spans="2:15" ht="24.95" customHeight="1" x14ac:dyDescent="0.2">
      <c r="B461" s="34"/>
      <c r="C461" s="35"/>
      <c r="D461" s="35"/>
      <c r="E461" s="35"/>
      <c r="F461" s="35"/>
      <c r="G461" s="35"/>
      <c r="H461" s="35"/>
      <c r="I461" s="13"/>
      <c r="J461" s="13"/>
      <c r="K461" s="13"/>
      <c r="L461" s="13"/>
      <c r="M461" s="13"/>
      <c r="N461" s="13"/>
      <c r="O461" s="13"/>
    </row>
    <row r="462" spans="2:15" ht="24.95" customHeight="1" x14ac:dyDescent="0.2">
      <c r="B462" s="34"/>
      <c r="C462" s="35"/>
      <c r="D462" s="35"/>
      <c r="E462" s="35"/>
      <c r="F462" s="35"/>
      <c r="G462" s="35"/>
      <c r="H462" s="35"/>
      <c r="I462" s="13"/>
      <c r="J462" s="13"/>
      <c r="K462" s="13"/>
      <c r="L462" s="13"/>
      <c r="M462" s="13"/>
      <c r="N462" s="13"/>
      <c r="O462" s="13"/>
    </row>
    <row r="463" spans="2:15" ht="24.95" customHeight="1" x14ac:dyDescent="0.2"/>
    <row r="464" spans="2:15" ht="24.95" customHeight="1" x14ac:dyDescent="0.2"/>
    <row r="465" spans="2:12" ht="24.95" customHeight="1" x14ac:dyDescent="0.2"/>
    <row r="466" spans="2:12" ht="24.95" customHeight="1" x14ac:dyDescent="0.2"/>
    <row r="467" spans="2:12" ht="24.95" customHeight="1" x14ac:dyDescent="0.2"/>
    <row r="468" spans="2:12" ht="24.95" customHeight="1" x14ac:dyDescent="0.2"/>
    <row r="469" spans="2:12" ht="24.95" customHeight="1" x14ac:dyDescent="0.2"/>
    <row r="470" spans="2:12" ht="24.95" customHeight="1" x14ac:dyDescent="0.2"/>
    <row r="471" spans="2:12" ht="24.95" customHeight="1" x14ac:dyDescent="0.2"/>
    <row r="472" spans="2:12" ht="24.95" customHeight="1" x14ac:dyDescent="0.2"/>
    <row r="473" spans="2:12" ht="24.95" customHeight="1" x14ac:dyDescent="0.2"/>
    <row r="474" spans="2:12" ht="24.95" customHeight="1" x14ac:dyDescent="0.2"/>
    <row r="475" spans="2:12" ht="24.95" customHeight="1" x14ac:dyDescent="0.2">
      <c r="B475" s="308" t="s">
        <v>37</v>
      </c>
      <c r="C475" s="308"/>
      <c r="D475" s="308"/>
      <c r="E475" s="308"/>
      <c r="F475" s="308"/>
      <c r="G475" s="308"/>
      <c r="H475" s="308"/>
      <c r="I475" s="308"/>
      <c r="J475" s="308"/>
      <c r="K475" s="308"/>
      <c r="L475" s="308"/>
    </row>
    <row r="476" spans="2:12" ht="24.95" customHeight="1" x14ac:dyDescent="0.2">
      <c r="B476" s="101" t="s">
        <v>35</v>
      </c>
      <c r="C476" s="133" t="s">
        <v>114</v>
      </c>
      <c r="D476" s="133" t="s">
        <v>5</v>
      </c>
      <c r="E476" s="133" t="s">
        <v>6</v>
      </c>
      <c r="F476" s="133" t="s">
        <v>7</v>
      </c>
      <c r="G476" s="133" t="s">
        <v>8</v>
      </c>
      <c r="H476" s="133" t="s">
        <v>9</v>
      </c>
      <c r="I476" s="133" t="s">
        <v>10</v>
      </c>
      <c r="J476" s="133" t="s">
        <v>11</v>
      </c>
      <c r="K476" s="133" t="s">
        <v>12</v>
      </c>
      <c r="L476" s="133" t="s">
        <v>14</v>
      </c>
    </row>
    <row r="477" spans="2:12" ht="24.95" customHeight="1" x14ac:dyDescent="0.2">
      <c r="B477" s="87" t="s">
        <v>159</v>
      </c>
      <c r="C477" s="117">
        <v>868532</v>
      </c>
      <c r="D477" s="117">
        <v>1387816</v>
      </c>
      <c r="E477" s="117">
        <v>1411395</v>
      </c>
      <c r="F477" s="117">
        <v>396401</v>
      </c>
      <c r="G477" s="117">
        <v>1249355</v>
      </c>
      <c r="H477" s="117">
        <v>763286</v>
      </c>
      <c r="I477" s="117">
        <v>439411</v>
      </c>
      <c r="J477" s="117">
        <v>923321</v>
      </c>
      <c r="K477" s="117">
        <v>415526</v>
      </c>
      <c r="L477" s="134">
        <f>SUM(C477:K477)</f>
        <v>7855043</v>
      </c>
    </row>
    <row r="478" spans="2:12" ht="24.95" customHeight="1" x14ac:dyDescent="0.2">
      <c r="B478" s="87" t="s">
        <v>160</v>
      </c>
      <c r="C478" s="104">
        <v>923520</v>
      </c>
      <c r="D478" s="104">
        <v>1408557</v>
      </c>
      <c r="E478" s="104">
        <v>1480360</v>
      </c>
      <c r="F478" s="104">
        <v>400650</v>
      </c>
      <c r="G478" s="104">
        <v>1366792</v>
      </c>
      <c r="H478" s="104">
        <v>839447</v>
      </c>
      <c r="I478" s="104">
        <v>446437</v>
      </c>
      <c r="J478" s="104">
        <v>958678</v>
      </c>
      <c r="K478" s="104">
        <v>469916</v>
      </c>
      <c r="L478" s="121">
        <f>SUM(C478:K478)</f>
        <v>8294357</v>
      </c>
    </row>
    <row r="479" spans="2:12" ht="24.95" customHeight="1" x14ac:dyDescent="0.2">
      <c r="B479" s="132" t="s">
        <v>43</v>
      </c>
      <c r="C479" s="86">
        <f t="shared" ref="C479:L479" si="8">(C478-C477)/C477</f>
        <v>6.3311426637130241E-2</v>
      </c>
      <c r="D479" s="86">
        <f t="shared" si="8"/>
        <v>1.4945064763628607E-2</v>
      </c>
      <c r="E479" s="86">
        <f t="shared" si="8"/>
        <v>4.8863004332592934E-2</v>
      </c>
      <c r="F479" s="86">
        <f t="shared" si="8"/>
        <v>1.0718943695903895E-2</v>
      </c>
      <c r="G479" s="86">
        <f t="shared" si="8"/>
        <v>9.3998103021158921E-2</v>
      </c>
      <c r="H479" s="86">
        <f t="shared" si="8"/>
        <v>9.978042306553507E-2</v>
      </c>
      <c r="I479" s="86">
        <f t="shared" si="8"/>
        <v>1.5989586059520586E-2</v>
      </c>
      <c r="J479" s="86">
        <f t="shared" si="8"/>
        <v>3.8293291282230121E-2</v>
      </c>
      <c r="K479" s="86">
        <f t="shared" si="8"/>
        <v>0.1308943363351511</v>
      </c>
      <c r="L479" s="86">
        <f t="shared" si="8"/>
        <v>5.5927637824516048E-2</v>
      </c>
    </row>
    <row r="480" spans="2:12" ht="24.95" customHeight="1" x14ac:dyDescent="0.2">
      <c r="B480" s="38"/>
      <c r="C480" s="39"/>
      <c r="D480" s="39"/>
      <c r="E480" s="39"/>
      <c r="F480" s="39"/>
      <c r="G480" s="39"/>
      <c r="H480" s="39"/>
      <c r="I480" s="39"/>
      <c r="J480" s="39"/>
      <c r="K480" s="39"/>
      <c r="L480" s="39"/>
    </row>
    <row r="481" spans="2:12" ht="24.95" customHeight="1" x14ac:dyDescent="0.2">
      <c r="B481" s="38"/>
      <c r="C481" s="39"/>
      <c r="D481" s="39"/>
      <c r="E481" s="39"/>
      <c r="F481" s="39"/>
      <c r="G481" s="39"/>
      <c r="H481" s="39"/>
      <c r="I481" s="39"/>
      <c r="J481" s="39"/>
      <c r="K481" s="39"/>
      <c r="L481" s="39"/>
    </row>
    <row r="482" spans="2:12" ht="24.95" customHeight="1" x14ac:dyDescent="0.2">
      <c r="B482" s="38"/>
      <c r="C482" s="39"/>
      <c r="D482" s="39"/>
      <c r="E482" s="39"/>
      <c r="F482" s="39"/>
      <c r="G482" s="39"/>
      <c r="H482" s="39"/>
      <c r="I482" s="39"/>
      <c r="J482" s="39"/>
      <c r="K482" s="39"/>
      <c r="L482" s="39"/>
    </row>
    <row r="483" spans="2:12" ht="24.95" customHeight="1" x14ac:dyDescent="0.2">
      <c r="B483" s="276"/>
      <c r="C483" s="276"/>
      <c r="D483" s="276"/>
      <c r="E483" s="276"/>
      <c r="F483" s="276"/>
      <c r="G483" s="276"/>
      <c r="H483" s="276"/>
      <c r="I483" s="276"/>
      <c r="J483" s="276"/>
      <c r="K483" s="276"/>
      <c r="L483" s="276"/>
    </row>
    <row r="484" spans="2:12" ht="24.95" customHeight="1" x14ac:dyDescent="0.2">
      <c r="B484" s="38"/>
      <c r="C484" s="39"/>
      <c r="D484" s="39"/>
      <c r="E484" s="39"/>
      <c r="F484" s="39"/>
      <c r="G484" s="39"/>
      <c r="H484" s="39"/>
      <c r="I484" s="39"/>
      <c r="J484" s="39"/>
      <c r="K484" s="39"/>
      <c r="L484" s="39"/>
    </row>
    <row r="485" spans="2:12" ht="24.95" customHeight="1" x14ac:dyDescent="0.2">
      <c r="B485" s="38"/>
      <c r="C485" s="39"/>
      <c r="D485" s="39"/>
      <c r="E485" s="39"/>
      <c r="F485" s="39"/>
      <c r="G485" s="39"/>
      <c r="H485" s="39"/>
      <c r="I485" s="39"/>
      <c r="J485" s="39"/>
      <c r="K485" s="39"/>
      <c r="L485" s="39"/>
    </row>
    <row r="486" spans="2:12" ht="24.95" customHeight="1" x14ac:dyDescent="0.2">
      <c r="B486" s="38"/>
      <c r="C486" s="39"/>
      <c r="D486" s="39"/>
      <c r="E486" s="39"/>
      <c r="F486" s="39"/>
      <c r="G486" s="39"/>
      <c r="H486" s="39"/>
      <c r="I486" s="39"/>
      <c r="J486" s="39"/>
      <c r="K486" s="39"/>
      <c r="L486" s="39"/>
    </row>
    <row r="487" spans="2:12" ht="24.95" customHeight="1" x14ac:dyDescent="0.2">
      <c r="B487" s="38"/>
      <c r="C487" s="39"/>
      <c r="D487" s="39"/>
      <c r="E487" s="39"/>
      <c r="F487" s="39"/>
      <c r="G487" s="39"/>
      <c r="H487" s="39"/>
      <c r="I487" s="39"/>
      <c r="J487" s="39"/>
      <c r="K487" s="39"/>
      <c r="L487" s="39"/>
    </row>
    <row r="488" spans="2:12" ht="24.95" customHeight="1" x14ac:dyDescent="0.2">
      <c r="B488" s="38"/>
      <c r="C488" s="39"/>
      <c r="D488" s="39"/>
      <c r="E488" s="39"/>
      <c r="F488" s="39"/>
      <c r="G488" s="39"/>
      <c r="H488" s="39"/>
      <c r="I488" s="39"/>
      <c r="J488" s="39"/>
      <c r="K488" s="39"/>
      <c r="L488" s="39"/>
    </row>
    <row r="489" spans="2:12" ht="24.95" customHeight="1" x14ac:dyDescent="0.2">
      <c r="B489" s="38"/>
      <c r="C489" s="39"/>
      <c r="D489" s="39"/>
      <c r="E489" s="39"/>
      <c r="F489" s="39"/>
      <c r="G489" s="39"/>
      <c r="H489" s="39"/>
      <c r="I489" s="39"/>
      <c r="J489" s="39"/>
      <c r="K489" s="39"/>
      <c r="L489" s="39"/>
    </row>
    <row r="490" spans="2:12" ht="24.95" customHeight="1" x14ac:dyDescent="0.2">
      <c r="B490" s="38"/>
      <c r="C490" s="39"/>
      <c r="D490" s="39"/>
      <c r="E490" s="39"/>
      <c r="F490" s="39"/>
      <c r="G490" s="39"/>
      <c r="H490" s="39"/>
      <c r="I490" s="39"/>
      <c r="J490" s="39"/>
      <c r="K490" s="39"/>
      <c r="L490" s="39"/>
    </row>
    <row r="491" spans="2:12" ht="24.95" customHeight="1" x14ac:dyDescent="0.2">
      <c r="B491" s="38"/>
      <c r="C491" s="39"/>
      <c r="D491" s="39"/>
      <c r="E491" s="39"/>
      <c r="F491" s="39"/>
      <c r="G491" s="39"/>
      <c r="H491" s="39"/>
      <c r="I491" s="39"/>
      <c r="J491" s="39"/>
      <c r="K491" s="39"/>
      <c r="L491" s="39"/>
    </row>
    <row r="492" spans="2:12" ht="24.95" customHeight="1" x14ac:dyDescent="0.2">
      <c r="B492" s="38"/>
      <c r="C492" s="39"/>
      <c r="D492" s="39"/>
      <c r="E492" s="39"/>
      <c r="F492" s="39"/>
      <c r="G492" s="39"/>
      <c r="H492" s="39"/>
      <c r="I492" s="39"/>
      <c r="J492" s="39"/>
      <c r="K492" s="39"/>
      <c r="L492" s="39"/>
    </row>
    <row r="493" spans="2:12" ht="24.95" customHeight="1" x14ac:dyDescent="0.2">
      <c r="B493" s="38"/>
      <c r="C493" s="39"/>
      <c r="D493" s="39"/>
      <c r="E493" s="39"/>
      <c r="F493" s="39"/>
      <c r="G493" s="39"/>
      <c r="H493" s="39"/>
      <c r="I493" s="39"/>
      <c r="J493" s="39"/>
      <c r="K493" s="39"/>
      <c r="L493" s="39"/>
    </row>
    <row r="494" spans="2:12" ht="24.95" customHeight="1" x14ac:dyDescent="0.2">
      <c r="B494" s="38"/>
      <c r="C494" s="39"/>
      <c r="D494" s="39"/>
      <c r="E494" s="39"/>
      <c r="F494" s="39"/>
      <c r="G494" s="39"/>
      <c r="H494" s="39"/>
      <c r="I494" s="39"/>
      <c r="J494" s="39"/>
      <c r="K494" s="39"/>
      <c r="L494" s="39"/>
    </row>
    <row r="495" spans="2:12" ht="24.95" customHeight="1" x14ac:dyDescent="0.2">
      <c r="B495" s="38"/>
      <c r="C495" s="39"/>
      <c r="D495" s="39"/>
      <c r="E495" s="39"/>
      <c r="F495" s="39"/>
      <c r="G495" s="39"/>
      <c r="H495" s="39"/>
      <c r="I495" s="39"/>
      <c r="J495" s="39"/>
      <c r="K495" s="39"/>
      <c r="L495" s="39"/>
    </row>
    <row r="496" spans="2:12" ht="24.95" customHeight="1" x14ac:dyDescent="0.2">
      <c r="B496" s="38"/>
      <c r="C496" s="39"/>
      <c r="D496" s="39"/>
      <c r="E496" s="39"/>
      <c r="F496" s="39"/>
      <c r="G496" s="39"/>
      <c r="H496" s="39"/>
      <c r="I496" s="39"/>
      <c r="J496" s="39"/>
      <c r="K496" s="39"/>
      <c r="L496" s="39"/>
    </row>
    <row r="497" spans="2:12" ht="24.95" customHeight="1" x14ac:dyDescent="0.2">
      <c r="B497" s="38"/>
      <c r="C497" s="39"/>
      <c r="D497" s="39"/>
      <c r="E497" s="39"/>
      <c r="F497" s="39"/>
      <c r="G497" s="39"/>
      <c r="H497" s="39"/>
      <c r="I497" s="39"/>
      <c r="J497" s="39"/>
      <c r="K497" s="39"/>
      <c r="L497" s="39"/>
    </row>
    <row r="498" spans="2:12" ht="24.95" customHeight="1" x14ac:dyDescent="0.2">
      <c r="B498" s="38"/>
      <c r="C498" s="39"/>
      <c r="D498" s="39"/>
      <c r="E498" s="39"/>
      <c r="F498" s="39"/>
      <c r="G498" s="39"/>
      <c r="H498" s="39"/>
      <c r="I498" s="39"/>
      <c r="J498" s="39"/>
      <c r="K498" s="39"/>
      <c r="L498" s="39"/>
    </row>
    <row r="499" spans="2:12" ht="24.95" customHeight="1" x14ac:dyDescent="0.2">
      <c r="B499" s="38"/>
      <c r="C499" s="39"/>
      <c r="D499" s="39"/>
      <c r="E499" s="39"/>
      <c r="F499" s="39"/>
      <c r="G499" s="39"/>
      <c r="H499" s="39"/>
      <c r="I499" s="39"/>
      <c r="J499" s="39"/>
      <c r="K499" s="39"/>
      <c r="L499" s="39"/>
    </row>
    <row r="500" spans="2:12" ht="24.95" customHeight="1" x14ac:dyDescent="0.2">
      <c r="B500" s="38"/>
      <c r="C500" s="39"/>
      <c r="D500" s="39"/>
      <c r="E500" s="39"/>
      <c r="F500" s="39"/>
      <c r="G500" s="39"/>
      <c r="H500" s="39"/>
      <c r="I500" s="39"/>
      <c r="J500" s="39"/>
      <c r="K500" s="39"/>
      <c r="L500" s="39"/>
    </row>
    <row r="501" spans="2:12" ht="24.95" customHeight="1" x14ac:dyDescent="0.2">
      <c r="B501" s="38"/>
      <c r="C501" s="39"/>
      <c r="D501" s="39"/>
      <c r="E501" s="39"/>
      <c r="F501" s="39"/>
      <c r="G501" s="39"/>
      <c r="H501" s="39"/>
      <c r="I501" s="39"/>
      <c r="J501" s="39"/>
      <c r="K501" s="39"/>
      <c r="L501" s="39"/>
    </row>
    <row r="502" spans="2:12" ht="24.95" customHeight="1" x14ac:dyDescent="0.2">
      <c r="B502" s="38"/>
      <c r="C502" s="39"/>
      <c r="D502" s="39"/>
      <c r="E502" s="39"/>
      <c r="F502" s="39"/>
      <c r="G502" s="39"/>
      <c r="H502" s="39"/>
      <c r="I502" s="39"/>
      <c r="J502" s="39"/>
      <c r="K502" s="39"/>
      <c r="L502" s="39"/>
    </row>
    <row r="503" spans="2:12" ht="24.95" customHeight="1" x14ac:dyDescent="0.2">
      <c r="B503" s="38"/>
      <c r="C503" s="39"/>
      <c r="D503" s="39"/>
      <c r="E503" s="39"/>
      <c r="F503" s="39"/>
      <c r="G503" s="39"/>
      <c r="H503" s="39"/>
      <c r="I503" s="39"/>
      <c r="J503" s="39"/>
      <c r="K503" s="39"/>
      <c r="L503" s="39"/>
    </row>
    <row r="504" spans="2:12" ht="24.95" customHeight="1" x14ac:dyDescent="0.2">
      <c r="B504" s="38"/>
      <c r="C504" s="39"/>
      <c r="D504" s="39"/>
      <c r="E504" s="39"/>
      <c r="F504" s="39"/>
      <c r="G504" s="39"/>
      <c r="H504" s="39"/>
      <c r="I504" s="39"/>
      <c r="J504" s="39"/>
      <c r="K504" s="39"/>
      <c r="L504" s="39"/>
    </row>
    <row r="505" spans="2:12" ht="24.95" customHeight="1" x14ac:dyDescent="0.2">
      <c r="B505" s="38"/>
      <c r="C505" s="39"/>
      <c r="D505" s="39"/>
      <c r="E505" s="39"/>
      <c r="F505" s="39"/>
      <c r="G505" s="39"/>
      <c r="H505" s="39"/>
      <c r="I505" s="39"/>
      <c r="J505" s="39"/>
      <c r="K505" s="39"/>
      <c r="L505" s="39"/>
    </row>
    <row r="506" spans="2:12" ht="24.95" customHeight="1" x14ac:dyDescent="0.2">
      <c r="B506" s="38"/>
      <c r="C506" s="39"/>
      <c r="D506" s="39"/>
      <c r="E506" s="39"/>
      <c r="F506" s="39"/>
      <c r="G506" s="39"/>
      <c r="H506" s="39"/>
      <c r="I506" s="39"/>
      <c r="J506" s="39"/>
      <c r="K506" s="39"/>
      <c r="L506" s="39"/>
    </row>
    <row r="507" spans="2:12" ht="24.95" customHeight="1" x14ac:dyDescent="0.2">
      <c r="B507" s="38"/>
      <c r="C507" s="39"/>
      <c r="D507" s="39"/>
      <c r="E507" s="39"/>
      <c r="F507" s="39"/>
      <c r="G507" s="39"/>
      <c r="H507" s="39"/>
      <c r="I507" s="39"/>
      <c r="J507" s="39"/>
      <c r="K507" s="39"/>
      <c r="L507" s="39"/>
    </row>
    <row r="508" spans="2:12" ht="24.95" customHeight="1" x14ac:dyDescent="0.2">
      <c r="B508" s="38"/>
      <c r="C508" s="39"/>
      <c r="D508" s="39"/>
      <c r="E508" s="39"/>
      <c r="F508" s="39"/>
      <c r="G508" s="39"/>
      <c r="H508" s="39"/>
      <c r="I508" s="39"/>
      <c r="J508" s="39"/>
      <c r="K508" s="39"/>
      <c r="L508" s="39"/>
    </row>
    <row r="509" spans="2:12" ht="24.95" customHeight="1" x14ac:dyDescent="0.2">
      <c r="B509" s="38"/>
      <c r="C509" s="39"/>
      <c r="D509" s="39"/>
      <c r="E509" s="39"/>
      <c r="F509" s="39"/>
      <c r="G509" s="39"/>
      <c r="H509" s="39"/>
      <c r="I509" s="39"/>
      <c r="J509" s="39"/>
      <c r="K509" s="39"/>
      <c r="L509" s="39"/>
    </row>
    <row r="510" spans="2:12" ht="24.95" customHeight="1" x14ac:dyDescent="0.2">
      <c r="B510" s="38"/>
      <c r="C510" s="39"/>
      <c r="D510" s="39"/>
      <c r="E510" s="39"/>
      <c r="F510" s="39"/>
      <c r="G510" s="39"/>
      <c r="H510" s="39"/>
      <c r="I510" s="39"/>
      <c r="J510" s="39"/>
      <c r="K510" s="39"/>
      <c r="L510" s="39"/>
    </row>
    <row r="511" spans="2:12" ht="24.95" customHeight="1" x14ac:dyDescent="0.2">
      <c r="B511" s="38"/>
      <c r="C511" s="39"/>
      <c r="D511" s="39"/>
      <c r="E511" s="39"/>
      <c r="F511" s="39"/>
      <c r="G511" s="39"/>
      <c r="H511" s="39"/>
      <c r="I511" s="39"/>
      <c r="J511" s="39"/>
      <c r="K511" s="39"/>
      <c r="L511" s="39"/>
    </row>
    <row r="512" spans="2:12" ht="24.95" customHeight="1" x14ac:dyDescent="0.2">
      <c r="B512" s="38"/>
      <c r="C512" s="39"/>
      <c r="D512" s="39"/>
      <c r="E512" s="39"/>
      <c r="F512" s="39"/>
      <c r="G512" s="39"/>
      <c r="H512" s="39"/>
      <c r="I512" s="39"/>
      <c r="J512" s="39"/>
      <c r="K512" s="39"/>
      <c r="L512" s="39"/>
    </row>
    <row r="513" spans="2:13" ht="24.95" customHeight="1" x14ac:dyDescent="0.2">
      <c r="B513" s="38"/>
      <c r="C513" s="39"/>
      <c r="D513" s="39"/>
      <c r="E513" s="39"/>
      <c r="F513" s="39"/>
      <c r="G513" s="39"/>
      <c r="H513" s="39"/>
      <c r="I513" s="39"/>
      <c r="J513" s="39"/>
      <c r="K513" s="39"/>
      <c r="L513" s="39"/>
    </row>
    <row r="514" spans="2:13" ht="24.95" customHeight="1" x14ac:dyDescent="0.2">
      <c r="B514" s="38"/>
      <c r="C514" s="39"/>
      <c r="D514" s="39"/>
      <c r="E514" s="39"/>
      <c r="F514" s="39"/>
      <c r="G514" s="39"/>
      <c r="H514" s="39"/>
      <c r="I514" s="39"/>
      <c r="J514" s="39"/>
      <c r="K514" s="39"/>
      <c r="L514" s="39"/>
    </row>
    <row r="515" spans="2:13" ht="24.95" customHeight="1" x14ac:dyDescent="0.2">
      <c r="B515" s="38"/>
      <c r="C515" s="39"/>
      <c r="D515" s="39"/>
      <c r="E515" s="39"/>
      <c r="F515" s="39"/>
      <c r="G515" s="39"/>
      <c r="H515" s="39"/>
      <c r="I515" s="39"/>
      <c r="J515" s="39"/>
      <c r="K515" s="39"/>
      <c r="L515" s="39"/>
    </row>
    <row r="516" spans="2:13" ht="24.95" customHeight="1" x14ac:dyDescent="0.2">
      <c r="B516" s="38"/>
      <c r="C516" s="39"/>
      <c r="D516" s="39"/>
      <c r="E516" s="39"/>
      <c r="F516" s="39"/>
      <c r="G516" s="39"/>
      <c r="H516" s="39"/>
      <c r="I516" s="39"/>
      <c r="J516" s="39"/>
      <c r="K516" s="39"/>
      <c r="L516" s="39"/>
    </row>
    <row r="517" spans="2:13" ht="24.95" customHeight="1" x14ac:dyDescent="0.2">
      <c r="B517" s="38"/>
      <c r="C517" s="39"/>
      <c r="D517" s="39"/>
      <c r="E517" s="39"/>
      <c r="F517" s="39"/>
      <c r="G517" s="39"/>
      <c r="H517" s="39"/>
      <c r="I517" s="39"/>
      <c r="J517" s="39"/>
      <c r="K517" s="39"/>
      <c r="M517" s="32">
        <v>4</v>
      </c>
    </row>
    <row r="518" spans="2:13" ht="24.95" customHeight="1" x14ac:dyDescent="0.2">
      <c r="B518" s="274" t="s">
        <v>15</v>
      </c>
      <c r="C518" s="274"/>
      <c r="D518" s="274"/>
      <c r="E518" s="274"/>
      <c r="F518" s="274"/>
      <c r="G518" s="274"/>
      <c r="H518" s="274"/>
      <c r="I518" s="274"/>
      <c r="J518" s="274"/>
    </row>
    <row r="519" spans="2:13" ht="24.95" customHeight="1" x14ac:dyDescent="0.2">
      <c r="B519" s="105" t="s">
        <v>35</v>
      </c>
      <c r="C519" s="279" t="s">
        <v>40</v>
      </c>
      <c r="D519" s="279"/>
      <c r="E519" s="279" t="s">
        <v>41</v>
      </c>
      <c r="F519" s="279"/>
      <c r="G519" s="279" t="s">
        <v>42</v>
      </c>
      <c r="H519" s="279"/>
      <c r="I519" s="280" t="s">
        <v>89</v>
      </c>
      <c r="J519" s="280"/>
      <c r="L519" s="40"/>
    </row>
    <row r="520" spans="2:13" ht="24.95" customHeight="1" x14ac:dyDescent="0.2">
      <c r="B520" s="87" t="s">
        <v>159</v>
      </c>
      <c r="C520" s="273">
        <v>10615989</v>
      </c>
      <c r="D520" s="273"/>
      <c r="E520" s="273">
        <v>2631799</v>
      </c>
      <c r="F520" s="273"/>
      <c r="G520" s="262">
        <f>C520+E520</f>
        <v>13247788</v>
      </c>
      <c r="H520" s="262"/>
      <c r="I520" s="281">
        <v>0.27329999999999999</v>
      </c>
      <c r="J520" s="281"/>
    </row>
    <row r="521" spans="2:13" ht="24.95" customHeight="1" x14ac:dyDescent="0.2">
      <c r="B521" s="87" t="s">
        <v>160</v>
      </c>
      <c r="C521" s="304">
        <v>11272232</v>
      </c>
      <c r="D521" s="304"/>
      <c r="E521" s="304">
        <v>2860983</v>
      </c>
      <c r="F521" s="304"/>
      <c r="G521" s="316">
        <f>C521+E521</f>
        <v>14133215</v>
      </c>
      <c r="H521" s="316"/>
      <c r="I521" s="277">
        <v>0.2735025763384335</v>
      </c>
      <c r="J521" s="277"/>
    </row>
    <row r="522" spans="2:13" ht="24.95" customHeight="1" x14ac:dyDescent="0.2">
      <c r="B522" s="118" t="s">
        <v>43</v>
      </c>
      <c r="C522" s="311">
        <f>(C521-C520)/C520</f>
        <v>6.1816473246157279E-2</v>
      </c>
      <c r="D522" s="311"/>
      <c r="E522" s="311">
        <f>(E521-E520)/E520</f>
        <v>8.7082638149797914E-2</v>
      </c>
      <c r="F522" s="311"/>
      <c r="G522" s="307">
        <f>(G521-G520)/G520</f>
        <v>6.6835837046909263E-2</v>
      </c>
      <c r="H522" s="307"/>
      <c r="I522" s="307">
        <f>(I521-I520)/I520</f>
        <v>7.4122333857853386E-4</v>
      </c>
      <c r="J522" s="307"/>
    </row>
    <row r="523" spans="2:13" ht="24.95" customHeight="1" x14ac:dyDescent="0.2">
      <c r="B523" s="38"/>
      <c r="C523" s="39"/>
      <c r="D523" s="39"/>
      <c r="E523" s="39"/>
      <c r="F523" s="39"/>
      <c r="G523" s="41"/>
      <c r="H523" s="41"/>
      <c r="I523" s="41"/>
      <c r="J523" s="41"/>
      <c r="K523" s="13"/>
    </row>
    <row r="524" spans="2:13" ht="24.95" customHeight="1" x14ac:dyDescent="0.2"/>
    <row r="525" spans="2:13" ht="24.95" customHeight="1" x14ac:dyDescent="0.2"/>
    <row r="526" spans="2:13" ht="24.95" customHeight="1" x14ac:dyDescent="0.2"/>
    <row r="527" spans="2:13" ht="24.95" customHeight="1" x14ac:dyDescent="0.2">
      <c r="L527" s="42"/>
    </row>
    <row r="528" spans="2:13" ht="24.95" customHeight="1" x14ac:dyDescent="0.2"/>
    <row r="529" spans="2:12" ht="24.95" customHeight="1" x14ac:dyDescent="0.2"/>
    <row r="530" spans="2:12" ht="24.95" customHeight="1" x14ac:dyDescent="0.2">
      <c r="L530" s="27"/>
    </row>
    <row r="531" spans="2:12" ht="24.95" customHeight="1" x14ac:dyDescent="0.2"/>
    <row r="532" spans="2:12" ht="24.95" customHeight="1" x14ac:dyDescent="0.2"/>
    <row r="533" spans="2:12" ht="24.95" customHeight="1" x14ac:dyDescent="0.2"/>
    <row r="534" spans="2:12" ht="24.95" customHeight="1" x14ac:dyDescent="0.2"/>
    <row r="535" spans="2:12" ht="24.95" customHeight="1" x14ac:dyDescent="0.2"/>
    <row r="536" spans="2:12" ht="24.95" customHeight="1" x14ac:dyDescent="0.2"/>
    <row r="537" spans="2:12" ht="24.95" customHeight="1" x14ac:dyDescent="0.2"/>
    <row r="538" spans="2:12" ht="24.95" customHeight="1" x14ac:dyDescent="0.2"/>
    <row r="539" spans="2:12" ht="24.95" customHeight="1" x14ac:dyDescent="0.2"/>
    <row r="540" spans="2:12" ht="24.95" customHeight="1" x14ac:dyDescent="0.2"/>
    <row r="541" spans="2:12" ht="24.95" customHeight="1" x14ac:dyDescent="0.2"/>
    <row r="542" spans="2:12" ht="24.95" customHeight="1" x14ac:dyDescent="0.2"/>
    <row r="543" spans="2:12" ht="24.95" customHeight="1" x14ac:dyDescent="0.2"/>
    <row r="544" spans="2:12" ht="24.95" customHeight="1" x14ac:dyDescent="0.2">
      <c r="B544" s="274" t="s">
        <v>38</v>
      </c>
      <c r="C544" s="274"/>
      <c r="D544" s="274"/>
      <c r="E544" s="274"/>
      <c r="F544" s="274"/>
      <c r="G544" s="274"/>
      <c r="H544" s="274"/>
      <c r="I544" s="274"/>
      <c r="J544" s="274"/>
      <c r="K544" s="274"/>
      <c r="L544" s="274"/>
    </row>
    <row r="545" spans="2:13" ht="24.95" customHeight="1" x14ac:dyDescent="0.2">
      <c r="B545" s="105" t="s">
        <v>35</v>
      </c>
      <c r="C545" s="130" t="s">
        <v>114</v>
      </c>
      <c r="D545" s="130" t="s">
        <v>5</v>
      </c>
      <c r="E545" s="130" t="s">
        <v>6</v>
      </c>
      <c r="F545" s="130" t="s">
        <v>7</v>
      </c>
      <c r="G545" s="130" t="s">
        <v>8</v>
      </c>
      <c r="H545" s="130" t="s">
        <v>9</v>
      </c>
      <c r="I545" s="130" t="s">
        <v>10</v>
      </c>
      <c r="J545" s="130" t="s">
        <v>11</v>
      </c>
      <c r="K545" s="130" t="s">
        <v>12</v>
      </c>
      <c r="L545" s="130" t="s">
        <v>14</v>
      </c>
    </row>
    <row r="546" spans="2:13" ht="24.95" customHeight="1" x14ac:dyDescent="0.2">
      <c r="B546" s="87" t="s">
        <v>159</v>
      </c>
      <c r="C546" s="104">
        <v>1429916</v>
      </c>
      <c r="D546" s="104">
        <v>2107827</v>
      </c>
      <c r="E546" s="104">
        <v>2253377</v>
      </c>
      <c r="F546" s="104">
        <v>681573</v>
      </c>
      <c r="G546" s="104">
        <v>2380223</v>
      </c>
      <c r="H546" s="104">
        <v>1256046</v>
      </c>
      <c r="I546" s="104">
        <v>858987</v>
      </c>
      <c r="J546" s="104">
        <v>1579839</v>
      </c>
      <c r="K546" s="104">
        <v>700000</v>
      </c>
      <c r="L546" s="121">
        <f>SUM(C546:K546)</f>
        <v>13247788</v>
      </c>
    </row>
    <row r="547" spans="2:13" ht="24.95" customHeight="1" x14ac:dyDescent="0.2">
      <c r="B547" s="87" t="s">
        <v>160</v>
      </c>
      <c r="C547" s="131">
        <v>1549442</v>
      </c>
      <c r="D547" s="131">
        <v>2165755</v>
      </c>
      <c r="E547" s="131">
        <v>2390873</v>
      </c>
      <c r="F547" s="131">
        <v>694934</v>
      </c>
      <c r="G547" s="131">
        <v>2590200</v>
      </c>
      <c r="H547" s="131">
        <v>1382008</v>
      </c>
      <c r="I547" s="131">
        <v>889950</v>
      </c>
      <c r="J547" s="131">
        <v>1676798</v>
      </c>
      <c r="K547" s="131">
        <v>793255</v>
      </c>
      <c r="L547" s="122">
        <f>SUM(C547:K547)</f>
        <v>14133215</v>
      </c>
    </row>
    <row r="548" spans="2:13" ht="24.95" customHeight="1" x14ac:dyDescent="0.2">
      <c r="B548" s="118" t="s">
        <v>43</v>
      </c>
      <c r="C548" s="123">
        <f t="shared" ref="C548:L548" si="9">(C547-C546)/C546</f>
        <v>8.3589525538563109E-2</v>
      </c>
      <c r="D548" s="123">
        <f t="shared" si="9"/>
        <v>2.7482331329848227E-2</v>
      </c>
      <c r="E548" s="123">
        <f t="shared" si="9"/>
        <v>6.1017752466631194E-2</v>
      </c>
      <c r="F548" s="123">
        <f t="shared" si="9"/>
        <v>1.9603182637809888E-2</v>
      </c>
      <c r="G548" s="123">
        <f t="shared" si="9"/>
        <v>8.8217364507443205E-2</v>
      </c>
      <c r="H548" s="123">
        <f t="shared" si="9"/>
        <v>0.10028454371894023</v>
      </c>
      <c r="I548" s="123">
        <f t="shared" si="9"/>
        <v>3.6045947144718142E-2</v>
      </c>
      <c r="J548" s="123">
        <f t="shared" si="9"/>
        <v>6.1372709497613365E-2</v>
      </c>
      <c r="K548" s="123">
        <f t="shared" si="9"/>
        <v>0.13322142857142857</v>
      </c>
      <c r="L548" s="123">
        <f t="shared" si="9"/>
        <v>6.6835837046909263E-2</v>
      </c>
    </row>
    <row r="549" spans="2:13" ht="24.95" customHeight="1" x14ac:dyDescent="0.2">
      <c r="B549" s="38"/>
      <c r="C549" s="39"/>
      <c r="D549" s="39"/>
      <c r="E549" s="39"/>
      <c r="F549" s="39"/>
      <c r="G549" s="39"/>
      <c r="H549" s="39"/>
      <c r="I549" s="39"/>
      <c r="J549" s="39"/>
      <c r="K549" s="39"/>
      <c r="L549" s="39"/>
    </row>
    <row r="550" spans="2:13" ht="24.95" customHeight="1" x14ac:dyDescent="0.2">
      <c r="B550" s="38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13"/>
    </row>
    <row r="551" spans="2:13" ht="24.95" customHeight="1" x14ac:dyDescent="0.2">
      <c r="B551" s="276"/>
      <c r="C551" s="276"/>
      <c r="D551" s="276"/>
      <c r="E551" s="276"/>
      <c r="F551" s="276"/>
      <c r="G551" s="276"/>
      <c r="H551" s="276"/>
      <c r="I551" s="276"/>
      <c r="J551" s="276"/>
      <c r="K551" s="276"/>
      <c r="L551" s="276"/>
      <c r="M551" s="13"/>
    </row>
    <row r="552" spans="2:13" ht="24.95" customHeight="1" x14ac:dyDescent="0.2"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13"/>
    </row>
    <row r="553" spans="2:13" ht="24.95" customHeight="1" x14ac:dyDescent="0.2">
      <c r="B553" s="38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13"/>
    </row>
    <row r="554" spans="2:13" ht="24.95" customHeight="1" x14ac:dyDescent="0.2">
      <c r="B554" s="38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13"/>
    </row>
    <row r="555" spans="2:13" ht="24.95" customHeight="1" x14ac:dyDescent="0.2">
      <c r="B555" s="38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13"/>
    </row>
    <row r="556" spans="2:13" ht="24.95" customHeight="1" x14ac:dyDescent="0.2">
      <c r="B556" s="38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13"/>
    </row>
    <row r="557" spans="2:13" ht="24.95" customHeight="1" x14ac:dyDescent="0.2">
      <c r="B557" s="38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13"/>
    </row>
    <row r="558" spans="2:13" ht="24.95" customHeight="1" x14ac:dyDescent="0.2">
      <c r="B558" s="38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13"/>
    </row>
    <row r="559" spans="2:13" ht="24.95" customHeight="1" x14ac:dyDescent="0.2">
      <c r="B559" s="38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13"/>
    </row>
    <row r="560" spans="2:13" ht="24.95" customHeight="1" x14ac:dyDescent="0.2">
      <c r="B560" s="38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13"/>
    </row>
    <row r="561" spans="2:13" ht="24.95" customHeight="1" x14ac:dyDescent="0.2">
      <c r="B561" s="38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13"/>
    </row>
    <row r="562" spans="2:13" ht="24.95" customHeight="1" x14ac:dyDescent="0.2">
      <c r="B562" s="38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13"/>
    </row>
    <row r="563" spans="2:13" ht="24.95" customHeight="1" x14ac:dyDescent="0.2">
      <c r="B563" s="38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13"/>
    </row>
    <row r="564" spans="2:13" ht="24.95" customHeight="1" x14ac:dyDescent="0.2">
      <c r="B564" s="38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13"/>
    </row>
    <row r="565" spans="2:13" ht="24.95" customHeight="1" x14ac:dyDescent="0.2">
      <c r="B565" s="38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13"/>
    </row>
    <row r="566" spans="2:13" ht="24.95" customHeight="1" x14ac:dyDescent="0.2">
      <c r="B566" s="38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13"/>
    </row>
    <row r="567" spans="2:13" ht="24.95" customHeight="1" x14ac:dyDescent="0.2">
      <c r="B567" s="38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13"/>
    </row>
    <row r="568" spans="2:13" ht="24.95" customHeight="1" x14ac:dyDescent="0.2">
      <c r="B568" s="38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13"/>
    </row>
    <row r="569" spans="2:13" ht="24.95" customHeight="1" x14ac:dyDescent="0.2">
      <c r="B569" s="38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13"/>
    </row>
    <row r="570" spans="2:13" ht="24.95" customHeight="1" x14ac:dyDescent="0.2">
      <c r="B570" s="38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13"/>
    </row>
    <row r="571" spans="2:13" ht="24.95" customHeight="1" x14ac:dyDescent="0.2">
      <c r="B571" s="38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13"/>
    </row>
    <row r="572" spans="2:13" ht="24.95" customHeight="1" x14ac:dyDescent="0.2">
      <c r="B572" s="38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13"/>
    </row>
    <row r="573" spans="2:13" ht="24.95" customHeight="1" x14ac:dyDescent="0.2">
      <c r="B573" s="38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13"/>
    </row>
    <row r="574" spans="2:13" ht="24.95" customHeight="1" x14ac:dyDescent="0.2">
      <c r="B574" s="38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13"/>
    </row>
    <row r="575" spans="2:13" ht="24.95" customHeight="1" x14ac:dyDescent="0.2">
      <c r="B575" s="38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13"/>
    </row>
    <row r="576" spans="2:13" ht="24.95" customHeight="1" x14ac:dyDescent="0.2">
      <c r="B576" s="38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13"/>
    </row>
    <row r="577" spans="2:15" ht="24.95" customHeight="1" x14ac:dyDescent="0.2">
      <c r="B577" s="38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13"/>
    </row>
    <row r="578" spans="2:15" ht="24.95" customHeight="1" x14ac:dyDescent="0.2">
      <c r="B578" s="38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13"/>
    </row>
    <row r="579" spans="2:15" ht="24.95" customHeight="1" x14ac:dyDescent="0.2">
      <c r="B579" s="38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13"/>
    </row>
    <row r="580" spans="2:15" ht="24.95" customHeight="1" x14ac:dyDescent="0.2">
      <c r="B580" s="38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13"/>
    </row>
    <row r="581" spans="2:15" ht="24.95" customHeight="1" x14ac:dyDescent="0.2">
      <c r="B581" s="38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13"/>
    </row>
    <row r="582" spans="2:15" ht="24.95" customHeight="1" x14ac:dyDescent="0.2">
      <c r="B582" s="38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13"/>
    </row>
    <row r="583" spans="2:15" ht="24.95" customHeight="1" x14ac:dyDescent="0.2">
      <c r="B583" s="38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13"/>
    </row>
    <row r="584" spans="2:15" ht="24.95" customHeight="1" x14ac:dyDescent="0.2">
      <c r="B584" s="38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13"/>
    </row>
    <row r="585" spans="2:15" ht="24.95" customHeight="1" x14ac:dyDescent="0.2">
      <c r="B585" s="38"/>
      <c r="C585" s="39"/>
      <c r="D585" s="39"/>
      <c r="E585" s="39"/>
      <c r="F585" s="39"/>
      <c r="G585" s="39"/>
      <c r="H585" s="39"/>
      <c r="I585" s="214"/>
      <c r="J585" s="39"/>
      <c r="K585" s="39"/>
      <c r="L585" s="39"/>
      <c r="M585" s="13"/>
    </row>
    <row r="586" spans="2:15" ht="24.95" customHeight="1" x14ac:dyDescent="0.2"/>
    <row r="587" spans="2:15" ht="24.95" customHeight="1" x14ac:dyDescent="0.2">
      <c r="B587" s="14" t="s">
        <v>127</v>
      </c>
      <c r="C587" s="14"/>
      <c r="D587" s="14"/>
      <c r="E587" s="14"/>
      <c r="F587" s="14"/>
      <c r="G587" s="14"/>
      <c r="H587" s="14"/>
      <c r="I587" s="14"/>
      <c r="J587" s="14"/>
      <c r="K587" s="14"/>
      <c r="M587" s="32">
        <v>5</v>
      </c>
      <c r="N587" s="14"/>
    </row>
    <row r="588" spans="2:15" ht="25.5" customHeight="1" x14ac:dyDescent="0.2">
      <c r="B588" s="261" t="s">
        <v>82</v>
      </c>
      <c r="C588" s="261"/>
      <c r="D588" s="261"/>
      <c r="E588" s="261"/>
      <c r="F588" s="261"/>
      <c r="G588" s="261"/>
      <c r="H588" s="261"/>
      <c r="I588" s="261"/>
      <c r="J588" s="261"/>
      <c r="K588" s="261"/>
      <c r="L588" s="261"/>
      <c r="M588" s="261"/>
    </row>
    <row r="589" spans="2:15" ht="15" customHeight="1" x14ac:dyDescent="0.2"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139"/>
    </row>
    <row r="590" spans="2:15" ht="25.5" customHeight="1" x14ac:dyDescent="0.2">
      <c r="B590" s="261" t="s">
        <v>83</v>
      </c>
      <c r="C590" s="261"/>
      <c r="D590" s="261"/>
      <c r="E590" s="261"/>
      <c r="F590" s="261"/>
      <c r="G590" s="261"/>
      <c r="H590" s="261"/>
      <c r="I590" s="261"/>
      <c r="J590" s="261"/>
      <c r="K590" s="261"/>
      <c r="L590" s="261"/>
    </row>
    <row r="591" spans="2:15" ht="15" customHeight="1" x14ac:dyDescent="0.2">
      <c r="B591" s="291"/>
      <c r="C591" s="291"/>
      <c r="D591" s="291"/>
      <c r="E591" s="291"/>
      <c r="F591" s="291"/>
      <c r="G591" s="291"/>
    </row>
    <row r="592" spans="2:15" ht="24.95" customHeight="1" x14ac:dyDescent="0.2">
      <c r="B592" s="294" t="s">
        <v>16</v>
      </c>
      <c r="C592" s="294"/>
      <c r="D592" s="294"/>
      <c r="E592" s="294"/>
      <c r="F592" s="294"/>
      <c r="G592" s="294"/>
      <c r="H592" s="294"/>
      <c r="I592" s="294"/>
      <c r="J592" s="294"/>
    </row>
    <row r="593" spans="2:15" ht="24.95" customHeight="1" x14ac:dyDescent="0.2">
      <c r="B593" s="258" t="s">
        <v>36</v>
      </c>
      <c r="C593" s="305" t="s">
        <v>47</v>
      </c>
      <c r="D593" s="305"/>
      <c r="E593" s="305"/>
      <c r="F593" s="305" t="s">
        <v>48</v>
      </c>
      <c r="G593" s="305"/>
      <c r="H593" s="305"/>
      <c r="I593" s="159" t="s">
        <v>52</v>
      </c>
      <c r="J593" s="163" t="s">
        <v>53</v>
      </c>
      <c r="M593" s="45"/>
    </row>
    <row r="594" spans="2:15" ht="24.95" customHeight="1" x14ac:dyDescent="0.2">
      <c r="B594" s="259"/>
      <c r="C594" s="155" t="s">
        <v>66</v>
      </c>
      <c r="D594" s="155" t="s">
        <v>67</v>
      </c>
      <c r="E594" s="215" t="s">
        <v>72</v>
      </c>
      <c r="F594" s="155" t="s">
        <v>69</v>
      </c>
      <c r="G594" s="155" t="s">
        <v>70</v>
      </c>
      <c r="H594" s="156" t="s">
        <v>71</v>
      </c>
      <c r="I594" s="160" t="s">
        <v>85</v>
      </c>
      <c r="J594" s="164" t="s">
        <v>86</v>
      </c>
      <c r="K594" s="19"/>
      <c r="M594" s="45"/>
    </row>
    <row r="595" spans="2:15" ht="24.95" customHeight="1" x14ac:dyDescent="0.2">
      <c r="B595" s="153" t="s">
        <v>114</v>
      </c>
      <c r="C595" s="104">
        <v>39748</v>
      </c>
      <c r="D595" s="104">
        <v>3827</v>
      </c>
      <c r="E595" s="216">
        <f t="shared" ref="E595:E603" si="10">C595+D595</f>
        <v>43575</v>
      </c>
      <c r="F595" s="104">
        <v>55543</v>
      </c>
      <c r="G595" s="104">
        <v>4960</v>
      </c>
      <c r="H595" s="157">
        <f t="shared" ref="H595:H603" si="11">F595+G595</f>
        <v>60503</v>
      </c>
      <c r="I595" s="161">
        <v>0.35518962075848304</v>
      </c>
      <c r="J595" s="165">
        <f>H595/E595</f>
        <v>1.3884796328169822</v>
      </c>
      <c r="K595" s="47"/>
      <c r="M595" s="45"/>
    </row>
    <row r="596" spans="2:15" ht="24.95" customHeight="1" x14ac:dyDescent="0.2">
      <c r="B596" s="153" t="s">
        <v>5</v>
      </c>
      <c r="C596" s="104">
        <v>62812</v>
      </c>
      <c r="D596" s="104">
        <v>16603</v>
      </c>
      <c r="E596" s="216">
        <f t="shared" si="10"/>
        <v>79415</v>
      </c>
      <c r="F596" s="104">
        <v>85985</v>
      </c>
      <c r="G596" s="104">
        <v>25733</v>
      </c>
      <c r="H596" s="157">
        <f t="shared" si="11"/>
        <v>111718</v>
      </c>
      <c r="I596" s="161">
        <v>0.34589757879744876</v>
      </c>
      <c r="J596" s="165">
        <f t="shared" ref="J596:J604" si="12">H596/E596</f>
        <v>1.4067619467355035</v>
      </c>
      <c r="K596" s="47"/>
      <c r="M596" s="45"/>
    </row>
    <row r="597" spans="2:15" ht="24.95" customHeight="1" x14ac:dyDescent="0.2">
      <c r="B597" s="153" t="s">
        <v>22</v>
      </c>
      <c r="C597" s="104">
        <v>59593</v>
      </c>
      <c r="D597" s="104">
        <v>10154</v>
      </c>
      <c r="E597" s="216">
        <f t="shared" si="10"/>
        <v>69747</v>
      </c>
      <c r="F597" s="104">
        <v>96626</v>
      </c>
      <c r="G597" s="104">
        <v>14927</v>
      </c>
      <c r="H597" s="157">
        <f t="shared" si="11"/>
        <v>111553</v>
      </c>
      <c r="I597" s="161">
        <v>0.30439041693953284</v>
      </c>
      <c r="J597" s="165">
        <f t="shared" si="12"/>
        <v>1.5993949560554577</v>
      </c>
      <c r="K597" s="47"/>
      <c r="M597" s="45"/>
    </row>
    <row r="598" spans="2:15" ht="24.95" customHeight="1" x14ac:dyDescent="0.2">
      <c r="B598" s="153" t="s">
        <v>7</v>
      </c>
      <c r="C598" s="104">
        <v>20308</v>
      </c>
      <c r="D598" s="104">
        <v>3275</v>
      </c>
      <c r="E598" s="216">
        <f t="shared" si="10"/>
        <v>23583</v>
      </c>
      <c r="F598" s="104">
        <v>31852</v>
      </c>
      <c r="G598" s="104">
        <v>6095</v>
      </c>
      <c r="H598" s="157">
        <f t="shared" si="11"/>
        <v>37947</v>
      </c>
      <c r="I598" s="161">
        <v>0.35782178217821781</v>
      </c>
      <c r="J598" s="165">
        <f t="shared" si="12"/>
        <v>1.6090828138913624</v>
      </c>
      <c r="K598" s="47"/>
      <c r="L598" s="213"/>
      <c r="M598" s="45"/>
    </row>
    <row r="599" spans="2:15" ht="24.95" customHeight="1" x14ac:dyDescent="0.2">
      <c r="B599" s="153" t="s">
        <v>8</v>
      </c>
      <c r="C599" s="104">
        <v>60434</v>
      </c>
      <c r="D599" s="104">
        <v>23088</v>
      </c>
      <c r="E599" s="216">
        <f t="shared" si="10"/>
        <v>83522</v>
      </c>
      <c r="F599" s="104">
        <v>127942</v>
      </c>
      <c r="G599" s="104">
        <v>34712</v>
      </c>
      <c r="H599" s="157">
        <f t="shared" si="11"/>
        <v>162654</v>
      </c>
      <c r="I599" s="161">
        <v>0.47105125977410944</v>
      </c>
      <c r="J599" s="165">
        <f t="shared" si="12"/>
        <v>1.9474389981082829</v>
      </c>
      <c r="K599" s="47"/>
      <c r="M599" s="45"/>
    </row>
    <row r="600" spans="2:15" ht="24.95" customHeight="1" x14ac:dyDescent="0.2">
      <c r="B600" s="153" t="s">
        <v>9</v>
      </c>
      <c r="C600" s="104">
        <v>37895</v>
      </c>
      <c r="D600" s="104">
        <v>4452</v>
      </c>
      <c r="E600" s="216">
        <f t="shared" si="10"/>
        <v>42347</v>
      </c>
      <c r="F600" s="104">
        <v>59939</v>
      </c>
      <c r="G600" s="104">
        <v>6023</v>
      </c>
      <c r="H600" s="157">
        <f t="shared" si="11"/>
        <v>65962</v>
      </c>
      <c r="I600" s="161">
        <v>0.3520789965305578</v>
      </c>
      <c r="J600" s="165">
        <f t="shared" si="12"/>
        <v>1.5576546154391102</v>
      </c>
      <c r="K600" s="47"/>
      <c r="M600" s="45"/>
    </row>
    <row r="601" spans="2:15" ht="24.95" customHeight="1" x14ac:dyDescent="0.2">
      <c r="B601" s="153" t="s">
        <v>10</v>
      </c>
      <c r="C601" s="104">
        <v>21787</v>
      </c>
      <c r="D601" s="104">
        <v>1173</v>
      </c>
      <c r="E601" s="216">
        <f t="shared" si="10"/>
        <v>22960</v>
      </c>
      <c r="F601" s="104">
        <v>35213</v>
      </c>
      <c r="G601" s="104">
        <v>1611</v>
      </c>
      <c r="H601" s="157">
        <f t="shared" si="11"/>
        <v>36824</v>
      </c>
      <c r="I601" s="161">
        <v>0.30572021585720216</v>
      </c>
      <c r="J601" s="165">
        <f t="shared" si="12"/>
        <v>1.6038327526132403</v>
      </c>
      <c r="K601" s="47"/>
      <c r="M601" s="45"/>
    </row>
    <row r="602" spans="2:15" ht="24.95" customHeight="1" x14ac:dyDescent="0.2">
      <c r="B602" s="153" t="s">
        <v>11</v>
      </c>
      <c r="C602" s="104">
        <v>63353</v>
      </c>
      <c r="D602" s="104">
        <v>9972</v>
      </c>
      <c r="E602" s="216">
        <f t="shared" si="10"/>
        <v>73325</v>
      </c>
      <c r="F602" s="104">
        <v>99819</v>
      </c>
      <c r="G602" s="104">
        <v>19863</v>
      </c>
      <c r="H602" s="157">
        <f t="shared" si="11"/>
        <v>119682</v>
      </c>
      <c r="I602" s="161">
        <v>0.44405609973285842</v>
      </c>
      <c r="J602" s="165">
        <f t="shared" si="12"/>
        <v>1.6322127514490283</v>
      </c>
      <c r="K602" s="47"/>
      <c r="M602" s="48"/>
    </row>
    <row r="603" spans="2:15" ht="24.95" customHeight="1" x14ac:dyDescent="0.2">
      <c r="B603" s="153" t="s">
        <v>12</v>
      </c>
      <c r="C603" s="104">
        <v>18967</v>
      </c>
      <c r="D603" s="104">
        <v>1786</v>
      </c>
      <c r="E603" s="216">
        <f t="shared" si="10"/>
        <v>20753</v>
      </c>
      <c r="F603" s="104">
        <v>32356</v>
      </c>
      <c r="G603" s="104">
        <v>3043</v>
      </c>
      <c r="H603" s="157">
        <f t="shared" si="11"/>
        <v>35399</v>
      </c>
      <c r="I603" s="161">
        <v>0.30840738804669804</v>
      </c>
      <c r="J603" s="165">
        <f t="shared" si="12"/>
        <v>1.7057292921505325</v>
      </c>
      <c r="K603" s="47"/>
      <c r="M603" s="48"/>
    </row>
    <row r="604" spans="2:15" ht="24.95" customHeight="1" x14ac:dyDescent="0.2">
      <c r="B604" s="154" t="s">
        <v>14</v>
      </c>
      <c r="C604" s="108">
        <f t="shared" ref="C604:H604" si="13">SUM(C595:C603)</f>
        <v>384897</v>
      </c>
      <c r="D604" s="108">
        <f t="shared" si="13"/>
        <v>74330</v>
      </c>
      <c r="E604" s="217">
        <f t="shared" si="13"/>
        <v>459227</v>
      </c>
      <c r="F604" s="108">
        <f t="shared" si="13"/>
        <v>625275</v>
      </c>
      <c r="G604" s="108">
        <f t="shared" si="13"/>
        <v>116967</v>
      </c>
      <c r="H604" s="158">
        <f t="shared" si="13"/>
        <v>742242</v>
      </c>
      <c r="I604" s="162">
        <v>0.37051890677648819</v>
      </c>
      <c r="J604" s="166">
        <f t="shared" si="12"/>
        <v>1.6162856278049853</v>
      </c>
      <c r="M604" s="48"/>
    </row>
    <row r="605" spans="2:15" ht="24.95" customHeight="1" x14ac:dyDescent="0.2">
      <c r="B605" s="49"/>
      <c r="C605" s="50"/>
      <c r="D605" s="50"/>
      <c r="E605" s="37"/>
      <c r="F605" s="50"/>
      <c r="G605" s="50"/>
      <c r="H605" s="37"/>
      <c r="I605" s="51"/>
      <c r="J605" s="52"/>
      <c r="K605" s="13"/>
      <c r="L605" s="13"/>
      <c r="M605" s="53"/>
      <c r="N605" s="13"/>
      <c r="O605" s="13"/>
    </row>
    <row r="606" spans="2:15" ht="24.95" customHeight="1" x14ac:dyDescent="0.2">
      <c r="B606" s="49"/>
      <c r="C606" s="54"/>
      <c r="D606" s="54"/>
      <c r="E606" s="55"/>
      <c r="F606" s="54"/>
      <c r="G606" s="54"/>
      <c r="H606" s="55"/>
      <c r="I606" s="51"/>
      <c r="J606" s="56"/>
    </row>
    <row r="607" spans="2:15" ht="24.95" customHeight="1" x14ac:dyDescent="0.2">
      <c r="B607" s="13"/>
      <c r="C607" s="13"/>
      <c r="D607" s="13"/>
      <c r="E607" s="13"/>
      <c r="F607" s="13"/>
      <c r="G607" s="13"/>
      <c r="H607" s="13"/>
      <c r="I607" s="13"/>
      <c r="J607" s="13"/>
    </row>
    <row r="608" spans="2:15" ht="24.95" customHeight="1" x14ac:dyDescent="0.2"/>
    <row r="609" spans="2:15" ht="24.95" customHeight="1" x14ac:dyDescent="0.2"/>
    <row r="610" spans="2:15" ht="24.95" customHeight="1" x14ac:dyDescent="0.2"/>
    <row r="611" spans="2:15" ht="24.95" customHeight="1" x14ac:dyDescent="0.2"/>
    <row r="612" spans="2:15" ht="24.95" customHeight="1" x14ac:dyDescent="0.2"/>
    <row r="613" spans="2:15" ht="24.95" customHeight="1" x14ac:dyDescent="0.2"/>
    <row r="614" spans="2:15" ht="24.95" customHeight="1" x14ac:dyDescent="0.2"/>
    <row r="615" spans="2:15" ht="24.95" customHeight="1" x14ac:dyDescent="0.2"/>
    <row r="616" spans="2:15" ht="24.95" customHeight="1" x14ac:dyDescent="0.2"/>
    <row r="617" spans="2:15" ht="24.95" customHeight="1" x14ac:dyDescent="0.2"/>
    <row r="618" spans="2:15" ht="25.5" customHeight="1" x14ac:dyDescent="0.2">
      <c r="B618" s="261" t="s">
        <v>168</v>
      </c>
      <c r="C618" s="261"/>
      <c r="D618" s="261"/>
      <c r="E618" s="261"/>
      <c r="F618" s="261"/>
      <c r="G618" s="261"/>
      <c r="H618" s="261"/>
      <c r="I618" s="261"/>
      <c r="J618" s="261"/>
      <c r="K618" s="261"/>
      <c r="L618" s="261"/>
      <c r="M618" s="261"/>
    </row>
    <row r="619" spans="2:15" ht="15" customHeight="1" x14ac:dyDescent="0.2">
      <c r="B619" s="57"/>
      <c r="C619" s="57"/>
      <c r="D619" s="57"/>
      <c r="E619" s="57"/>
      <c r="F619" s="57"/>
      <c r="G619" s="57"/>
    </row>
    <row r="620" spans="2:15" ht="24.95" customHeight="1" x14ac:dyDescent="0.2">
      <c r="B620" s="269" t="s">
        <v>13</v>
      </c>
      <c r="C620" s="269"/>
      <c r="D620" s="269"/>
      <c r="E620" s="269"/>
      <c r="F620" s="269"/>
      <c r="G620" s="269"/>
      <c r="H620" s="269"/>
      <c r="I620" s="39"/>
      <c r="J620" s="39"/>
      <c r="K620" s="39"/>
      <c r="L620" s="39"/>
      <c r="M620" s="13"/>
      <c r="N620" s="13"/>
      <c r="O620" s="13"/>
    </row>
    <row r="621" spans="2:15" ht="24.95" customHeight="1" x14ac:dyDescent="0.2">
      <c r="B621" s="152" t="s">
        <v>35</v>
      </c>
      <c r="C621" s="270" t="s">
        <v>62</v>
      </c>
      <c r="D621" s="270"/>
      <c r="E621" s="270" t="s">
        <v>110</v>
      </c>
      <c r="F621" s="270"/>
      <c r="G621" s="270" t="s">
        <v>0</v>
      </c>
      <c r="H621" s="270"/>
      <c r="I621" s="39"/>
      <c r="J621" s="39"/>
      <c r="K621" s="39"/>
      <c r="L621" s="39"/>
      <c r="M621" s="13"/>
      <c r="N621" s="13"/>
      <c r="O621" s="13"/>
    </row>
    <row r="622" spans="2:15" ht="24.95" customHeight="1" x14ac:dyDescent="0.2">
      <c r="B622" s="87" t="s">
        <v>158</v>
      </c>
      <c r="C622" s="266">
        <v>371802</v>
      </c>
      <c r="D622" s="266"/>
      <c r="E622" s="266">
        <v>76961</v>
      </c>
      <c r="F622" s="266"/>
      <c r="G622" s="267">
        <f>C622+E622</f>
        <v>448763</v>
      </c>
      <c r="H622" s="268"/>
      <c r="I622" s="39"/>
      <c r="J622" s="39"/>
      <c r="K622" s="39"/>
      <c r="L622" s="39"/>
      <c r="M622" s="13"/>
      <c r="N622" s="13"/>
      <c r="O622" s="13"/>
    </row>
    <row r="623" spans="2:15" ht="24.95" customHeight="1" x14ac:dyDescent="0.2">
      <c r="B623" s="87" t="s">
        <v>156</v>
      </c>
      <c r="C623" s="271">
        <v>384897</v>
      </c>
      <c r="D623" s="271"/>
      <c r="E623" s="271">
        <v>74330</v>
      </c>
      <c r="F623" s="271"/>
      <c r="G623" s="267">
        <f>C623+E623</f>
        <v>459227</v>
      </c>
      <c r="H623" s="268"/>
      <c r="I623" s="39"/>
      <c r="J623" s="39"/>
      <c r="K623" s="39"/>
      <c r="L623" s="39"/>
      <c r="M623" s="13"/>
      <c r="N623" s="13"/>
      <c r="O623" s="13"/>
    </row>
    <row r="624" spans="2:15" ht="24.95" customHeight="1" x14ac:dyDescent="0.2">
      <c r="B624" s="132" t="s">
        <v>43</v>
      </c>
      <c r="C624" s="264">
        <f>(C623-C622)/C622</f>
        <v>3.5220359223457648E-2</v>
      </c>
      <c r="D624" s="264"/>
      <c r="E624" s="264">
        <f>(E623-E622)/E622</f>
        <v>-3.4186146229908655E-2</v>
      </c>
      <c r="F624" s="264"/>
      <c r="G624" s="264">
        <f>(G623-G622)/G622</f>
        <v>2.3317430358563429E-2</v>
      </c>
      <c r="H624" s="264"/>
      <c r="I624" s="39"/>
      <c r="J624" s="39"/>
      <c r="K624" s="39"/>
      <c r="L624" s="39"/>
      <c r="M624" s="13"/>
      <c r="N624" s="13"/>
      <c r="O624" s="13"/>
    </row>
    <row r="625" spans="2:15" ht="24.95" customHeight="1" x14ac:dyDescent="0.2">
      <c r="B625" s="38"/>
      <c r="C625" s="39"/>
      <c r="D625" s="39"/>
      <c r="E625" s="39"/>
      <c r="F625" s="58"/>
      <c r="G625" s="38"/>
      <c r="H625" s="38"/>
      <c r="I625" s="39"/>
      <c r="J625" s="39"/>
      <c r="K625" s="39"/>
      <c r="L625" s="39"/>
      <c r="M625" s="13"/>
      <c r="N625" s="13"/>
      <c r="O625" s="13"/>
    </row>
    <row r="626" spans="2:15" ht="24.95" customHeight="1" x14ac:dyDescent="0.2">
      <c r="B626" s="38"/>
      <c r="C626" s="39"/>
      <c r="D626" s="39"/>
      <c r="E626" s="39"/>
      <c r="F626" s="58"/>
      <c r="G626" s="38"/>
      <c r="H626" s="38"/>
      <c r="I626" s="39"/>
      <c r="J626" s="39"/>
      <c r="K626" s="39"/>
      <c r="L626" s="39"/>
      <c r="M626" s="13"/>
      <c r="N626" s="13"/>
      <c r="O626" s="13"/>
    </row>
    <row r="627" spans="2:15" ht="24.95" customHeight="1" x14ac:dyDescent="0.2">
      <c r="B627" s="38"/>
      <c r="C627" s="39"/>
      <c r="D627" s="39"/>
      <c r="E627" s="39"/>
      <c r="F627" s="58"/>
      <c r="G627" s="38"/>
      <c r="H627" s="38"/>
      <c r="I627" s="39"/>
      <c r="J627" s="39"/>
      <c r="K627" s="39"/>
      <c r="L627" s="39"/>
      <c r="M627" s="13"/>
      <c r="N627" s="13"/>
      <c r="O627" s="13"/>
    </row>
    <row r="628" spans="2:15" ht="24.95" customHeight="1" x14ac:dyDescent="0.2">
      <c r="B628" s="38"/>
      <c r="C628" s="39"/>
      <c r="D628" s="39"/>
      <c r="E628" s="39"/>
      <c r="F628" s="58"/>
      <c r="G628" s="38"/>
      <c r="H628" s="38"/>
      <c r="I628" s="39"/>
      <c r="J628" s="39"/>
      <c r="K628" s="39"/>
      <c r="L628" s="39"/>
      <c r="M628" s="13"/>
      <c r="N628" s="13"/>
      <c r="O628" s="13"/>
    </row>
    <row r="629" spans="2:15" ht="24.95" customHeight="1" x14ac:dyDescent="0.2">
      <c r="B629" s="38"/>
      <c r="C629" s="39"/>
      <c r="D629" s="39"/>
      <c r="E629" s="39"/>
      <c r="F629" s="58"/>
      <c r="G629" s="38"/>
      <c r="H629" s="38"/>
      <c r="I629" s="39"/>
      <c r="J629" s="39"/>
      <c r="K629" s="39"/>
      <c r="L629" s="39"/>
      <c r="M629" s="13"/>
      <c r="N629" s="13"/>
      <c r="O629" s="13"/>
    </row>
    <row r="630" spans="2:15" ht="24.95" customHeight="1" x14ac:dyDescent="0.2">
      <c r="B630" s="38"/>
      <c r="C630" s="39"/>
      <c r="D630" s="39"/>
      <c r="E630" s="39"/>
      <c r="F630" s="58"/>
      <c r="G630" s="38"/>
      <c r="H630" s="38"/>
      <c r="I630" s="39"/>
      <c r="J630" s="39"/>
      <c r="K630" s="39"/>
      <c r="L630" s="39"/>
      <c r="M630" s="13"/>
      <c r="N630" s="13"/>
      <c r="O630" s="13"/>
    </row>
    <row r="631" spans="2:15" ht="24.95" customHeight="1" x14ac:dyDescent="0.2">
      <c r="B631" s="38"/>
      <c r="C631" s="39"/>
      <c r="D631" s="39"/>
      <c r="E631" s="39"/>
      <c r="F631" s="58"/>
      <c r="G631" s="38"/>
      <c r="H631" s="38"/>
      <c r="I631" s="39"/>
      <c r="J631" s="39"/>
      <c r="K631" s="39"/>
      <c r="L631" s="39"/>
      <c r="M631" s="13"/>
      <c r="N631" s="13"/>
      <c r="O631" s="13"/>
    </row>
    <row r="632" spans="2:15" ht="24.95" customHeight="1" x14ac:dyDescent="0.2">
      <c r="B632" s="276"/>
      <c r="C632" s="276"/>
      <c r="D632" s="276"/>
      <c r="E632" s="276"/>
      <c r="F632" s="276"/>
      <c r="G632" s="276"/>
      <c r="H632" s="276"/>
      <c r="I632" s="276"/>
      <c r="J632" s="276"/>
      <c r="K632" s="276"/>
      <c r="L632" s="276"/>
      <c r="M632" s="59"/>
      <c r="N632" s="59"/>
      <c r="O632" s="59"/>
    </row>
    <row r="633" spans="2:15" ht="24.95" customHeight="1" x14ac:dyDescent="0.2"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</row>
    <row r="634" spans="2:15" ht="24.95" customHeight="1" x14ac:dyDescent="0.2"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</row>
    <row r="635" spans="2:15" ht="24.95" customHeight="1" x14ac:dyDescent="0.2"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</row>
    <row r="636" spans="2:15" ht="24.95" customHeight="1" x14ac:dyDescent="0.2"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59"/>
      <c r="N636" s="59"/>
      <c r="O636" s="59"/>
    </row>
    <row r="637" spans="2:15" ht="24.95" customHeight="1" x14ac:dyDescent="0.2">
      <c r="B637" s="274" t="s">
        <v>15</v>
      </c>
      <c r="C637" s="274"/>
      <c r="D637" s="274"/>
      <c r="E637" s="274"/>
      <c r="F637" s="274"/>
      <c r="G637" s="274"/>
      <c r="H637" s="274"/>
      <c r="I637" s="274"/>
      <c r="J637" s="274"/>
    </row>
    <row r="638" spans="2:15" ht="24.95" customHeight="1" x14ac:dyDescent="0.2">
      <c r="B638" s="167" t="s">
        <v>35</v>
      </c>
      <c r="C638" s="272" t="s">
        <v>40</v>
      </c>
      <c r="D638" s="272"/>
      <c r="E638" s="272" t="s">
        <v>41</v>
      </c>
      <c r="F638" s="272"/>
      <c r="G638" s="272" t="s">
        <v>42</v>
      </c>
      <c r="H638" s="272"/>
      <c r="I638" s="272" t="s">
        <v>89</v>
      </c>
      <c r="J638" s="272"/>
      <c r="L638" s="40"/>
    </row>
    <row r="639" spans="2:15" ht="24.95" customHeight="1" x14ac:dyDescent="0.2">
      <c r="B639" s="87" t="s">
        <v>158</v>
      </c>
      <c r="C639" s="273">
        <v>623201</v>
      </c>
      <c r="D639" s="273"/>
      <c r="E639" s="273">
        <v>114315</v>
      </c>
      <c r="F639" s="273"/>
      <c r="G639" s="262">
        <f>C639+E639</f>
        <v>737516</v>
      </c>
      <c r="H639" s="262"/>
      <c r="I639" s="281">
        <v>0.36887788531272664</v>
      </c>
      <c r="J639" s="281"/>
    </row>
    <row r="640" spans="2:15" ht="24.95" customHeight="1" x14ac:dyDescent="0.2">
      <c r="B640" s="87" t="s">
        <v>156</v>
      </c>
      <c r="C640" s="304">
        <v>625275</v>
      </c>
      <c r="D640" s="304"/>
      <c r="E640" s="304">
        <v>116967</v>
      </c>
      <c r="F640" s="304"/>
      <c r="G640" s="262">
        <f>C640+E640</f>
        <v>742242</v>
      </c>
      <c r="H640" s="262"/>
      <c r="I640" s="277">
        <v>0.37051890677648819</v>
      </c>
      <c r="J640" s="277"/>
    </row>
    <row r="641" spans="2:12" ht="24.95" customHeight="1" x14ac:dyDescent="0.2">
      <c r="B641" s="118" t="s">
        <v>43</v>
      </c>
      <c r="C641" s="265">
        <f>(C640-C639)/C639</f>
        <v>3.3279792554889993E-3</v>
      </c>
      <c r="D641" s="265"/>
      <c r="E641" s="265">
        <f>(E640-E639)/E639</f>
        <v>2.3199055242094212E-2</v>
      </c>
      <c r="F641" s="265"/>
      <c r="G641" s="265">
        <f>(G640-G639)/G639</f>
        <v>6.4079965722777538E-3</v>
      </c>
      <c r="H641" s="265"/>
      <c r="I641" s="265">
        <f>(I640-I639)/I639</f>
        <v>4.4486848604934045E-3</v>
      </c>
      <c r="J641" s="265"/>
    </row>
    <row r="642" spans="2:12" ht="24.95" customHeight="1" x14ac:dyDescent="0.2">
      <c r="B642" s="38"/>
      <c r="C642" s="39"/>
      <c r="D642" s="39"/>
      <c r="E642" s="39"/>
      <c r="F642" s="39"/>
      <c r="G642" s="41"/>
      <c r="H642" s="41"/>
      <c r="I642" s="41"/>
      <c r="J642" s="41"/>
      <c r="K642" s="13"/>
    </row>
    <row r="643" spans="2:12" ht="24.95" customHeight="1" x14ac:dyDescent="0.2"/>
    <row r="644" spans="2:12" ht="24.95" customHeight="1" x14ac:dyDescent="0.2"/>
    <row r="645" spans="2:12" ht="24.95" customHeight="1" x14ac:dyDescent="0.2"/>
    <row r="646" spans="2:12" ht="24.95" customHeight="1" x14ac:dyDescent="0.2">
      <c r="L646" s="42"/>
    </row>
    <row r="647" spans="2:12" ht="24.95" customHeight="1" x14ac:dyDescent="0.2"/>
    <row r="648" spans="2:12" ht="24.95" customHeight="1" x14ac:dyDescent="0.2"/>
    <row r="649" spans="2:12" ht="24.95" customHeight="1" x14ac:dyDescent="0.2">
      <c r="L649" s="27"/>
    </row>
    <row r="650" spans="2:12" ht="24.95" customHeight="1" x14ac:dyDescent="0.2"/>
    <row r="651" spans="2:12" ht="24.95" customHeight="1" x14ac:dyDescent="0.2"/>
    <row r="652" spans="2:12" ht="24.95" customHeight="1" x14ac:dyDescent="0.2"/>
    <row r="653" spans="2:12" ht="24.95" customHeight="1" x14ac:dyDescent="0.2"/>
    <row r="654" spans="2:12" ht="24.95" customHeight="1" x14ac:dyDescent="0.2"/>
    <row r="655" spans="2:12" ht="24.95" customHeight="1" x14ac:dyDescent="0.2"/>
    <row r="656" spans="2:12" ht="24.95" customHeight="1" x14ac:dyDescent="0.2"/>
    <row r="657" spans="2:15" ht="24.95" customHeight="1" x14ac:dyDescent="0.2"/>
    <row r="658" spans="2:15" ht="24.95" customHeight="1" x14ac:dyDescent="0.2"/>
    <row r="659" spans="2:15" ht="24.95" customHeight="1" x14ac:dyDescent="0.2">
      <c r="M659" s="32">
        <v>6</v>
      </c>
    </row>
    <row r="660" spans="2:15" s="145" customFormat="1" ht="25.5" customHeight="1" x14ac:dyDescent="0.2">
      <c r="B660" s="260" t="s">
        <v>171</v>
      </c>
      <c r="C660" s="260"/>
      <c r="D660" s="260"/>
      <c r="E660" s="260"/>
      <c r="F660" s="260"/>
      <c r="G660" s="260"/>
      <c r="H660" s="260"/>
      <c r="I660" s="260"/>
      <c r="J660" s="260"/>
      <c r="K660" s="260"/>
      <c r="L660" s="260"/>
      <c r="M660" s="260"/>
    </row>
    <row r="661" spans="2:15" ht="15" customHeight="1" x14ac:dyDescent="0.2">
      <c r="B661" s="28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</row>
    <row r="662" spans="2:15" ht="24.95" customHeight="1" x14ac:dyDescent="0.2">
      <c r="B662" s="310" t="s">
        <v>13</v>
      </c>
      <c r="C662" s="310"/>
      <c r="D662" s="310"/>
      <c r="E662" s="310"/>
      <c r="F662" s="310"/>
      <c r="G662" s="310"/>
      <c r="H662" s="310"/>
      <c r="I662" s="312"/>
      <c r="J662" s="312"/>
      <c r="K662" s="312"/>
      <c r="L662" s="312"/>
      <c r="M662" s="312"/>
      <c r="N662" s="312"/>
    </row>
    <row r="663" spans="2:15" ht="24.95" customHeight="1" x14ac:dyDescent="0.2">
      <c r="B663" s="101" t="s">
        <v>35</v>
      </c>
      <c r="C663" s="313" t="s">
        <v>51</v>
      </c>
      <c r="D663" s="313"/>
      <c r="E663" s="313" t="s">
        <v>50</v>
      </c>
      <c r="F663" s="313"/>
      <c r="G663" s="313" t="s">
        <v>0</v>
      </c>
      <c r="H663" s="313"/>
    </row>
    <row r="664" spans="2:15" ht="24.95" customHeight="1" x14ac:dyDescent="0.2">
      <c r="B664" s="87" t="s">
        <v>159</v>
      </c>
      <c r="C664" s="273">
        <v>4419000</v>
      </c>
      <c r="D664" s="273"/>
      <c r="E664" s="273">
        <v>1401630</v>
      </c>
      <c r="F664" s="273"/>
      <c r="G664" s="262">
        <f>C664+E664</f>
        <v>5820630</v>
      </c>
      <c r="H664" s="262"/>
    </row>
    <row r="665" spans="2:15" ht="24.95" customHeight="1" x14ac:dyDescent="0.2">
      <c r="B665" s="87" t="s">
        <v>160</v>
      </c>
      <c r="C665" s="304">
        <v>4471889</v>
      </c>
      <c r="D665" s="304"/>
      <c r="E665" s="304">
        <v>1404107</v>
      </c>
      <c r="F665" s="304"/>
      <c r="G665" s="262">
        <f>C665+E665</f>
        <v>5875996</v>
      </c>
      <c r="H665" s="262"/>
    </row>
    <row r="666" spans="2:15" ht="24.95" customHeight="1" x14ac:dyDescent="0.2">
      <c r="B666" s="132" t="s">
        <v>43</v>
      </c>
      <c r="C666" s="264">
        <f>(C665-C664)/C664</f>
        <v>1.1968544919665083E-2</v>
      </c>
      <c r="D666" s="264"/>
      <c r="E666" s="264">
        <f>(E665-E664)/E664</f>
        <v>1.7672281557900445E-3</v>
      </c>
      <c r="F666" s="264"/>
      <c r="G666" s="264">
        <f>(G665-G664)/G664</f>
        <v>9.5120287666455357E-3</v>
      </c>
      <c r="H666" s="264"/>
    </row>
    <row r="667" spans="2:15" ht="24.95" customHeight="1" x14ac:dyDescent="0.2">
      <c r="B667" s="34"/>
      <c r="C667" s="35"/>
      <c r="D667" s="35"/>
      <c r="E667" s="35"/>
      <c r="F667" s="35"/>
      <c r="G667" s="35"/>
      <c r="H667" s="35"/>
      <c r="I667" s="13"/>
      <c r="J667" s="13"/>
      <c r="K667" s="13"/>
      <c r="L667" s="13"/>
      <c r="M667" s="13"/>
      <c r="N667" s="13"/>
      <c r="O667" s="13"/>
    </row>
    <row r="668" spans="2:15" ht="24.95" customHeight="1" x14ac:dyDescent="0.2">
      <c r="B668" s="34"/>
      <c r="C668" s="35"/>
      <c r="D668" s="35"/>
      <c r="E668" s="35"/>
      <c r="F668" s="35"/>
      <c r="G668" s="35"/>
      <c r="H668" s="35"/>
      <c r="I668" s="13"/>
      <c r="J668" s="13"/>
      <c r="K668" s="13"/>
      <c r="L668" s="13"/>
      <c r="M668" s="13"/>
      <c r="N668" s="13"/>
      <c r="O668" s="13"/>
    </row>
    <row r="669" spans="2:15" ht="24.95" customHeight="1" x14ac:dyDescent="0.2">
      <c r="B669" s="34"/>
      <c r="C669" s="35"/>
      <c r="D669" s="35"/>
      <c r="E669" s="35"/>
      <c r="F669" s="35"/>
      <c r="G669" s="35"/>
      <c r="H669" s="35"/>
      <c r="I669" s="13"/>
      <c r="J669" s="13"/>
      <c r="K669" s="13"/>
      <c r="L669" s="13"/>
      <c r="M669" s="13"/>
      <c r="N669" s="13"/>
      <c r="O669" s="13"/>
    </row>
    <row r="670" spans="2:15" ht="24.95" customHeight="1" x14ac:dyDescent="0.2">
      <c r="B670" s="34"/>
      <c r="C670" s="35"/>
      <c r="D670" s="35"/>
      <c r="E670" s="35"/>
      <c r="F670" s="35"/>
      <c r="G670" s="35"/>
      <c r="H670" s="35"/>
      <c r="I670" s="13"/>
      <c r="J670" s="13"/>
      <c r="K670" s="13"/>
      <c r="L670" s="13"/>
      <c r="M670" s="13"/>
      <c r="N670" s="13"/>
      <c r="O670" s="13"/>
    </row>
    <row r="671" spans="2:15" ht="24.95" customHeight="1" x14ac:dyDescent="0.2">
      <c r="B671" s="34"/>
      <c r="C671" s="35"/>
      <c r="D671" s="35"/>
      <c r="E671" s="35"/>
      <c r="F671" s="35"/>
      <c r="G671" s="35"/>
      <c r="H671" s="35"/>
      <c r="I671" s="13"/>
      <c r="J671" s="13"/>
      <c r="K671" s="13"/>
      <c r="L671" s="13"/>
      <c r="M671" s="13"/>
      <c r="N671" s="13"/>
      <c r="O671" s="13"/>
    </row>
    <row r="672" spans="2:15" ht="24.95" customHeight="1" x14ac:dyDescent="0.2">
      <c r="B672" s="34"/>
      <c r="C672" s="35"/>
      <c r="D672" s="35"/>
      <c r="E672" s="35"/>
      <c r="F672" s="35"/>
      <c r="G672" s="35"/>
      <c r="H672" s="35"/>
      <c r="I672" s="13"/>
      <c r="J672" s="13"/>
      <c r="K672" s="13"/>
      <c r="L672" s="13"/>
      <c r="M672" s="13"/>
      <c r="N672" s="13"/>
      <c r="O672" s="13"/>
    </row>
    <row r="673" spans="2:15" ht="24.95" customHeight="1" x14ac:dyDescent="0.2">
      <c r="B673" s="34"/>
      <c r="C673" s="35"/>
      <c r="D673" s="35"/>
      <c r="E673" s="35"/>
      <c r="F673" s="35"/>
      <c r="G673" s="35"/>
      <c r="H673" s="35"/>
      <c r="I673" s="13"/>
      <c r="J673" s="13"/>
      <c r="K673" s="13"/>
      <c r="L673" s="13"/>
      <c r="M673" s="13"/>
      <c r="N673" s="13"/>
      <c r="O673" s="13"/>
    </row>
    <row r="674" spans="2:15" ht="24.95" customHeight="1" x14ac:dyDescent="0.2">
      <c r="B674" s="34"/>
      <c r="C674" s="35"/>
      <c r="D674" s="35"/>
      <c r="E674" s="35"/>
      <c r="F674" s="35"/>
      <c r="G674" s="35"/>
      <c r="H674" s="35"/>
      <c r="I674" s="13"/>
      <c r="J674" s="13"/>
      <c r="K674" s="13"/>
      <c r="L674" s="13"/>
      <c r="M674" s="13"/>
      <c r="N674" s="13"/>
      <c r="O674" s="13"/>
    </row>
    <row r="675" spans="2:15" ht="24.95" customHeight="1" x14ac:dyDescent="0.2">
      <c r="B675" s="34"/>
      <c r="C675" s="35"/>
      <c r="D675" s="35"/>
      <c r="E675" s="35"/>
      <c r="F675" s="35"/>
      <c r="G675" s="35"/>
      <c r="H675" s="35"/>
      <c r="I675" s="13"/>
      <c r="J675" s="13"/>
      <c r="K675" s="13"/>
      <c r="L675" s="13"/>
      <c r="M675" s="13"/>
      <c r="N675" s="13"/>
      <c r="O675" s="13"/>
    </row>
    <row r="676" spans="2:15" ht="24.95" customHeight="1" x14ac:dyDescent="0.2"/>
    <row r="677" spans="2:15" ht="24.95" customHeight="1" x14ac:dyDescent="0.2"/>
    <row r="678" spans="2:15" ht="24.95" customHeight="1" x14ac:dyDescent="0.2"/>
    <row r="679" spans="2:15" ht="24.95" customHeight="1" x14ac:dyDescent="0.2"/>
    <row r="680" spans="2:15" ht="24.95" customHeight="1" x14ac:dyDescent="0.2"/>
    <row r="681" spans="2:15" ht="24.95" customHeight="1" x14ac:dyDescent="0.2"/>
    <row r="682" spans="2:15" ht="24.95" customHeight="1" x14ac:dyDescent="0.2"/>
    <row r="683" spans="2:15" ht="24.95" customHeight="1" x14ac:dyDescent="0.2"/>
    <row r="684" spans="2:15" ht="24.95" customHeight="1" x14ac:dyDescent="0.2"/>
    <row r="685" spans="2:15" ht="24.95" customHeight="1" x14ac:dyDescent="0.2"/>
    <row r="686" spans="2:15" ht="24.95" customHeight="1" x14ac:dyDescent="0.2"/>
    <row r="687" spans="2:15" ht="24.95" customHeight="1" x14ac:dyDescent="0.2"/>
    <row r="688" spans="2:15" ht="24.95" customHeight="1" x14ac:dyDescent="0.2">
      <c r="B688" s="274" t="s">
        <v>15</v>
      </c>
      <c r="C688" s="274"/>
      <c r="D688" s="274"/>
      <c r="E688" s="274"/>
      <c r="F688" s="274"/>
      <c r="G688" s="274"/>
      <c r="H688" s="274"/>
      <c r="I688" s="274"/>
      <c r="J688" s="274"/>
    </row>
    <row r="689" spans="2:12" ht="24.95" customHeight="1" x14ac:dyDescent="0.2">
      <c r="B689" s="167" t="s">
        <v>35</v>
      </c>
      <c r="C689" s="272" t="s">
        <v>40</v>
      </c>
      <c r="D689" s="272"/>
      <c r="E689" s="272" t="s">
        <v>41</v>
      </c>
      <c r="F689" s="272"/>
      <c r="G689" s="272" t="s">
        <v>42</v>
      </c>
      <c r="H689" s="272"/>
      <c r="I689" s="272" t="s">
        <v>89</v>
      </c>
      <c r="J689" s="272"/>
      <c r="L689" s="40"/>
    </row>
    <row r="690" spans="2:12" ht="24.95" customHeight="1" x14ac:dyDescent="0.2">
      <c r="B690" s="87" t="s">
        <v>159</v>
      </c>
      <c r="C690" s="273">
        <v>7161572</v>
      </c>
      <c r="D690" s="273"/>
      <c r="E690" s="273">
        <v>1993894</v>
      </c>
      <c r="F690" s="273"/>
      <c r="G690" s="262">
        <f>C690+E690</f>
        <v>9155466</v>
      </c>
      <c r="H690" s="262"/>
      <c r="I690" s="281">
        <v>0.41160918907720795</v>
      </c>
      <c r="J690" s="281"/>
    </row>
    <row r="691" spans="2:12" ht="24.95" customHeight="1" x14ac:dyDescent="0.2">
      <c r="B691" s="87" t="s">
        <v>160</v>
      </c>
      <c r="C691" s="304">
        <v>7238103</v>
      </c>
      <c r="D691" s="304"/>
      <c r="E691" s="304">
        <v>2017335</v>
      </c>
      <c r="F691" s="304"/>
      <c r="G691" s="262">
        <f>C691+E691</f>
        <v>9255438</v>
      </c>
      <c r="H691" s="262"/>
      <c r="I691" s="277">
        <v>0.41548105671113128</v>
      </c>
      <c r="J691" s="277"/>
    </row>
    <row r="692" spans="2:12" ht="24.95" customHeight="1" x14ac:dyDescent="0.2">
      <c r="B692" s="118" t="s">
        <v>43</v>
      </c>
      <c r="C692" s="265">
        <f>(C691-C690)/C690</f>
        <v>1.0686340931851276E-2</v>
      </c>
      <c r="D692" s="265"/>
      <c r="E692" s="265">
        <f>(E691-E690)/E690</f>
        <v>1.1756392265586836E-2</v>
      </c>
      <c r="F692" s="265"/>
      <c r="G692" s="265">
        <f>(G691-G690)/G690</f>
        <v>1.0919378653145564E-2</v>
      </c>
      <c r="H692" s="265"/>
      <c r="I692" s="265">
        <f>(I691-I690)/I690</f>
        <v>9.4066598527688915E-3</v>
      </c>
      <c r="J692" s="265"/>
    </row>
    <row r="693" spans="2:12" ht="24.95" customHeight="1" x14ac:dyDescent="0.2">
      <c r="B693" s="38"/>
      <c r="C693" s="39"/>
      <c r="D693" s="39"/>
      <c r="E693" s="39"/>
      <c r="F693" s="39"/>
      <c r="G693" s="41"/>
      <c r="H693" s="41"/>
      <c r="I693" s="41"/>
      <c r="J693" s="41"/>
      <c r="K693" s="13"/>
    </row>
    <row r="694" spans="2:12" ht="24.95" customHeight="1" x14ac:dyDescent="0.2"/>
    <row r="695" spans="2:12" ht="24.95" customHeight="1" x14ac:dyDescent="0.2"/>
    <row r="696" spans="2:12" ht="24.95" customHeight="1" x14ac:dyDescent="0.2"/>
    <row r="697" spans="2:12" ht="24.95" customHeight="1" x14ac:dyDescent="0.2">
      <c r="L697" s="42"/>
    </row>
    <row r="698" spans="2:12" ht="24.95" customHeight="1" x14ac:dyDescent="0.2"/>
    <row r="699" spans="2:12" ht="24.95" customHeight="1" x14ac:dyDescent="0.2"/>
    <row r="700" spans="2:12" ht="24.95" customHeight="1" x14ac:dyDescent="0.2">
      <c r="L700" s="27"/>
    </row>
    <row r="701" spans="2:12" ht="24.95" customHeight="1" x14ac:dyDescent="0.2"/>
    <row r="702" spans="2:12" ht="24.95" customHeight="1" x14ac:dyDescent="0.2"/>
    <row r="703" spans="2:12" ht="24.95" customHeight="1" x14ac:dyDescent="0.2"/>
    <row r="704" spans="2:12" ht="24.95" customHeight="1" x14ac:dyDescent="0.2"/>
    <row r="705" spans="2:15" ht="24.95" customHeight="1" x14ac:dyDescent="0.2"/>
    <row r="706" spans="2:15" ht="24.95" customHeight="1" x14ac:dyDescent="0.2"/>
    <row r="707" spans="2:15" ht="24.95" customHeight="1" x14ac:dyDescent="0.2"/>
    <row r="708" spans="2:15" ht="24.95" customHeight="1" x14ac:dyDescent="0.2"/>
    <row r="709" spans="2:15" ht="24.95" customHeight="1" x14ac:dyDescent="0.2"/>
    <row r="710" spans="2:15" ht="24.95" customHeight="1" x14ac:dyDescent="0.2">
      <c r="O710" s="32"/>
    </row>
    <row r="711" spans="2:15" ht="24.95" customHeight="1" x14ac:dyDescent="0.2">
      <c r="O711" s="32"/>
    </row>
    <row r="712" spans="2:15" ht="24.95" customHeight="1" x14ac:dyDescent="0.2">
      <c r="O712" s="32"/>
    </row>
    <row r="713" spans="2:15" ht="24.95" customHeight="1" x14ac:dyDescent="0.2"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</row>
    <row r="714" spans="2:15" ht="24.95" customHeight="1" x14ac:dyDescent="0.2"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</row>
    <row r="715" spans="2:15" ht="24.95" customHeight="1" x14ac:dyDescent="0.2"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</row>
    <row r="716" spans="2:15" ht="24.95" customHeight="1" x14ac:dyDescent="0.2"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</row>
    <row r="717" spans="2:15" ht="24.95" customHeight="1" x14ac:dyDescent="0.2"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</row>
    <row r="718" spans="2:15" ht="24.95" customHeight="1" x14ac:dyDescent="0.2"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</row>
    <row r="719" spans="2:15" ht="24.95" customHeight="1" x14ac:dyDescent="0.2"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</row>
    <row r="720" spans="2:15" ht="24.95" customHeight="1" x14ac:dyDescent="0.2"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</row>
    <row r="721" spans="2:15" ht="24.95" customHeight="1" x14ac:dyDescent="0.2"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</row>
    <row r="722" spans="2:15" ht="24.95" customHeight="1" x14ac:dyDescent="0.2"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</row>
    <row r="723" spans="2:15" ht="24.95" customHeight="1" x14ac:dyDescent="0.2"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</row>
    <row r="724" spans="2:15" ht="24.95" customHeight="1" x14ac:dyDescent="0.2"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</row>
    <row r="725" spans="2:15" ht="24.95" customHeight="1" x14ac:dyDescent="0.2"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</row>
    <row r="726" spans="2:15" ht="24.95" customHeight="1" x14ac:dyDescent="0.2"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</row>
    <row r="727" spans="2:15" ht="24.95" customHeight="1" x14ac:dyDescent="0.2"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</row>
    <row r="728" spans="2:15" ht="24.95" customHeight="1" x14ac:dyDescent="0.2"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</row>
    <row r="729" spans="2:15" ht="24.95" customHeight="1" x14ac:dyDescent="0.2"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</row>
    <row r="730" spans="2:15" ht="24.95" customHeight="1" x14ac:dyDescent="0.2"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M730" s="32">
        <v>7</v>
      </c>
      <c r="N730" s="140"/>
      <c r="O730" s="13"/>
    </row>
    <row r="731" spans="2:15" ht="25.5" customHeight="1" x14ac:dyDescent="0.2">
      <c r="B731" s="261" t="s">
        <v>119</v>
      </c>
      <c r="C731" s="261"/>
      <c r="D731" s="261"/>
      <c r="E731" s="261"/>
      <c r="F731" s="261"/>
      <c r="G731" s="261"/>
      <c r="H731" s="261"/>
      <c r="I731" s="261"/>
      <c r="J731" s="261"/>
      <c r="K731" s="261"/>
      <c r="L731" s="261"/>
      <c r="M731" s="261"/>
    </row>
    <row r="732" spans="2:15" ht="15" customHeight="1" x14ac:dyDescent="0.2"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139"/>
    </row>
    <row r="733" spans="2:15" ht="25.5" customHeight="1" x14ac:dyDescent="0.2">
      <c r="B733" s="261" t="s">
        <v>77</v>
      </c>
      <c r="C733" s="261"/>
      <c r="D733" s="261"/>
      <c r="E733" s="261"/>
      <c r="F733" s="261"/>
      <c r="G733" s="261"/>
      <c r="H733" s="261"/>
      <c r="I733" s="261"/>
      <c r="J733" s="261"/>
      <c r="K733" s="261"/>
      <c r="L733" s="261"/>
      <c r="M733" s="261"/>
    </row>
    <row r="734" spans="2:15" ht="15" customHeight="1" x14ac:dyDescent="0.2">
      <c r="B734" s="291"/>
      <c r="C734" s="291"/>
      <c r="D734" s="291"/>
      <c r="E734" s="291"/>
      <c r="F734" s="291"/>
      <c r="G734" s="291"/>
      <c r="M734" s="13"/>
      <c r="N734" s="13"/>
      <c r="O734" s="13"/>
    </row>
    <row r="735" spans="2:15" ht="24.95" customHeight="1" x14ac:dyDescent="0.2">
      <c r="B735" s="294" t="s">
        <v>17</v>
      </c>
      <c r="C735" s="294"/>
      <c r="D735" s="294"/>
      <c r="E735" s="294"/>
      <c r="F735" s="294"/>
      <c r="G735" s="294"/>
      <c r="H735" s="294"/>
      <c r="I735" s="294"/>
      <c r="J735" s="294"/>
    </row>
    <row r="736" spans="2:15" ht="24.95" customHeight="1" x14ac:dyDescent="0.2">
      <c r="B736" s="258" t="s">
        <v>36</v>
      </c>
      <c r="C736" s="305" t="s">
        <v>47</v>
      </c>
      <c r="D736" s="305"/>
      <c r="E736" s="305"/>
      <c r="F736" s="305" t="s">
        <v>48</v>
      </c>
      <c r="G736" s="305"/>
      <c r="H736" s="305"/>
      <c r="I736" s="159" t="s">
        <v>52</v>
      </c>
      <c r="J736" s="163" t="s">
        <v>53</v>
      </c>
      <c r="M736" s="45"/>
    </row>
    <row r="737" spans="2:15" ht="24.95" customHeight="1" x14ac:dyDescent="0.2">
      <c r="B737" s="259"/>
      <c r="C737" s="155" t="s">
        <v>66</v>
      </c>
      <c r="D737" s="155" t="s">
        <v>67</v>
      </c>
      <c r="E737" s="215" t="s">
        <v>72</v>
      </c>
      <c r="F737" s="155" t="s">
        <v>69</v>
      </c>
      <c r="G737" s="155" t="s">
        <v>70</v>
      </c>
      <c r="H737" s="156" t="s">
        <v>71</v>
      </c>
      <c r="I737" s="160" t="s">
        <v>85</v>
      </c>
      <c r="J737" s="164" t="s">
        <v>86</v>
      </c>
      <c r="K737" s="19"/>
      <c r="M737" s="45"/>
    </row>
    <row r="738" spans="2:15" ht="24.95" customHeight="1" x14ac:dyDescent="0.2">
      <c r="B738" s="153" t="s">
        <v>114</v>
      </c>
      <c r="C738" s="104">
        <v>261</v>
      </c>
      <c r="D738" s="104">
        <v>0</v>
      </c>
      <c r="E738" s="216">
        <f t="shared" ref="E738:E746" si="14">C738+D738</f>
        <v>261</v>
      </c>
      <c r="F738" s="104">
        <v>485</v>
      </c>
      <c r="G738" s="104">
        <v>0</v>
      </c>
      <c r="H738" s="157">
        <f t="shared" ref="H738:H746" si="15">F738+G738</f>
        <v>485</v>
      </c>
      <c r="I738" s="161">
        <v>9.0316573556797022E-2</v>
      </c>
      <c r="J738" s="165">
        <f>H738/E738</f>
        <v>1.8582375478927202</v>
      </c>
      <c r="K738" s="47"/>
      <c r="M738" s="45"/>
    </row>
    <row r="739" spans="2:15" ht="24.95" customHeight="1" x14ac:dyDescent="0.2">
      <c r="B739" s="153" t="s">
        <v>5</v>
      </c>
      <c r="C739" s="104">
        <v>2055</v>
      </c>
      <c r="D739" s="104">
        <v>656</v>
      </c>
      <c r="E739" s="216">
        <f t="shared" si="14"/>
        <v>2711</v>
      </c>
      <c r="F739" s="104">
        <v>3533</v>
      </c>
      <c r="G739" s="104">
        <v>1162</v>
      </c>
      <c r="H739" s="157">
        <f t="shared" si="15"/>
        <v>4695</v>
      </c>
      <c r="I739" s="161">
        <v>0.14010743061772604</v>
      </c>
      <c r="J739" s="165">
        <f t="shared" ref="J739:J747" si="16">H739/E739</f>
        <v>1.7318332718554039</v>
      </c>
      <c r="K739" s="47"/>
      <c r="M739" s="45"/>
    </row>
    <row r="740" spans="2:15" ht="24.95" customHeight="1" x14ac:dyDescent="0.2">
      <c r="B740" s="153" t="s">
        <v>22</v>
      </c>
      <c r="C740" s="104">
        <v>3037</v>
      </c>
      <c r="D740" s="104">
        <v>992</v>
      </c>
      <c r="E740" s="216">
        <f t="shared" si="14"/>
        <v>4029</v>
      </c>
      <c r="F740" s="104">
        <v>5792</v>
      </c>
      <c r="G740" s="104">
        <v>1634</v>
      </c>
      <c r="H740" s="157">
        <f t="shared" si="15"/>
        <v>7426</v>
      </c>
      <c r="I740" s="161">
        <v>0.17592987443733712</v>
      </c>
      <c r="J740" s="165">
        <f t="shared" si="16"/>
        <v>1.8431372549019607</v>
      </c>
      <c r="K740" s="47"/>
      <c r="M740" s="45"/>
    </row>
    <row r="741" spans="2:15" ht="24.95" customHeight="1" x14ac:dyDescent="0.2">
      <c r="B741" s="153" t="s">
        <v>7</v>
      </c>
      <c r="C741" s="104">
        <v>673</v>
      </c>
      <c r="D741" s="104">
        <v>168</v>
      </c>
      <c r="E741" s="216">
        <f t="shared" si="14"/>
        <v>841</v>
      </c>
      <c r="F741" s="104">
        <v>958</v>
      </c>
      <c r="G741" s="104">
        <v>258</v>
      </c>
      <c r="H741" s="157">
        <f t="shared" si="15"/>
        <v>1216</v>
      </c>
      <c r="I741" s="161">
        <v>0.15353535353535352</v>
      </c>
      <c r="J741" s="165">
        <f t="shared" si="16"/>
        <v>1.44589774078478</v>
      </c>
      <c r="K741" s="47"/>
      <c r="M741" s="45"/>
    </row>
    <row r="742" spans="2:15" ht="24.95" customHeight="1" x14ac:dyDescent="0.2">
      <c r="B742" s="153" t="s">
        <v>8</v>
      </c>
      <c r="C742" s="104">
        <v>872</v>
      </c>
      <c r="D742" s="104">
        <v>304</v>
      </c>
      <c r="E742" s="216">
        <f t="shared" si="14"/>
        <v>1176</v>
      </c>
      <c r="F742" s="104">
        <v>2035</v>
      </c>
      <c r="G742" s="104">
        <v>627</v>
      </c>
      <c r="H742" s="157">
        <f t="shared" si="15"/>
        <v>2662</v>
      </c>
      <c r="I742" s="161">
        <v>0.14428184281842818</v>
      </c>
      <c r="J742" s="165">
        <f t="shared" si="16"/>
        <v>2.2636054421768708</v>
      </c>
      <c r="K742" s="47"/>
      <c r="M742" s="45"/>
    </row>
    <row r="743" spans="2:15" ht="24.95" customHeight="1" x14ac:dyDescent="0.2">
      <c r="B743" s="153" t="s">
        <v>9</v>
      </c>
      <c r="C743" s="104">
        <v>2050</v>
      </c>
      <c r="D743" s="104">
        <v>141</v>
      </c>
      <c r="E743" s="216">
        <f t="shared" si="14"/>
        <v>2191</v>
      </c>
      <c r="F743" s="104">
        <v>3498</v>
      </c>
      <c r="G743" s="104">
        <v>231</v>
      </c>
      <c r="H743" s="157">
        <f t="shared" si="15"/>
        <v>3729</v>
      </c>
      <c r="I743" s="161">
        <v>0.37552870090634444</v>
      </c>
      <c r="J743" s="165">
        <f t="shared" si="16"/>
        <v>1.701962574167047</v>
      </c>
      <c r="K743" s="47"/>
      <c r="M743" s="45"/>
    </row>
    <row r="744" spans="2:15" ht="24.95" customHeight="1" x14ac:dyDescent="0.2">
      <c r="B744" s="153" t="s">
        <v>10</v>
      </c>
      <c r="C744" s="104">
        <v>298</v>
      </c>
      <c r="D744" s="104">
        <v>42</v>
      </c>
      <c r="E744" s="216">
        <f t="shared" si="14"/>
        <v>340</v>
      </c>
      <c r="F744" s="104">
        <v>1112</v>
      </c>
      <c r="G744" s="104">
        <v>67</v>
      </c>
      <c r="H744" s="157">
        <f t="shared" si="15"/>
        <v>1179</v>
      </c>
      <c r="I744" s="161">
        <v>0.18985507246376812</v>
      </c>
      <c r="J744" s="165">
        <f t="shared" si="16"/>
        <v>3.4676470588235295</v>
      </c>
      <c r="K744" s="47"/>
      <c r="M744" s="45"/>
    </row>
    <row r="745" spans="2:15" ht="24.95" customHeight="1" x14ac:dyDescent="0.2">
      <c r="B745" s="153" t="s">
        <v>11</v>
      </c>
      <c r="C745" s="104">
        <v>993</v>
      </c>
      <c r="D745" s="104">
        <v>278</v>
      </c>
      <c r="E745" s="216">
        <f t="shared" si="14"/>
        <v>1271</v>
      </c>
      <c r="F745" s="104">
        <v>3939</v>
      </c>
      <c r="G745" s="104">
        <v>2966</v>
      </c>
      <c r="H745" s="157">
        <f t="shared" si="15"/>
        <v>6905</v>
      </c>
      <c r="I745" s="161">
        <v>0.36650743099787686</v>
      </c>
      <c r="J745" s="165">
        <f t="shared" si="16"/>
        <v>5.4327301337529503</v>
      </c>
      <c r="K745" s="47"/>
      <c r="M745" s="48"/>
    </row>
    <row r="746" spans="2:15" ht="24.95" customHeight="1" x14ac:dyDescent="0.2">
      <c r="B746" s="153" t="s">
        <v>12</v>
      </c>
      <c r="C746" s="104">
        <v>317</v>
      </c>
      <c r="D746" s="104">
        <v>65</v>
      </c>
      <c r="E746" s="216">
        <f t="shared" si="14"/>
        <v>382</v>
      </c>
      <c r="F746" s="104">
        <v>349</v>
      </c>
      <c r="G746" s="104">
        <v>65</v>
      </c>
      <c r="H746" s="157">
        <f t="shared" si="15"/>
        <v>414</v>
      </c>
      <c r="I746" s="161">
        <v>8.8461538461538466E-2</v>
      </c>
      <c r="J746" s="165">
        <f t="shared" si="16"/>
        <v>1.0837696335078535</v>
      </c>
      <c r="K746" s="47"/>
      <c r="M746" s="48"/>
    </row>
    <row r="747" spans="2:15" ht="24.95" customHeight="1" x14ac:dyDescent="0.2">
      <c r="B747" s="154" t="s">
        <v>14</v>
      </c>
      <c r="C747" s="108">
        <f t="shared" ref="C747:H747" si="17">SUM(C738:C746)</f>
        <v>10556</v>
      </c>
      <c r="D747" s="108">
        <f t="shared" si="17"/>
        <v>2646</v>
      </c>
      <c r="E747" s="217">
        <f t="shared" si="17"/>
        <v>13202</v>
      </c>
      <c r="F747" s="108">
        <f t="shared" si="17"/>
        <v>21701</v>
      </c>
      <c r="G747" s="108">
        <f t="shared" si="17"/>
        <v>7010</v>
      </c>
      <c r="H747" s="158">
        <f t="shared" si="17"/>
        <v>28711</v>
      </c>
      <c r="I747" s="162">
        <v>0.1951536160957042</v>
      </c>
      <c r="J747" s="166">
        <f t="shared" si="16"/>
        <v>2.1747462505680959</v>
      </c>
      <c r="M747" s="48"/>
    </row>
    <row r="748" spans="2:15" ht="24.95" customHeight="1" x14ac:dyDescent="0.2">
      <c r="B748" s="49"/>
      <c r="C748" s="50"/>
      <c r="D748" s="50"/>
      <c r="E748" s="37"/>
      <c r="F748" s="50"/>
      <c r="G748" s="50"/>
      <c r="H748" s="37"/>
      <c r="I748" s="51"/>
      <c r="J748" s="52"/>
      <c r="K748" s="13"/>
      <c r="L748" s="13"/>
      <c r="M748" s="53"/>
      <c r="N748" s="13"/>
      <c r="O748" s="13"/>
    </row>
    <row r="749" spans="2:15" ht="24.95" customHeight="1" x14ac:dyDescent="0.2">
      <c r="B749" s="49"/>
      <c r="C749" s="54"/>
      <c r="D749" s="54"/>
      <c r="E749" s="55"/>
      <c r="F749" s="54"/>
      <c r="G749" s="54"/>
      <c r="H749" s="55"/>
      <c r="I749" s="51"/>
      <c r="J749" s="56"/>
      <c r="L749" s="13">
        <v>0</v>
      </c>
    </row>
    <row r="750" spans="2:15" ht="24.95" customHeight="1" x14ac:dyDescent="0.2">
      <c r="B750" s="13"/>
      <c r="C750" s="13"/>
      <c r="D750" s="13"/>
      <c r="E750" s="13"/>
      <c r="F750" s="13"/>
      <c r="G750" s="13"/>
      <c r="H750" s="13"/>
      <c r="I750" s="13"/>
      <c r="J750" s="13"/>
    </row>
    <row r="751" spans="2:15" ht="24.95" customHeight="1" x14ac:dyDescent="0.2"/>
    <row r="752" spans="2:15" ht="24.95" customHeight="1" x14ac:dyDescent="0.2"/>
    <row r="753" spans="2:15" ht="24.95" customHeight="1" x14ac:dyDescent="0.2"/>
    <row r="754" spans="2:15" ht="24.95" customHeight="1" x14ac:dyDescent="0.2"/>
    <row r="755" spans="2:15" ht="24.95" customHeight="1" x14ac:dyDescent="0.2"/>
    <row r="756" spans="2:15" ht="24.95" customHeight="1" x14ac:dyDescent="0.2"/>
    <row r="757" spans="2:15" ht="24.95" customHeight="1" x14ac:dyDescent="0.2"/>
    <row r="758" spans="2:15" ht="24.95" customHeight="1" x14ac:dyDescent="0.2"/>
    <row r="759" spans="2:15" ht="24.95" customHeight="1" x14ac:dyDescent="0.2"/>
    <row r="760" spans="2:15" ht="24.95" customHeight="1" x14ac:dyDescent="0.2"/>
    <row r="761" spans="2:15" ht="25.5" customHeight="1" x14ac:dyDescent="0.2">
      <c r="B761" s="261" t="s">
        <v>167</v>
      </c>
      <c r="C761" s="261"/>
      <c r="D761" s="261"/>
      <c r="E761" s="261"/>
      <c r="F761" s="261"/>
      <c r="G761" s="261"/>
      <c r="H761" s="261"/>
      <c r="I761" s="261"/>
      <c r="J761" s="261"/>
      <c r="K761" s="261"/>
      <c r="L761" s="261"/>
      <c r="M761" s="261"/>
    </row>
    <row r="762" spans="2:15" ht="15" customHeight="1" x14ac:dyDescent="0.2">
      <c r="B762" s="57"/>
      <c r="C762" s="57"/>
      <c r="D762" s="57"/>
      <c r="E762" s="57"/>
      <c r="F762" s="57"/>
      <c r="G762" s="57"/>
    </row>
    <row r="763" spans="2:15" ht="24.95" customHeight="1" x14ac:dyDescent="0.2">
      <c r="B763" s="310" t="s">
        <v>13</v>
      </c>
      <c r="C763" s="310"/>
      <c r="D763" s="310"/>
      <c r="E763" s="310"/>
      <c r="F763" s="310"/>
      <c r="G763" s="310"/>
      <c r="H763" s="310"/>
      <c r="I763" s="312"/>
      <c r="J763" s="312"/>
      <c r="K763" s="312"/>
      <c r="L763" s="312"/>
      <c r="M763" s="312"/>
      <c r="N763" s="312"/>
    </row>
    <row r="764" spans="2:15" ht="24.95" customHeight="1" x14ac:dyDescent="0.2">
      <c r="B764" s="101" t="s">
        <v>35</v>
      </c>
      <c r="C764" s="313" t="s">
        <v>62</v>
      </c>
      <c r="D764" s="313"/>
      <c r="E764" s="313" t="s">
        <v>110</v>
      </c>
      <c r="F764" s="313"/>
      <c r="G764" s="313" t="s">
        <v>0</v>
      </c>
      <c r="H764" s="313"/>
    </row>
    <row r="765" spans="2:15" ht="24.95" customHeight="1" x14ac:dyDescent="0.2">
      <c r="B765" s="87" t="s">
        <v>158</v>
      </c>
      <c r="C765" s="273">
        <v>10183</v>
      </c>
      <c r="D765" s="273"/>
      <c r="E765" s="273">
        <v>1879</v>
      </c>
      <c r="F765" s="273"/>
      <c r="G765" s="262">
        <f>C765+E765</f>
        <v>12062</v>
      </c>
      <c r="H765" s="262"/>
    </row>
    <row r="766" spans="2:15" ht="24.95" customHeight="1" x14ac:dyDescent="0.2">
      <c r="B766" s="87" t="s">
        <v>156</v>
      </c>
      <c r="C766" s="304">
        <v>10556</v>
      </c>
      <c r="D766" s="304"/>
      <c r="E766" s="304">
        <v>2646</v>
      </c>
      <c r="F766" s="304"/>
      <c r="G766" s="262">
        <f>C766+E766</f>
        <v>13202</v>
      </c>
      <c r="H766" s="262"/>
    </row>
    <row r="767" spans="2:15" ht="24.95" customHeight="1" x14ac:dyDescent="0.2">
      <c r="B767" s="132" t="s">
        <v>43</v>
      </c>
      <c r="C767" s="264">
        <f>(C766-C765)/C765</f>
        <v>3.6629676912501227E-2</v>
      </c>
      <c r="D767" s="264"/>
      <c r="E767" s="264">
        <f>(E766-E765)/E765</f>
        <v>0.40819584885577437</v>
      </c>
      <c r="F767" s="264"/>
      <c r="G767" s="264">
        <f>(G766-G765)/G765</f>
        <v>9.4511689603714144E-2</v>
      </c>
      <c r="H767" s="264"/>
    </row>
    <row r="768" spans="2:15" ht="24.95" customHeight="1" x14ac:dyDescent="0.2">
      <c r="B768" s="38"/>
      <c r="C768" s="39"/>
      <c r="D768" s="39"/>
      <c r="E768" s="39"/>
      <c r="F768" s="58"/>
      <c r="G768" s="38"/>
      <c r="H768" s="38"/>
      <c r="I768" s="39"/>
      <c r="J768" s="39"/>
      <c r="K768" s="39"/>
      <c r="L768" s="39"/>
      <c r="M768" s="13"/>
      <c r="N768" s="13"/>
      <c r="O768" s="13"/>
    </row>
    <row r="769" spans="2:15" ht="24.95" customHeight="1" x14ac:dyDescent="0.2">
      <c r="B769" s="38"/>
      <c r="C769" s="39"/>
      <c r="D769" s="39"/>
      <c r="E769" s="39"/>
      <c r="F769" s="58"/>
      <c r="G769" s="38"/>
      <c r="H769" s="38"/>
      <c r="I769" s="39"/>
      <c r="J769" s="39"/>
      <c r="K769" s="39"/>
      <c r="L769" s="39"/>
      <c r="M769" s="13"/>
      <c r="N769" s="13"/>
      <c r="O769" s="13"/>
    </row>
    <row r="770" spans="2:15" ht="24.95" customHeight="1" x14ac:dyDescent="0.2">
      <c r="B770" s="38"/>
      <c r="C770" s="39"/>
      <c r="D770" s="39"/>
      <c r="E770" s="39"/>
      <c r="F770" s="58"/>
      <c r="G770" s="38"/>
      <c r="H770" s="38"/>
      <c r="I770" s="39"/>
      <c r="J770" s="39"/>
      <c r="K770" s="39"/>
      <c r="L770" s="39"/>
      <c r="M770" s="13"/>
      <c r="N770" s="13"/>
      <c r="O770" s="13"/>
    </row>
    <row r="771" spans="2:15" ht="24.95" customHeight="1" x14ac:dyDescent="0.2">
      <c r="B771" s="38"/>
      <c r="C771" s="39"/>
      <c r="D771" s="39"/>
      <c r="E771" s="39"/>
      <c r="F771" s="58"/>
      <c r="G771" s="38"/>
      <c r="H771" s="38"/>
      <c r="I771" s="39"/>
      <c r="J771" s="39"/>
      <c r="K771" s="39"/>
      <c r="L771" s="39"/>
      <c r="M771" s="13"/>
      <c r="N771" s="13"/>
      <c r="O771" s="13"/>
    </row>
    <row r="772" spans="2:15" ht="24.95" customHeight="1" x14ac:dyDescent="0.2">
      <c r="B772" s="38"/>
      <c r="C772" s="39"/>
      <c r="D772" s="39"/>
      <c r="E772" s="39"/>
      <c r="F772" s="58"/>
      <c r="G772" s="38"/>
      <c r="H772" s="38"/>
      <c r="I772" s="39"/>
      <c r="J772" s="39"/>
      <c r="K772" s="39"/>
      <c r="L772" s="39"/>
      <c r="M772" s="13"/>
      <c r="N772" s="13"/>
      <c r="O772" s="13"/>
    </row>
    <row r="773" spans="2:15" ht="24.95" customHeight="1" x14ac:dyDescent="0.2">
      <c r="B773" s="38"/>
      <c r="C773" s="39"/>
      <c r="D773" s="39"/>
      <c r="E773" s="39"/>
      <c r="F773" s="58"/>
      <c r="G773" s="38"/>
      <c r="H773" s="38"/>
      <c r="I773" s="39"/>
      <c r="J773" s="39"/>
      <c r="K773" s="39"/>
      <c r="L773" s="39"/>
      <c r="M773" s="13"/>
      <c r="N773" s="13"/>
      <c r="O773" s="13"/>
    </row>
    <row r="774" spans="2:15" ht="24.95" customHeight="1" x14ac:dyDescent="0.2">
      <c r="B774" s="38"/>
      <c r="C774" s="39"/>
      <c r="D774" s="39"/>
      <c r="E774" s="39"/>
      <c r="F774" s="58"/>
      <c r="G774" s="38"/>
      <c r="H774" s="38"/>
      <c r="I774" s="39"/>
      <c r="J774" s="39"/>
      <c r="K774" s="39"/>
      <c r="L774" s="39"/>
      <c r="M774" s="13"/>
      <c r="N774" s="13"/>
      <c r="O774" s="13"/>
    </row>
    <row r="775" spans="2:15" ht="24.95" customHeight="1" x14ac:dyDescent="0.2">
      <c r="B775" s="276"/>
      <c r="C775" s="276"/>
      <c r="D775" s="276"/>
      <c r="E775" s="276"/>
      <c r="F775" s="276"/>
      <c r="G775" s="276"/>
      <c r="H775" s="276"/>
      <c r="I775" s="276"/>
      <c r="J775" s="276"/>
      <c r="K775" s="276"/>
      <c r="L775" s="276"/>
      <c r="M775" s="59"/>
      <c r="N775" s="59"/>
      <c r="O775" s="59"/>
    </row>
    <row r="776" spans="2:15" ht="24.95" customHeight="1" x14ac:dyDescent="0.2"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</row>
    <row r="777" spans="2:15" ht="24.95" customHeight="1" x14ac:dyDescent="0.2"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</row>
    <row r="778" spans="2:15" ht="24.95" customHeight="1" x14ac:dyDescent="0.2"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</row>
    <row r="779" spans="2:15" ht="24.95" customHeight="1" x14ac:dyDescent="0.2"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59"/>
      <c r="N779" s="59"/>
      <c r="O779" s="59"/>
    </row>
    <row r="780" spans="2:15" ht="24.95" customHeight="1" x14ac:dyDescent="0.2">
      <c r="B780" s="274" t="s">
        <v>15</v>
      </c>
      <c r="C780" s="274"/>
      <c r="D780" s="274"/>
      <c r="E780" s="274"/>
      <c r="F780" s="274"/>
      <c r="G780" s="274"/>
      <c r="H780" s="274"/>
      <c r="I780" s="274"/>
      <c r="J780" s="274"/>
    </row>
    <row r="781" spans="2:15" ht="24.95" customHeight="1" x14ac:dyDescent="0.2">
      <c r="B781" s="167" t="s">
        <v>35</v>
      </c>
      <c r="C781" s="272" t="s">
        <v>40</v>
      </c>
      <c r="D781" s="272"/>
      <c r="E781" s="272" t="s">
        <v>41</v>
      </c>
      <c r="F781" s="272"/>
      <c r="G781" s="272" t="s">
        <v>42</v>
      </c>
      <c r="H781" s="272"/>
      <c r="I781" s="272" t="s">
        <v>89</v>
      </c>
      <c r="J781" s="272"/>
      <c r="L781" s="40"/>
    </row>
    <row r="782" spans="2:15" ht="24.95" customHeight="1" x14ac:dyDescent="0.2">
      <c r="B782" s="87" t="s">
        <v>158</v>
      </c>
      <c r="C782" s="273">
        <v>22129</v>
      </c>
      <c r="D782" s="273"/>
      <c r="E782" s="273">
        <v>3053</v>
      </c>
      <c r="F782" s="273"/>
      <c r="G782" s="262">
        <f>C782+E782</f>
        <v>25182</v>
      </c>
      <c r="H782" s="262"/>
      <c r="I782" s="281">
        <v>0.1682501503307276</v>
      </c>
      <c r="J782" s="281"/>
    </row>
    <row r="783" spans="2:15" ht="24.95" customHeight="1" x14ac:dyDescent="0.2">
      <c r="B783" s="87" t="s">
        <v>156</v>
      </c>
      <c r="C783" s="304">
        <v>21701</v>
      </c>
      <c r="D783" s="304"/>
      <c r="E783" s="304">
        <v>7010</v>
      </c>
      <c r="F783" s="304"/>
      <c r="G783" s="262">
        <f>C783+E783</f>
        <v>28711</v>
      </c>
      <c r="H783" s="262"/>
      <c r="I783" s="277">
        <v>0.1951536160957042</v>
      </c>
      <c r="J783" s="277"/>
    </row>
    <row r="784" spans="2:15" ht="24.95" customHeight="1" x14ac:dyDescent="0.2">
      <c r="B784" s="118" t="s">
        <v>43</v>
      </c>
      <c r="C784" s="265">
        <f>(C783-C782)/C782</f>
        <v>-1.9341136065796013E-2</v>
      </c>
      <c r="D784" s="265"/>
      <c r="E784" s="265">
        <f>(E783-E782)/E782</f>
        <v>1.2961021945627251</v>
      </c>
      <c r="F784" s="265"/>
      <c r="G784" s="265">
        <f>(G783-G782)/G782</f>
        <v>0.14013978238424271</v>
      </c>
      <c r="H784" s="265"/>
      <c r="I784" s="265">
        <f>(I783-I782)/I782</f>
        <v>0.15990158530077228</v>
      </c>
      <c r="J784" s="265"/>
    </row>
    <row r="785" spans="2:12" ht="24.95" customHeight="1" x14ac:dyDescent="0.2">
      <c r="B785" s="38"/>
      <c r="C785" s="39"/>
      <c r="D785" s="39"/>
      <c r="E785" s="39"/>
      <c r="F785" s="39"/>
      <c r="G785" s="41"/>
      <c r="H785" s="41"/>
      <c r="I785" s="41"/>
      <c r="J785" s="41"/>
      <c r="K785" s="13"/>
    </row>
    <row r="786" spans="2:12" ht="24.95" customHeight="1" x14ac:dyDescent="0.2"/>
    <row r="787" spans="2:12" ht="24.95" customHeight="1" x14ac:dyDescent="0.2"/>
    <row r="788" spans="2:12" ht="24.95" customHeight="1" x14ac:dyDescent="0.2"/>
    <row r="789" spans="2:12" ht="24.95" customHeight="1" x14ac:dyDescent="0.2">
      <c r="L789" s="42"/>
    </row>
    <row r="790" spans="2:12" ht="24.95" customHeight="1" x14ac:dyDescent="0.2"/>
    <row r="791" spans="2:12" ht="24.95" customHeight="1" x14ac:dyDescent="0.2"/>
    <row r="792" spans="2:12" ht="24.95" customHeight="1" x14ac:dyDescent="0.2">
      <c r="L792" s="27"/>
    </row>
    <row r="793" spans="2:12" ht="24.95" customHeight="1" x14ac:dyDescent="0.2"/>
    <row r="794" spans="2:12" ht="24.95" customHeight="1" x14ac:dyDescent="0.2"/>
    <row r="795" spans="2:12" ht="24.95" customHeight="1" x14ac:dyDescent="0.2"/>
    <row r="796" spans="2:12" ht="24.95" customHeight="1" x14ac:dyDescent="0.2"/>
    <row r="797" spans="2:12" ht="24.95" customHeight="1" x14ac:dyDescent="0.2"/>
    <row r="798" spans="2:12" ht="24.95" customHeight="1" x14ac:dyDescent="0.2"/>
    <row r="799" spans="2:12" ht="24.95" customHeight="1" x14ac:dyDescent="0.2"/>
    <row r="800" spans="2:12" ht="24.95" customHeight="1" x14ac:dyDescent="0.2"/>
    <row r="801" spans="2:15" ht="24.95" customHeight="1" x14ac:dyDescent="0.2"/>
    <row r="802" spans="2:15" ht="24.95" customHeight="1" x14ac:dyDescent="0.2"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M802" s="32">
        <v>8</v>
      </c>
      <c r="N802" s="59"/>
    </row>
    <row r="803" spans="2:15" s="145" customFormat="1" ht="25.5" customHeight="1" x14ac:dyDescent="0.2">
      <c r="B803" s="260" t="s">
        <v>172</v>
      </c>
      <c r="C803" s="260"/>
      <c r="D803" s="260"/>
      <c r="E803" s="260"/>
      <c r="F803" s="260"/>
      <c r="G803" s="260"/>
      <c r="H803" s="260"/>
      <c r="I803" s="260"/>
      <c r="J803" s="260"/>
      <c r="K803" s="260"/>
      <c r="L803" s="260"/>
      <c r="M803" s="260"/>
    </row>
    <row r="804" spans="2:15" ht="15" customHeight="1" x14ac:dyDescent="0.2">
      <c r="B804" s="28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</row>
    <row r="805" spans="2:15" ht="24.95" customHeight="1" x14ac:dyDescent="0.2">
      <c r="B805" s="310" t="s">
        <v>13</v>
      </c>
      <c r="C805" s="310"/>
      <c r="D805" s="310"/>
      <c r="E805" s="310"/>
      <c r="F805" s="310"/>
      <c r="G805" s="310"/>
      <c r="H805" s="310"/>
      <c r="I805" s="312"/>
      <c r="J805" s="312"/>
      <c r="K805" s="312"/>
      <c r="L805" s="312"/>
      <c r="M805" s="312"/>
      <c r="N805" s="312"/>
    </row>
    <row r="806" spans="2:15" ht="24.95" customHeight="1" x14ac:dyDescent="0.2">
      <c r="B806" s="101" t="s">
        <v>35</v>
      </c>
      <c r="C806" s="313" t="s">
        <v>51</v>
      </c>
      <c r="D806" s="313"/>
      <c r="E806" s="313" t="s">
        <v>50</v>
      </c>
      <c r="F806" s="313"/>
      <c r="G806" s="313" t="s">
        <v>0</v>
      </c>
      <c r="H806" s="313"/>
    </row>
    <row r="807" spans="2:15" ht="24.95" customHeight="1" x14ac:dyDescent="0.2">
      <c r="B807" s="87" t="s">
        <v>159</v>
      </c>
      <c r="C807" s="273">
        <v>141339</v>
      </c>
      <c r="D807" s="273"/>
      <c r="E807" s="273">
        <v>55274</v>
      </c>
      <c r="F807" s="273"/>
      <c r="G807" s="262">
        <f>C807+E807</f>
        <v>196613</v>
      </c>
      <c r="H807" s="262"/>
    </row>
    <row r="808" spans="2:15" ht="24.95" customHeight="1" x14ac:dyDescent="0.2">
      <c r="B808" s="87" t="s">
        <v>160</v>
      </c>
      <c r="C808" s="304">
        <v>140754</v>
      </c>
      <c r="D808" s="304"/>
      <c r="E808" s="304">
        <v>61060</v>
      </c>
      <c r="F808" s="304"/>
      <c r="G808" s="262">
        <f>C808+E808</f>
        <v>201814</v>
      </c>
      <c r="H808" s="262"/>
    </row>
    <row r="809" spans="2:15" ht="24.95" customHeight="1" x14ac:dyDescent="0.2">
      <c r="B809" s="132" t="s">
        <v>43</v>
      </c>
      <c r="C809" s="264">
        <f>(C808-C807)/C807</f>
        <v>-4.1389849935262032E-3</v>
      </c>
      <c r="D809" s="264"/>
      <c r="E809" s="264">
        <f>(E808-E807)/E807</f>
        <v>0.104678510692188</v>
      </c>
      <c r="F809" s="264"/>
      <c r="G809" s="264">
        <f>(G808-G807)/G807</f>
        <v>2.6452981237252877E-2</v>
      </c>
      <c r="H809" s="264"/>
    </row>
    <row r="810" spans="2:15" ht="24.95" customHeight="1" x14ac:dyDescent="0.2">
      <c r="B810" s="34"/>
      <c r="C810" s="35"/>
      <c r="D810" s="35"/>
      <c r="E810" s="35"/>
      <c r="F810" s="35"/>
      <c r="G810" s="35"/>
      <c r="H810" s="35"/>
      <c r="I810" s="13"/>
      <c r="J810" s="13"/>
      <c r="K810" s="13"/>
      <c r="L810" s="13"/>
      <c r="M810" s="13"/>
      <c r="N810" s="13"/>
      <c r="O810" s="13"/>
    </row>
    <row r="811" spans="2:15" ht="24.95" customHeight="1" x14ac:dyDescent="0.2">
      <c r="B811" s="34"/>
      <c r="C811" s="35"/>
      <c r="D811" s="35"/>
      <c r="E811" s="35"/>
      <c r="F811" s="35"/>
      <c r="G811" s="35"/>
      <c r="H811" s="35"/>
      <c r="I811" s="13"/>
      <c r="J811" s="13"/>
      <c r="K811" s="13"/>
      <c r="L811" s="13"/>
      <c r="M811" s="13"/>
      <c r="N811" s="13"/>
      <c r="O811" s="13"/>
    </row>
    <row r="812" spans="2:15" ht="24.95" customHeight="1" x14ac:dyDescent="0.2">
      <c r="B812" s="34"/>
      <c r="C812" s="35"/>
      <c r="D812" s="35"/>
      <c r="E812" s="35"/>
      <c r="F812" s="35"/>
      <c r="G812" s="35"/>
      <c r="H812" s="35"/>
      <c r="I812" s="13"/>
      <c r="J812" s="13"/>
      <c r="K812" s="13"/>
      <c r="L812" s="13"/>
      <c r="M812" s="13"/>
      <c r="N812" s="13"/>
      <c r="O812" s="13"/>
    </row>
    <row r="813" spans="2:15" ht="24.95" customHeight="1" x14ac:dyDescent="0.2">
      <c r="B813" s="34"/>
      <c r="C813" s="35"/>
      <c r="D813" s="35"/>
      <c r="E813" s="35"/>
      <c r="F813" s="35"/>
      <c r="G813" s="35"/>
      <c r="H813" s="35"/>
      <c r="I813" s="13"/>
      <c r="J813" s="13"/>
      <c r="K813" s="13"/>
      <c r="L813" s="13"/>
      <c r="M813" s="13"/>
      <c r="N813" s="13"/>
      <c r="O813" s="13"/>
    </row>
    <row r="814" spans="2:15" ht="24.95" customHeight="1" x14ac:dyDescent="0.2">
      <c r="B814" s="34"/>
      <c r="C814" s="35"/>
      <c r="D814" s="35"/>
      <c r="E814" s="35"/>
      <c r="F814" s="35"/>
      <c r="G814" s="35"/>
      <c r="H814" s="35"/>
      <c r="I814" s="13"/>
      <c r="J814" s="13"/>
      <c r="K814" s="13"/>
      <c r="L814" s="13"/>
      <c r="M814" s="13"/>
      <c r="N814" s="13"/>
      <c r="O814" s="13"/>
    </row>
    <row r="815" spans="2:15" ht="24.95" customHeight="1" x14ac:dyDescent="0.2">
      <c r="B815" s="34"/>
      <c r="C815" s="35"/>
      <c r="D815" s="35"/>
      <c r="E815" s="35"/>
      <c r="F815" s="35"/>
      <c r="G815" s="35"/>
      <c r="H815" s="35"/>
      <c r="I815" s="13"/>
      <c r="J815" s="13"/>
      <c r="K815" s="13"/>
      <c r="L815" s="13"/>
      <c r="M815" s="13"/>
      <c r="N815" s="13"/>
      <c r="O815" s="13"/>
    </row>
    <row r="816" spans="2:15" ht="24.95" customHeight="1" x14ac:dyDescent="0.2">
      <c r="B816" s="34"/>
      <c r="C816" s="35"/>
      <c r="D816" s="35"/>
      <c r="E816" s="35"/>
      <c r="F816" s="35"/>
      <c r="G816" s="35"/>
      <c r="H816" s="35"/>
      <c r="I816" s="13"/>
      <c r="J816" s="13"/>
      <c r="K816" s="13"/>
      <c r="L816" s="13"/>
      <c r="M816" s="13"/>
      <c r="N816" s="13"/>
      <c r="O816" s="13"/>
    </row>
    <row r="817" spans="2:15" ht="24.95" customHeight="1" x14ac:dyDescent="0.2">
      <c r="B817" s="34"/>
      <c r="C817" s="35"/>
      <c r="D817" s="35"/>
      <c r="E817" s="35"/>
      <c r="F817" s="35"/>
      <c r="G817" s="35"/>
      <c r="H817" s="35"/>
      <c r="I817" s="13"/>
      <c r="J817" s="13"/>
      <c r="K817" s="13"/>
      <c r="L817" s="13"/>
      <c r="M817" s="13"/>
      <c r="N817" s="13"/>
      <c r="O817" s="13"/>
    </row>
    <row r="818" spans="2:15" ht="24.95" customHeight="1" x14ac:dyDescent="0.2">
      <c r="B818" s="34"/>
      <c r="C818" s="35"/>
      <c r="D818" s="35"/>
      <c r="E818" s="35"/>
      <c r="F818" s="35"/>
      <c r="G818" s="35"/>
      <c r="H818" s="35"/>
      <c r="I818" s="13"/>
      <c r="J818" s="13"/>
      <c r="K818" s="13"/>
      <c r="L818" s="13"/>
      <c r="M818" s="13"/>
      <c r="N818" s="13"/>
      <c r="O818" s="13"/>
    </row>
    <row r="819" spans="2:15" ht="24.95" customHeight="1" x14ac:dyDescent="0.2"/>
    <row r="820" spans="2:15" ht="24.95" customHeight="1" x14ac:dyDescent="0.2"/>
    <row r="821" spans="2:15" ht="24.95" customHeight="1" x14ac:dyDescent="0.2"/>
    <row r="822" spans="2:15" ht="24.95" customHeight="1" x14ac:dyDescent="0.2"/>
    <row r="823" spans="2:15" ht="24.95" customHeight="1" x14ac:dyDescent="0.2"/>
    <row r="824" spans="2:15" ht="24.95" customHeight="1" x14ac:dyDescent="0.2"/>
    <row r="825" spans="2:15" ht="24.95" customHeight="1" x14ac:dyDescent="0.2"/>
    <row r="826" spans="2:15" ht="24.95" customHeight="1" x14ac:dyDescent="0.2"/>
    <row r="827" spans="2:15" ht="24.95" customHeight="1" x14ac:dyDescent="0.2"/>
    <row r="828" spans="2:15" ht="24.95" customHeight="1" x14ac:dyDescent="0.2"/>
    <row r="829" spans="2:15" ht="24.95" customHeight="1" x14ac:dyDescent="0.2"/>
    <row r="830" spans="2:15" ht="24.95" customHeight="1" x14ac:dyDescent="0.2"/>
    <row r="831" spans="2:15" ht="24.95" customHeight="1" x14ac:dyDescent="0.2">
      <c r="B831" s="274" t="s">
        <v>15</v>
      </c>
      <c r="C831" s="274"/>
      <c r="D831" s="274"/>
      <c r="E831" s="274"/>
      <c r="F831" s="274"/>
      <c r="G831" s="274"/>
      <c r="H831" s="274"/>
      <c r="I831" s="274"/>
      <c r="J831" s="274"/>
    </row>
    <row r="832" spans="2:15" ht="24.95" customHeight="1" x14ac:dyDescent="0.2">
      <c r="B832" s="167" t="s">
        <v>35</v>
      </c>
      <c r="C832" s="272" t="s">
        <v>40</v>
      </c>
      <c r="D832" s="272"/>
      <c r="E832" s="272" t="s">
        <v>41</v>
      </c>
      <c r="F832" s="272"/>
      <c r="G832" s="272" t="s">
        <v>42</v>
      </c>
      <c r="H832" s="272"/>
      <c r="I832" s="272" t="s">
        <v>89</v>
      </c>
      <c r="J832" s="272"/>
      <c r="L832" s="40"/>
    </row>
    <row r="833" spans="2:12" ht="24.95" customHeight="1" x14ac:dyDescent="0.2">
      <c r="B833" s="87" t="s">
        <v>159</v>
      </c>
      <c r="C833" s="273">
        <v>296113</v>
      </c>
      <c r="D833" s="273"/>
      <c r="E833" s="273">
        <v>85656</v>
      </c>
      <c r="F833" s="273"/>
      <c r="G833" s="262">
        <f>C833+E833</f>
        <v>381769</v>
      </c>
      <c r="H833" s="262"/>
      <c r="I833" s="281">
        <v>0.23103629827767758</v>
      </c>
      <c r="J833" s="281"/>
    </row>
    <row r="834" spans="2:12" ht="24.95" customHeight="1" x14ac:dyDescent="0.2">
      <c r="B834" s="87" t="s">
        <v>160</v>
      </c>
      <c r="C834" s="304">
        <v>299449</v>
      </c>
      <c r="D834" s="304"/>
      <c r="E834" s="304">
        <v>91000</v>
      </c>
      <c r="F834" s="304"/>
      <c r="G834" s="262">
        <f>C834+E834</f>
        <v>390449</v>
      </c>
      <c r="H834" s="262"/>
      <c r="I834" s="277">
        <v>0.23742386090069886</v>
      </c>
      <c r="J834" s="277"/>
    </row>
    <row r="835" spans="2:12" ht="24.95" customHeight="1" x14ac:dyDescent="0.2">
      <c r="B835" s="118" t="s">
        <v>43</v>
      </c>
      <c r="C835" s="265">
        <f>(C834-C833)/C833</f>
        <v>1.1265969410326463E-2</v>
      </c>
      <c r="D835" s="265"/>
      <c r="E835" s="265">
        <f>(E834-E833)/E833</f>
        <v>6.2389091248715792E-2</v>
      </c>
      <c r="F835" s="265"/>
      <c r="G835" s="265">
        <f>(G834-G833)/G833</f>
        <v>2.2736261980412238E-2</v>
      </c>
      <c r="H835" s="265"/>
      <c r="I835" s="265">
        <f>(I834-I833)/I833</f>
        <v>2.7647441854977316E-2</v>
      </c>
      <c r="J835" s="265"/>
    </row>
    <row r="836" spans="2:12" ht="24.95" customHeight="1" x14ac:dyDescent="0.2">
      <c r="B836" s="38"/>
      <c r="C836" s="39"/>
      <c r="D836" s="39"/>
      <c r="E836" s="39"/>
      <c r="F836" s="39"/>
      <c r="G836" s="41"/>
      <c r="H836" s="41"/>
      <c r="I836" s="41"/>
      <c r="J836" s="41"/>
      <c r="K836" s="13"/>
    </row>
    <row r="837" spans="2:12" ht="24.95" customHeight="1" x14ac:dyDescent="0.2"/>
    <row r="838" spans="2:12" ht="24.95" customHeight="1" x14ac:dyDescent="0.2"/>
    <row r="839" spans="2:12" ht="24.95" customHeight="1" x14ac:dyDescent="0.2"/>
    <row r="840" spans="2:12" ht="24.95" customHeight="1" x14ac:dyDescent="0.2">
      <c r="L840" s="42"/>
    </row>
    <row r="841" spans="2:12" ht="24.95" customHeight="1" x14ac:dyDescent="0.2"/>
    <row r="842" spans="2:12" ht="24.95" customHeight="1" x14ac:dyDescent="0.2"/>
    <row r="843" spans="2:12" ht="24.95" customHeight="1" x14ac:dyDescent="0.2">
      <c r="L843" s="27"/>
    </row>
    <row r="844" spans="2:12" ht="24.95" customHeight="1" x14ac:dyDescent="0.2"/>
    <row r="845" spans="2:12" ht="24.95" customHeight="1" x14ac:dyDescent="0.2"/>
    <row r="846" spans="2:12" ht="24.95" customHeight="1" x14ac:dyDescent="0.2"/>
    <row r="847" spans="2:12" ht="24.95" customHeight="1" x14ac:dyDescent="0.2"/>
    <row r="848" spans="2:12" ht="24.95" customHeight="1" x14ac:dyDescent="0.2"/>
    <row r="849" spans="2:15" ht="24.95" customHeight="1" x14ac:dyDescent="0.2"/>
    <row r="850" spans="2:15" ht="24.95" customHeight="1" x14ac:dyDescent="0.2"/>
    <row r="851" spans="2:15" ht="24.95" customHeight="1" x14ac:dyDescent="0.2"/>
    <row r="852" spans="2:15" ht="24.95" customHeight="1" x14ac:dyDescent="0.2"/>
    <row r="853" spans="2:15" ht="24.95" customHeight="1" x14ac:dyDescent="0.2">
      <c r="O853" s="32"/>
    </row>
    <row r="854" spans="2:15" ht="24.95" customHeight="1" x14ac:dyDescent="0.2">
      <c r="O854" s="32"/>
    </row>
    <row r="855" spans="2:15" ht="24.95" customHeight="1" x14ac:dyDescent="0.2">
      <c r="O855" s="32"/>
    </row>
    <row r="856" spans="2:15" ht="24.95" customHeight="1" x14ac:dyDescent="0.2"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</row>
    <row r="857" spans="2:15" ht="24.95" customHeight="1" x14ac:dyDescent="0.2"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</row>
    <row r="858" spans="2:15" ht="24.95" customHeight="1" x14ac:dyDescent="0.2"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</row>
    <row r="859" spans="2:15" ht="24.95" customHeight="1" x14ac:dyDescent="0.2"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</row>
    <row r="860" spans="2:15" ht="24.95" customHeight="1" x14ac:dyDescent="0.2"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</row>
    <row r="861" spans="2:15" ht="24.95" customHeight="1" x14ac:dyDescent="0.2"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</row>
    <row r="862" spans="2:15" ht="24.95" customHeight="1" x14ac:dyDescent="0.2"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</row>
    <row r="863" spans="2:15" ht="24.95" customHeight="1" x14ac:dyDescent="0.2"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</row>
    <row r="864" spans="2:15" ht="24.95" customHeight="1" x14ac:dyDescent="0.2"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</row>
    <row r="865" spans="2:15" ht="24.95" customHeight="1" x14ac:dyDescent="0.2"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</row>
    <row r="866" spans="2:15" ht="24.95" customHeight="1" x14ac:dyDescent="0.2"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</row>
    <row r="867" spans="2:15" ht="24.95" customHeight="1" x14ac:dyDescent="0.2"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</row>
    <row r="868" spans="2:15" ht="24.95" customHeight="1" x14ac:dyDescent="0.2"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</row>
    <row r="869" spans="2:15" ht="24.95" customHeight="1" x14ac:dyDescent="0.2"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</row>
    <row r="870" spans="2:15" ht="24.95" customHeight="1" x14ac:dyDescent="0.2"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</row>
    <row r="871" spans="2:15" ht="24.95" customHeight="1" x14ac:dyDescent="0.2"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</row>
    <row r="872" spans="2:15" ht="24.95" customHeight="1" x14ac:dyDescent="0.2"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</row>
    <row r="873" spans="2:15" ht="24.95" customHeight="1" x14ac:dyDescent="0.2"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M873" s="32">
        <v>9</v>
      </c>
      <c r="N873" s="59"/>
    </row>
    <row r="874" spans="2:15" ht="25.5" customHeight="1" x14ac:dyDescent="0.2">
      <c r="B874" s="261" t="s">
        <v>120</v>
      </c>
      <c r="C874" s="261"/>
      <c r="D874" s="261"/>
      <c r="E874" s="261"/>
      <c r="F874" s="261"/>
      <c r="G874" s="261"/>
      <c r="H874" s="261"/>
      <c r="I874" s="261"/>
      <c r="J874" s="261"/>
      <c r="K874" s="261"/>
      <c r="L874" s="261"/>
      <c r="M874" s="261"/>
    </row>
    <row r="875" spans="2:15" ht="15" customHeight="1" x14ac:dyDescent="0.2">
      <c r="M875" s="13"/>
      <c r="N875" s="13"/>
      <c r="O875" s="13"/>
    </row>
    <row r="876" spans="2:15" ht="25.5" customHeight="1" x14ac:dyDescent="0.2">
      <c r="B876" s="261" t="s">
        <v>79</v>
      </c>
      <c r="C876" s="261"/>
      <c r="D876" s="261"/>
      <c r="E876" s="261"/>
      <c r="F876" s="261"/>
      <c r="G876" s="261"/>
      <c r="H876" s="261"/>
      <c r="I876" s="261"/>
      <c r="J876" s="261"/>
      <c r="K876" s="261"/>
      <c r="L876" s="261"/>
      <c r="M876" s="261"/>
    </row>
    <row r="877" spans="2:15" ht="15" customHeight="1" x14ac:dyDescent="0.2">
      <c r="B877" s="57"/>
      <c r="C877" s="57"/>
      <c r="D877" s="57"/>
      <c r="E877" s="57"/>
      <c r="F877" s="57"/>
      <c r="G877" s="57"/>
      <c r="M877" s="13"/>
      <c r="N877" s="13"/>
      <c r="O877" s="13"/>
    </row>
    <row r="878" spans="2:15" ht="24.95" customHeight="1" x14ac:dyDescent="0.2">
      <c r="B878" s="294" t="s">
        <v>20</v>
      </c>
      <c r="C878" s="294"/>
      <c r="D878" s="294"/>
      <c r="E878" s="294"/>
      <c r="F878" s="294"/>
      <c r="G878" s="294"/>
      <c r="H878" s="294"/>
      <c r="I878" s="294"/>
      <c r="J878" s="294"/>
    </row>
    <row r="879" spans="2:15" ht="24.95" customHeight="1" x14ac:dyDescent="0.2">
      <c r="B879" s="258" t="s">
        <v>36</v>
      </c>
      <c r="C879" s="305" t="s">
        <v>47</v>
      </c>
      <c r="D879" s="305"/>
      <c r="E879" s="305"/>
      <c r="F879" s="305" t="s">
        <v>48</v>
      </c>
      <c r="G879" s="305"/>
      <c r="H879" s="305"/>
      <c r="I879" s="159" t="s">
        <v>52</v>
      </c>
      <c r="J879" s="163" t="s">
        <v>53</v>
      </c>
      <c r="M879" s="45"/>
    </row>
    <row r="880" spans="2:15" ht="24.95" customHeight="1" x14ac:dyDescent="0.2">
      <c r="B880" s="259"/>
      <c r="C880" s="155" t="s">
        <v>66</v>
      </c>
      <c r="D880" s="155" t="s">
        <v>67</v>
      </c>
      <c r="E880" s="215" t="s">
        <v>72</v>
      </c>
      <c r="F880" s="155" t="s">
        <v>69</v>
      </c>
      <c r="G880" s="155" t="s">
        <v>70</v>
      </c>
      <c r="H880" s="156" t="s">
        <v>71</v>
      </c>
      <c r="I880" s="160" t="s">
        <v>85</v>
      </c>
      <c r="J880" s="164" t="s">
        <v>86</v>
      </c>
      <c r="K880" s="19"/>
      <c r="M880" s="45"/>
    </row>
    <row r="881" spans="2:13" ht="24.95" customHeight="1" x14ac:dyDescent="0.2">
      <c r="B881" s="153" t="s">
        <v>114</v>
      </c>
      <c r="C881" s="104">
        <v>18091</v>
      </c>
      <c r="D881" s="104">
        <v>244</v>
      </c>
      <c r="E881" s="216">
        <f t="shared" ref="E881:E889" si="18">C881+D881</f>
        <v>18335</v>
      </c>
      <c r="F881" s="104">
        <v>36719</v>
      </c>
      <c r="G881" s="104">
        <v>522</v>
      </c>
      <c r="H881" s="157">
        <f t="shared" ref="H881:H889" si="19">F881+G881</f>
        <v>37241</v>
      </c>
      <c r="I881" s="161">
        <v>0.16564807401476736</v>
      </c>
      <c r="J881" s="165">
        <f>H881/E881</f>
        <v>2.0311426233978729</v>
      </c>
      <c r="K881" s="47"/>
      <c r="M881" s="45"/>
    </row>
    <row r="882" spans="2:13" ht="24.95" customHeight="1" x14ac:dyDescent="0.2">
      <c r="B882" s="153" t="s">
        <v>5</v>
      </c>
      <c r="C882" s="104">
        <v>11547</v>
      </c>
      <c r="D882" s="104">
        <v>327</v>
      </c>
      <c r="E882" s="216">
        <f t="shared" si="18"/>
        <v>11874</v>
      </c>
      <c r="F882" s="104">
        <v>20302</v>
      </c>
      <c r="G882" s="104">
        <v>405</v>
      </c>
      <c r="H882" s="157">
        <f t="shared" si="19"/>
        <v>20707</v>
      </c>
      <c r="I882" s="161">
        <v>0.14412890652189045</v>
      </c>
      <c r="J882" s="165">
        <f t="shared" ref="J882:J890" si="20">H882/E882</f>
        <v>1.7438942226713829</v>
      </c>
      <c r="K882" s="47"/>
      <c r="M882" s="45"/>
    </row>
    <row r="883" spans="2:13" ht="24.95" customHeight="1" x14ac:dyDescent="0.2">
      <c r="B883" s="153" t="s">
        <v>22</v>
      </c>
      <c r="C883" s="104">
        <v>8572</v>
      </c>
      <c r="D883" s="104">
        <v>471</v>
      </c>
      <c r="E883" s="216">
        <f t="shared" si="18"/>
        <v>9043</v>
      </c>
      <c r="F883" s="104">
        <v>14583</v>
      </c>
      <c r="G883" s="104">
        <v>690</v>
      </c>
      <c r="H883" s="157">
        <f t="shared" si="19"/>
        <v>15273</v>
      </c>
      <c r="I883" s="161">
        <v>0.10646173149309912</v>
      </c>
      <c r="J883" s="165">
        <f t="shared" si="20"/>
        <v>1.6889306646024549</v>
      </c>
      <c r="K883" s="47"/>
      <c r="M883" s="45"/>
    </row>
    <row r="884" spans="2:13" ht="24.95" customHeight="1" x14ac:dyDescent="0.2">
      <c r="B884" s="153" t="s">
        <v>7</v>
      </c>
      <c r="C884" s="104">
        <v>5244</v>
      </c>
      <c r="D884" s="104">
        <v>599</v>
      </c>
      <c r="E884" s="216">
        <f t="shared" si="18"/>
        <v>5843</v>
      </c>
      <c r="F884" s="104">
        <v>11019</v>
      </c>
      <c r="G884" s="104">
        <v>1013</v>
      </c>
      <c r="H884" s="157">
        <f t="shared" si="19"/>
        <v>12032</v>
      </c>
      <c r="I884" s="161">
        <v>0.17124964417876459</v>
      </c>
      <c r="J884" s="165">
        <f t="shared" si="20"/>
        <v>2.0592161560842035</v>
      </c>
      <c r="K884" s="47"/>
      <c r="M884" s="45"/>
    </row>
    <row r="885" spans="2:13" ht="24.95" customHeight="1" x14ac:dyDescent="0.2">
      <c r="B885" s="153" t="s">
        <v>8</v>
      </c>
      <c r="C885" s="104">
        <v>9614</v>
      </c>
      <c r="D885" s="104">
        <v>91</v>
      </c>
      <c r="E885" s="216">
        <f t="shared" si="18"/>
        <v>9705</v>
      </c>
      <c r="F885" s="104">
        <v>17939</v>
      </c>
      <c r="G885" s="104">
        <v>110</v>
      </c>
      <c r="H885" s="157">
        <f t="shared" si="19"/>
        <v>18049</v>
      </c>
      <c r="I885" s="161">
        <v>0.13272299433781895</v>
      </c>
      <c r="J885" s="165">
        <f t="shared" si="20"/>
        <v>1.8597630087583721</v>
      </c>
      <c r="K885" s="47"/>
      <c r="M885" s="45"/>
    </row>
    <row r="886" spans="2:13" ht="24.95" customHeight="1" x14ac:dyDescent="0.2">
      <c r="B886" s="153" t="s">
        <v>9</v>
      </c>
      <c r="C886" s="104">
        <v>17082</v>
      </c>
      <c r="D886" s="104">
        <v>195</v>
      </c>
      <c r="E886" s="216">
        <f t="shared" si="18"/>
        <v>17277</v>
      </c>
      <c r="F886" s="104">
        <v>30928</v>
      </c>
      <c r="G886" s="104">
        <v>301</v>
      </c>
      <c r="H886" s="157">
        <f t="shared" si="19"/>
        <v>31229</v>
      </c>
      <c r="I886" s="161">
        <v>0.23864435274338988</v>
      </c>
      <c r="J886" s="165">
        <f t="shared" si="20"/>
        <v>1.8075476066446721</v>
      </c>
      <c r="K886" s="47"/>
      <c r="M886" s="45"/>
    </row>
    <row r="887" spans="2:13" ht="24.95" customHeight="1" x14ac:dyDescent="0.2">
      <c r="B887" s="153" t="s">
        <v>10</v>
      </c>
      <c r="C887" s="104">
        <v>9092</v>
      </c>
      <c r="D887" s="104">
        <v>44</v>
      </c>
      <c r="E887" s="216">
        <f t="shared" si="18"/>
        <v>9136</v>
      </c>
      <c r="F887" s="104">
        <v>17942</v>
      </c>
      <c r="G887" s="104">
        <v>109</v>
      </c>
      <c r="H887" s="157">
        <f t="shared" si="19"/>
        <v>18051</v>
      </c>
      <c r="I887" s="161">
        <v>0.16088235294117648</v>
      </c>
      <c r="J887" s="165">
        <f t="shared" si="20"/>
        <v>1.9758099824868651</v>
      </c>
      <c r="K887" s="47"/>
      <c r="M887" s="45"/>
    </row>
    <row r="888" spans="2:13" ht="24.95" customHeight="1" x14ac:dyDescent="0.2">
      <c r="B888" s="153" t="s">
        <v>11</v>
      </c>
      <c r="C888" s="104">
        <v>5456</v>
      </c>
      <c r="D888" s="104">
        <v>1159</v>
      </c>
      <c r="E888" s="216">
        <f t="shared" si="18"/>
        <v>6615</v>
      </c>
      <c r="F888" s="104">
        <v>8797</v>
      </c>
      <c r="G888" s="104">
        <v>1571</v>
      </c>
      <c r="H888" s="157">
        <f t="shared" si="19"/>
        <v>10368</v>
      </c>
      <c r="I888" s="161">
        <v>0.1667953667953668</v>
      </c>
      <c r="J888" s="165">
        <f t="shared" si="20"/>
        <v>1.5673469387755101</v>
      </c>
      <c r="K888" s="47"/>
      <c r="M888" s="48"/>
    </row>
    <row r="889" spans="2:13" ht="24.95" customHeight="1" x14ac:dyDescent="0.2">
      <c r="B889" s="153" t="s">
        <v>12</v>
      </c>
      <c r="C889" s="104">
        <v>8570</v>
      </c>
      <c r="D889" s="104">
        <v>55</v>
      </c>
      <c r="E889" s="216">
        <f t="shared" si="18"/>
        <v>8625</v>
      </c>
      <c r="F889" s="104">
        <v>13791</v>
      </c>
      <c r="G889" s="104">
        <v>67</v>
      </c>
      <c r="H889" s="157">
        <f t="shared" si="19"/>
        <v>13858</v>
      </c>
      <c r="I889" s="161">
        <v>0.17904392764857882</v>
      </c>
      <c r="J889" s="165">
        <f t="shared" si="20"/>
        <v>1.6067246376811595</v>
      </c>
      <c r="K889" s="47"/>
      <c r="M889" s="48"/>
    </row>
    <row r="890" spans="2:13" ht="24.95" customHeight="1" x14ac:dyDescent="0.2">
      <c r="B890" s="154" t="s">
        <v>14</v>
      </c>
      <c r="C890" s="108">
        <f t="shared" ref="C890:H890" si="21">SUM(C881:C889)</f>
        <v>93268</v>
      </c>
      <c r="D890" s="108">
        <f t="shared" si="21"/>
        <v>3185</v>
      </c>
      <c r="E890" s="217">
        <f t="shared" si="21"/>
        <v>96453</v>
      </c>
      <c r="F890" s="108">
        <f t="shared" si="21"/>
        <v>172020</v>
      </c>
      <c r="G890" s="108">
        <f t="shared" si="21"/>
        <v>4788</v>
      </c>
      <c r="H890" s="158">
        <f t="shared" si="21"/>
        <v>176808</v>
      </c>
      <c r="I890" s="162">
        <v>0.16061481441107539</v>
      </c>
      <c r="J890" s="166">
        <f t="shared" si="20"/>
        <v>1.8331000590961402</v>
      </c>
      <c r="M890" s="48"/>
    </row>
    <row r="891" spans="2:13" ht="24.95" customHeight="1" x14ac:dyDescent="0.2">
      <c r="B891" s="49"/>
      <c r="C891" s="54"/>
      <c r="D891" s="54"/>
      <c r="E891" s="55"/>
      <c r="F891" s="54"/>
      <c r="G891" s="54"/>
      <c r="H891" s="55"/>
      <c r="I891" s="51"/>
      <c r="J891" s="52"/>
      <c r="K891" s="13"/>
      <c r="M891" s="60"/>
    </row>
    <row r="892" spans="2:13" ht="24.95" customHeight="1" x14ac:dyDescent="0.2">
      <c r="B892" s="49"/>
      <c r="C892" s="61"/>
      <c r="D892" s="61"/>
      <c r="E892" s="62"/>
      <c r="F892" s="61"/>
      <c r="G892" s="61"/>
      <c r="H892" s="62"/>
      <c r="I892" s="63"/>
      <c r="J892" s="64"/>
    </row>
    <row r="893" spans="2:13" ht="24.95" customHeight="1" x14ac:dyDescent="0.2"/>
    <row r="894" spans="2:13" ht="24.95" customHeight="1" x14ac:dyDescent="0.2"/>
    <row r="895" spans="2:13" ht="24.95" customHeight="1" x14ac:dyDescent="0.2"/>
    <row r="896" spans="2:13" ht="24.95" customHeight="1" x14ac:dyDescent="0.2"/>
    <row r="897" spans="2:16" ht="24.95" customHeight="1" x14ac:dyDescent="0.2"/>
    <row r="898" spans="2:16" ht="24.95" customHeight="1" x14ac:dyDescent="0.2"/>
    <row r="899" spans="2:16" ht="24.95" customHeight="1" x14ac:dyDescent="0.2">
      <c r="B899" s="65"/>
      <c r="C899" s="65"/>
      <c r="D899" s="65"/>
      <c r="E899" s="65"/>
      <c r="G899" s="65"/>
      <c r="H899" s="65"/>
      <c r="I899" s="65"/>
      <c r="J899" s="65"/>
    </row>
    <row r="900" spans="2:16" ht="24.95" customHeight="1" x14ac:dyDescent="0.2">
      <c r="B900" s="65"/>
      <c r="C900" s="65"/>
      <c r="D900" s="65"/>
      <c r="E900" s="65"/>
      <c r="G900" s="65"/>
      <c r="H900" s="65"/>
      <c r="I900" s="65"/>
      <c r="J900" s="65"/>
    </row>
    <row r="901" spans="2:16" ht="24.95" customHeight="1" x14ac:dyDescent="0.2">
      <c r="B901" s="65"/>
      <c r="C901" s="65"/>
      <c r="D901" s="65"/>
      <c r="E901" s="65"/>
      <c r="F901" s="65"/>
      <c r="G901" s="65"/>
      <c r="H901" s="65"/>
      <c r="I901" s="65"/>
      <c r="J901" s="65"/>
      <c r="K901" s="65"/>
    </row>
    <row r="902" spans="2:16" ht="24.95" customHeight="1" x14ac:dyDescent="0.2">
      <c r="B902" s="65"/>
      <c r="C902" s="65"/>
      <c r="D902" s="65"/>
      <c r="E902" s="65"/>
      <c r="F902" s="65"/>
      <c r="G902" s="65"/>
      <c r="H902" s="65"/>
      <c r="I902" s="65"/>
      <c r="J902" s="65"/>
      <c r="K902" s="65"/>
    </row>
    <row r="903" spans="2:16" ht="24.95" customHeight="1" x14ac:dyDescent="0.2">
      <c r="B903" s="65"/>
      <c r="C903" s="65"/>
      <c r="D903" s="65"/>
      <c r="E903" s="65"/>
      <c r="F903" s="65"/>
      <c r="G903" s="65"/>
      <c r="H903" s="65"/>
      <c r="I903" s="65"/>
      <c r="J903" s="65"/>
      <c r="K903" s="65"/>
    </row>
    <row r="904" spans="2:16" ht="25.5" customHeight="1" x14ac:dyDescent="0.2">
      <c r="B904" s="261" t="s">
        <v>166</v>
      </c>
      <c r="C904" s="261"/>
      <c r="D904" s="261"/>
      <c r="E904" s="261"/>
      <c r="F904" s="261"/>
      <c r="G904" s="261"/>
      <c r="H904" s="261"/>
      <c r="I904" s="261"/>
      <c r="J904" s="261"/>
      <c r="K904" s="261"/>
      <c r="L904" s="261"/>
      <c r="M904" s="261"/>
    </row>
    <row r="905" spans="2:16" ht="15" customHeight="1" x14ac:dyDescent="0.2">
      <c r="B905" s="57"/>
      <c r="C905" s="57"/>
      <c r="D905" s="57"/>
      <c r="E905" s="57"/>
      <c r="F905" s="57"/>
      <c r="G905" s="57"/>
    </row>
    <row r="906" spans="2:16" ht="24.95" customHeight="1" x14ac:dyDescent="0.2">
      <c r="B906" s="269" t="s">
        <v>13</v>
      </c>
      <c r="C906" s="269"/>
      <c r="D906" s="269"/>
      <c r="E906" s="269"/>
      <c r="F906" s="269"/>
      <c r="G906" s="269"/>
      <c r="H906" s="269"/>
      <c r="I906" s="39"/>
      <c r="J906" s="39"/>
      <c r="K906" s="39"/>
      <c r="L906" s="39"/>
      <c r="M906" s="13"/>
      <c r="N906" s="13"/>
      <c r="O906" s="13"/>
    </row>
    <row r="907" spans="2:16" ht="24.95" customHeight="1" x14ac:dyDescent="0.2">
      <c r="B907" s="152" t="s">
        <v>35</v>
      </c>
      <c r="C907" s="270" t="s">
        <v>62</v>
      </c>
      <c r="D907" s="270"/>
      <c r="E907" s="270" t="s">
        <v>110</v>
      </c>
      <c r="F907" s="270"/>
      <c r="G907" s="270" t="s">
        <v>0</v>
      </c>
      <c r="H907" s="270"/>
      <c r="I907" s="39"/>
      <c r="J907" s="39"/>
      <c r="K907" s="39"/>
      <c r="L907" s="39"/>
      <c r="M907" s="13"/>
      <c r="N907" s="13"/>
      <c r="O907" s="13"/>
    </row>
    <row r="908" spans="2:16" ht="24.95" customHeight="1" x14ac:dyDescent="0.2">
      <c r="B908" s="87" t="s">
        <v>158</v>
      </c>
      <c r="C908" s="266">
        <v>84393</v>
      </c>
      <c r="D908" s="266"/>
      <c r="E908" s="266">
        <v>3300</v>
      </c>
      <c r="F908" s="266"/>
      <c r="G908" s="267">
        <f>C908+E908</f>
        <v>87693</v>
      </c>
      <c r="H908" s="268"/>
      <c r="I908" s="39"/>
      <c r="J908" s="39"/>
      <c r="K908" s="39"/>
      <c r="L908" s="39"/>
      <c r="M908" s="13"/>
      <c r="N908" s="13"/>
      <c r="O908" s="13"/>
    </row>
    <row r="909" spans="2:16" ht="24.95" customHeight="1" x14ac:dyDescent="0.2">
      <c r="B909" s="87" t="s">
        <v>156</v>
      </c>
      <c r="C909" s="271">
        <v>93268</v>
      </c>
      <c r="D909" s="271"/>
      <c r="E909" s="271">
        <v>3185</v>
      </c>
      <c r="F909" s="271"/>
      <c r="G909" s="267">
        <f>C909+E909</f>
        <v>96453</v>
      </c>
      <c r="H909" s="268"/>
      <c r="I909" s="39"/>
      <c r="J909" s="39"/>
      <c r="K909" s="39"/>
      <c r="L909" s="39"/>
      <c r="M909" s="13"/>
      <c r="N909" s="13"/>
      <c r="O909" s="13"/>
    </row>
    <row r="910" spans="2:16" ht="24.95" customHeight="1" x14ac:dyDescent="0.2">
      <c r="B910" s="132" t="s">
        <v>43</v>
      </c>
      <c r="C910" s="264">
        <f>(C909-C908)/C908</f>
        <v>0.10516275046508597</v>
      </c>
      <c r="D910" s="264"/>
      <c r="E910" s="264">
        <f>(E909-E908)/E908</f>
        <v>-3.4848484848484851E-2</v>
      </c>
      <c r="F910" s="264"/>
      <c r="G910" s="264">
        <f>(G909-G908)/G908</f>
        <v>9.9893948205672059E-2</v>
      </c>
      <c r="H910" s="264"/>
      <c r="I910" s="39"/>
      <c r="J910" s="39"/>
      <c r="K910" s="39"/>
      <c r="L910" s="39"/>
      <c r="M910" s="13"/>
      <c r="N910" s="13"/>
      <c r="O910" s="13"/>
    </row>
    <row r="911" spans="2:16" ht="24.95" customHeight="1" x14ac:dyDescent="0.2">
      <c r="B911" s="38"/>
      <c r="C911" s="39"/>
      <c r="D911" s="39"/>
      <c r="E911" s="39"/>
      <c r="F911" s="58"/>
      <c r="G911" s="38"/>
      <c r="H911" s="38"/>
      <c r="I911" s="39"/>
      <c r="J911" s="39"/>
      <c r="K911" s="39"/>
      <c r="L911" s="39"/>
      <c r="M911" s="13"/>
      <c r="N911" s="13"/>
      <c r="O911" s="13"/>
      <c r="P911" s="13"/>
    </row>
    <row r="912" spans="2:16" ht="24.95" customHeight="1" x14ac:dyDescent="0.2">
      <c r="B912" s="38"/>
      <c r="C912" s="39"/>
      <c r="D912" s="39"/>
      <c r="E912" s="39"/>
      <c r="F912" s="58"/>
      <c r="G912" s="38"/>
      <c r="H912" s="38"/>
      <c r="I912" s="39"/>
      <c r="J912" s="39"/>
      <c r="K912" s="39"/>
      <c r="L912" s="39"/>
      <c r="M912" s="13"/>
      <c r="N912" s="13"/>
      <c r="O912" s="13"/>
      <c r="P912" s="13"/>
    </row>
    <row r="913" spans="2:16" ht="24.95" customHeight="1" x14ac:dyDescent="0.2">
      <c r="B913" s="38"/>
      <c r="C913" s="39"/>
      <c r="D913" s="39"/>
      <c r="E913" s="39"/>
      <c r="F913" s="58"/>
      <c r="G913" s="38"/>
      <c r="H913" s="38"/>
      <c r="I913" s="39"/>
      <c r="J913" s="39"/>
      <c r="K913" s="39"/>
      <c r="L913" s="39"/>
      <c r="M913" s="13"/>
      <c r="N913" s="13"/>
      <c r="O913" s="13"/>
      <c r="P913" s="13"/>
    </row>
    <row r="914" spans="2:16" ht="24.95" customHeight="1" x14ac:dyDescent="0.2">
      <c r="B914" s="38"/>
      <c r="C914" s="39"/>
      <c r="D914" s="39"/>
      <c r="E914" s="39"/>
      <c r="F914" s="58"/>
      <c r="G914" s="38"/>
      <c r="H914" s="38"/>
      <c r="I914" s="39"/>
      <c r="J914" s="39"/>
      <c r="K914" s="39"/>
      <c r="L914" s="39"/>
      <c r="M914" s="13"/>
      <c r="N914" s="13"/>
      <c r="O914" s="13"/>
      <c r="P914" s="13"/>
    </row>
    <row r="915" spans="2:16" ht="24.95" customHeight="1" x14ac:dyDescent="0.2">
      <c r="B915" s="38"/>
      <c r="C915" s="39"/>
      <c r="D915" s="39"/>
      <c r="E915" s="39"/>
      <c r="F915" s="58"/>
      <c r="G915" s="38"/>
      <c r="H915" s="38"/>
      <c r="I915" s="39"/>
      <c r="J915" s="39"/>
      <c r="K915" s="39"/>
      <c r="L915" s="39"/>
      <c r="M915" s="13"/>
      <c r="N915" s="13"/>
      <c r="O915" s="13"/>
      <c r="P915" s="13"/>
    </row>
    <row r="916" spans="2:16" ht="24.95" customHeight="1" x14ac:dyDescent="0.2">
      <c r="B916" s="38"/>
      <c r="C916" s="39"/>
      <c r="D916" s="39"/>
      <c r="E916" s="39"/>
      <c r="F916" s="58"/>
      <c r="G916" s="38"/>
      <c r="H916" s="38"/>
      <c r="I916" s="39"/>
      <c r="J916" s="39"/>
      <c r="K916" s="39"/>
      <c r="L916" s="39"/>
      <c r="M916" s="13"/>
      <c r="N916" s="13"/>
      <c r="O916" s="13"/>
      <c r="P916" s="13"/>
    </row>
    <row r="917" spans="2:16" ht="24.95" customHeight="1" x14ac:dyDescent="0.2">
      <c r="B917" s="38"/>
      <c r="C917" s="39"/>
      <c r="D917" s="39"/>
      <c r="E917" s="39"/>
      <c r="F917" s="58"/>
      <c r="G917" s="38"/>
      <c r="H917" s="38"/>
      <c r="I917" s="39"/>
      <c r="J917" s="39"/>
      <c r="K917" s="39"/>
      <c r="L917" s="39"/>
      <c r="M917" s="13"/>
      <c r="N917" s="13"/>
      <c r="O917" s="13"/>
      <c r="P917" s="13"/>
    </row>
    <row r="918" spans="2:16" ht="24.95" customHeight="1" x14ac:dyDescent="0.2"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59"/>
      <c r="N918" s="59"/>
      <c r="O918" s="59"/>
      <c r="P918" s="59"/>
    </row>
    <row r="919" spans="2:16" ht="24.95" customHeight="1" x14ac:dyDescent="0.2"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</row>
    <row r="920" spans="2:16" ht="24.95" customHeight="1" x14ac:dyDescent="0.2"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</row>
    <row r="921" spans="2:16" s="13" customFormat="1" ht="24.95" customHeight="1" x14ac:dyDescent="0.2">
      <c r="B921" s="140"/>
      <c r="C921" s="140"/>
      <c r="D921" s="140"/>
      <c r="E921" s="140"/>
      <c r="F921" s="140"/>
      <c r="G921" s="140"/>
      <c r="H921" s="140"/>
      <c r="I921" s="140"/>
      <c r="J921" s="140"/>
      <c r="K921" s="140"/>
      <c r="L921" s="140"/>
      <c r="M921" s="140"/>
      <c r="N921" s="140"/>
      <c r="O921" s="140"/>
      <c r="P921" s="140"/>
    </row>
    <row r="922" spans="2:16" ht="24.95" customHeight="1" x14ac:dyDescent="0.2"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59"/>
      <c r="N922" s="59"/>
      <c r="O922" s="59"/>
      <c r="P922" s="59"/>
    </row>
    <row r="923" spans="2:16" ht="24.95" customHeight="1" x14ac:dyDescent="0.2">
      <c r="B923" s="274" t="s">
        <v>15</v>
      </c>
      <c r="C923" s="274"/>
      <c r="D923" s="274"/>
      <c r="E923" s="274"/>
      <c r="F923" s="274"/>
      <c r="G923" s="274"/>
      <c r="H923" s="274"/>
      <c r="I923" s="274"/>
      <c r="J923" s="274"/>
    </row>
    <row r="924" spans="2:16" ht="24.95" customHeight="1" x14ac:dyDescent="0.2">
      <c r="B924" s="167" t="s">
        <v>35</v>
      </c>
      <c r="C924" s="272" t="s">
        <v>112</v>
      </c>
      <c r="D924" s="272"/>
      <c r="E924" s="272" t="s">
        <v>111</v>
      </c>
      <c r="F924" s="272"/>
      <c r="G924" s="272" t="s">
        <v>42</v>
      </c>
      <c r="H924" s="272"/>
      <c r="I924" s="272" t="s">
        <v>18</v>
      </c>
      <c r="J924" s="272"/>
      <c r="L924" s="40"/>
    </row>
    <row r="925" spans="2:16" ht="24.95" customHeight="1" x14ac:dyDescent="0.2">
      <c r="B925" s="87" t="s">
        <v>158</v>
      </c>
      <c r="C925" s="273">
        <v>163921</v>
      </c>
      <c r="D925" s="273"/>
      <c r="E925" s="273">
        <v>4576</v>
      </c>
      <c r="F925" s="273"/>
      <c r="G925" s="262">
        <f>C925+E925</f>
        <v>168497</v>
      </c>
      <c r="H925" s="262"/>
      <c r="I925" s="281">
        <v>0.1567691033764107</v>
      </c>
      <c r="J925" s="281"/>
    </row>
    <row r="926" spans="2:16" ht="24.95" customHeight="1" x14ac:dyDescent="0.2">
      <c r="B926" s="87" t="s">
        <v>156</v>
      </c>
      <c r="C926" s="304">
        <v>172020</v>
      </c>
      <c r="D926" s="304"/>
      <c r="E926" s="304">
        <v>4788</v>
      </c>
      <c r="F926" s="304"/>
      <c r="G926" s="262">
        <f>C926+E926</f>
        <v>176808</v>
      </c>
      <c r="H926" s="262"/>
      <c r="I926" s="277">
        <v>0.16061481441107539</v>
      </c>
      <c r="J926" s="277"/>
    </row>
    <row r="927" spans="2:16" ht="24.95" customHeight="1" x14ac:dyDescent="0.2">
      <c r="B927" s="118" t="s">
        <v>43</v>
      </c>
      <c r="C927" s="265">
        <f>(C926-C925)/C925</f>
        <v>4.9407946510819235E-2</v>
      </c>
      <c r="D927" s="265"/>
      <c r="E927" s="265">
        <f>(E926-E925)/E925</f>
        <v>4.6328671328671328E-2</v>
      </c>
      <c r="F927" s="265"/>
      <c r="G927" s="265">
        <f>(G926-G925)/G925</f>
        <v>4.9324320314308265E-2</v>
      </c>
      <c r="H927" s="265"/>
      <c r="I927" s="265">
        <f>(I926-I925)/I925</f>
        <v>2.4531052049401206E-2</v>
      </c>
      <c r="J927" s="265"/>
    </row>
    <row r="928" spans="2:16" ht="24.95" customHeight="1" x14ac:dyDescent="0.2">
      <c r="M928" s="59"/>
      <c r="N928" s="59"/>
      <c r="O928" s="59"/>
      <c r="P928" s="59"/>
    </row>
    <row r="929" spans="2:16" ht="24.95" customHeight="1" x14ac:dyDescent="0.2">
      <c r="M929" s="59"/>
      <c r="N929" s="59"/>
      <c r="O929" s="59"/>
      <c r="P929" s="59"/>
    </row>
    <row r="930" spans="2:16" ht="24.95" customHeight="1" x14ac:dyDescent="0.2">
      <c r="M930" s="59"/>
      <c r="N930" s="59"/>
      <c r="O930" s="59"/>
      <c r="P930" s="59"/>
    </row>
    <row r="931" spans="2:16" ht="24.95" customHeight="1" x14ac:dyDescent="0.2"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</row>
    <row r="932" spans="2:16" ht="24.95" customHeight="1" x14ac:dyDescent="0.2"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</row>
    <row r="933" spans="2:16" ht="24.95" customHeight="1" x14ac:dyDescent="0.2"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</row>
    <row r="934" spans="2:16" ht="24.95" customHeight="1" x14ac:dyDescent="0.2"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</row>
    <row r="935" spans="2:16" ht="24.95" customHeight="1" x14ac:dyDescent="0.2"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</row>
    <row r="936" spans="2:16" ht="24.95" customHeight="1" x14ac:dyDescent="0.2"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</row>
    <row r="937" spans="2:16" ht="24.95" customHeight="1" x14ac:dyDescent="0.2"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</row>
    <row r="938" spans="2:16" ht="24.95" customHeight="1" x14ac:dyDescent="0.2"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</row>
    <row r="939" spans="2:16" ht="24.95" customHeight="1" x14ac:dyDescent="0.2"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</row>
    <row r="940" spans="2:16" ht="24.95" customHeight="1" x14ac:dyDescent="0.2"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</row>
    <row r="941" spans="2:16" ht="24.95" customHeight="1" x14ac:dyDescent="0.2"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</row>
    <row r="942" spans="2:16" ht="24.95" customHeight="1" x14ac:dyDescent="0.2"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</row>
    <row r="943" spans="2:16" ht="24.95" customHeight="1" x14ac:dyDescent="0.2"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</row>
    <row r="944" spans="2:16" ht="24.95" customHeight="1" x14ac:dyDescent="0.2"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</row>
    <row r="945" spans="2:16" ht="24.95" customHeight="1" x14ac:dyDescent="0.2"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M945" s="32">
        <v>10</v>
      </c>
      <c r="N945" s="59"/>
      <c r="P945" s="59"/>
    </row>
    <row r="946" spans="2:16" ht="25.5" customHeight="1" x14ac:dyDescent="0.2">
      <c r="B946" s="260" t="s">
        <v>173</v>
      </c>
      <c r="C946" s="260"/>
      <c r="D946" s="260"/>
      <c r="E946" s="260"/>
      <c r="F946" s="260"/>
      <c r="G946" s="260"/>
      <c r="H946" s="260"/>
      <c r="I946" s="260"/>
      <c r="J946" s="260"/>
      <c r="K946" s="260"/>
      <c r="L946" s="260"/>
      <c r="M946" s="260"/>
    </row>
    <row r="947" spans="2:16" ht="15" customHeight="1" x14ac:dyDescent="0.2">
      <c r="P947" s="59"/>
    </row>
    <row r="948" spans="2:16" ht="24.95" customHeight="1" x14ac:dyDescent="0.2">
      <c r="B948" s="269" t="s">
        <v>13</v>
      </c>
      <c r="C948" s="269"/>
      <c r="D948" s="269"/>
      <c r="E948" s="269"/>
      <c r="F948" s="269"/>
      <c r="G948" s="269"/>
      <c r="H948" s="269"/>
      <c r="I948" s="39"/>
      <c r="J948" s="39"/>
      <c r="K948" s="39"/>
      <c r="L948" s="39"/>
      <c r="M948" s="13"/>
      <c r="N948" s="13"/>
      <c r="O948" s="13"/>
    </row>
    <row r="949" spans="2:16" ht="24.95" customHeight="1" x14ac:dyDescent="0.2">
      <c r="B949" s="152" t="s">
        <v>35</v>
      </c>
      <c r="C949" s="270" t="s">
        <v>62</v>
      </c>
      <c r="D949" s="270"/>
      <c r="E949" s="270" t="s">
        <v>110</v>
      </c>
      <c r="F949" s="270"/>
      <c r="G949" s="270" t="s">
        <v>0</v>
      </c>
      <c r="H949" s="270"/>
      <c r="I949" s="39"/>
      <c r="J949" s="39"/>
      <c r="K949" s="39"/>
      <c r="L949" s="39"/>
      <c r="M949" s="13"/>
      <c r="N949" s="13"/>
      <c r="O949" s="13"/>
    </row>
    <row r="950" spans="2:16" ht="24.95" customHeight="1" x14ac:dyDescent="0.2">
      <c r="B950" s="87" t="s">
        <v>159</v>
      </c>
      <c r="C950" s="266">
        <v>904585</v>
      </c>
      <c r="D950" s="266"/>
      <c r="E950" s="266">
        <v>90619</v>
      </c>
      <c r="F950" s="266"/>
      <c r="G950" s="267">
        <f>C950+E950</f>
        <v>995204</v>
      </c>
      <c r="H950" s="268"/>
      <c r="I950" s="39"/>
      <c r="J950" s="39"/>
      <c r="K950" s="39"/>
      <c r="L950" s="39"/>
      <c r="M950" s="13"/>
      <c r="N950" s="13"/>
      <c r="O950" s="13"/>
    </row>
    <row r="951" spans="2:16" ht="24.95" customHeight="1" x14ac:dyDescent="0.2">
      <c r="B951" s="87" t="s">
        <v>160</v>
      </c>
      <c r="C951" s="271">
        <v>949968</v>
      </c>
      <c r="D951" s="271"/>
      <c r="E951" s="271">
        <v>97281</v>
      </c>
      <c r="F951" s="271"/>
      <c r="G951" s="267">
        <f>C951+E951</f>
        <v>1047249</v>
      </c>
      <c r="H951" s="268"/>
      <c r="I951" s="39"/>
      <c r="J951" s="39"/>
      <c r="K951" s="39"/>
      <c r="L951" s="39"/>
      <c r="M951" s="13"/>
      <c r="N951" s="13"/>
      <c r="O951" s="13"/>
    </row>
    <row r="952" spans="2:16" ht="24.95" customHeight="1" x14ac:dyDescent="0.2">
      <c r="B952" s="132" t="s">
        <v>43</v>
      </c>
      <c r="C952" s="264">
        <f>(C951-C950)/C950</f>
        <v>5.0169967443634375E-2</v>
      </c>
      <c r="D952" s="264"/>
      <c r="E952" s="264">
        <f>(E951-E950)/E950</f>
        <v>7.3516591443295559E-2</v>
      </c>
      <c r="F952" s="264"/>
      <c r="G952" s="264">
        <f>(G951-G950)/G950</f>
        <v>5.2295810708156316E-2</v>
      </c>
      <c r="H952" s="264"/>
      <c r="I952" s="39"/>
      <c r="J952" s="39"/>
      <c r="K952" s="39"/>
      <c r="L952" s="39"/>
      <c r="M952" s="13"/>
      <c r="N952" s="13"/>
      <c r="O952" s="13"/>
    </row>
    <row r="953" spans="2:16" ht="24.95" customHeight="1" x14ac:dyDescent="0.2">
      <c r="B953" s="38"/>
      <c r="C953" s="39"/>
      <c r="D953" s="39"/>
      <c r="E953" s="39"/>
      <c r="F953" s="58"/>
      <c r="G953" s="38"/>
      <c r="H953" s="38"/>
      <c r="I953" s="39"/>
      <c r="J953" s="39"/>
      <c r="K953" s="39"/>
      <c r="L953" s="39"/>
      <c r="M953" s="13"/>
      <c r="N953" s="13"/>
      <c r="O953" s="13"/>
      <c r="P953" s="59"/>
    </row>
    <row r="954" spans="2:16" ht="24.95" customHeight="1" x14ac:dyDescent="0.2">
      <c r="B954" s="38"/>
      <c r="C954" s="39"/>
      <c r="D954" s="39"/>
      <c r="E954" s="39"/>
      <c r="F954" s="58"/>
      <c r="G954" s="38"/>
      <c r="H954" s="38"/>
      <c r="I954" s="39"/>
      <c r="J954" s="39"/>
      <c r="K954" s="39"/>
      <c r="L954" s="39"/>
      <c r="M954" s="13"/>
      <c r="N954" s="13"/>
      <c r="O954" s="13"/>
      <c r="P954" s="59"/>
    </row>
    <row r="955" spans="2:16" ht="24.95" customHeight="1" x14ac:dyDescent="0.2">
      <c r="B955" s="38"/>
      <c r="C955" s="39"/>
      <c r="D955" s="39"/>
      <c r="E955" s="39"/>
      <c r="F955" s="58"/>
      <c r="G955" s="38"/>
      <c r="H955" s="38"/>
      <c r="I955" s="39"/>
      <c r="J955" s="39"/>
      <c r="K955" s="39"/>
      <c r="L955" s="39"/>
      <c r="M955" s="13"/>
      <c r="N955" s="13"/>
      <c r="O955" s="13"/>
      <c r="P955" s="59"/>
    </row>
    <row r="956" spans="2:16" ht="24.95" customHeight="1" x14ac:dyDescent="0.2">
      <c r="B956" s="38"/>
      <c r="C956" s="39"/>
      <c r="D956" s="39"/>
      <c r="E956" s="39"/>
      <c r="F956" s="58"/>
      <c r="G956" s="38"/>
      <c r="H956" s="38"/>
      <c r="I956" s="39"/>
      <c r="J956" s="39"/>
      <c r="K956" s="39"/>
      <c r="L956" s="39"/>
      <c r="M956" s="13"/>
      <c r="N956" s="13"/>
      <c r="O956" s="13"/>
      <c r="P956" s="59"/>
    </row>
    <row r="957" spans="2:16" ht="24.95" customHeight="1" x14ac:dyDescent="0.2">
      <c r="B957" s="38"/>
      <c r="C957" s="39"/>
      <c r="D957" s="39"/>
      <c r="E957" s="39"/>
      <c r="F957" s="58"/>
      <c r="G957" s="38"/>
      <c r="H957" s="38"/>
      <c r="I957" s="39"/>
      <c r="J957" s="39"/>
      <c r="K957" s="39"/>
      <c r="L957" s="39"/>
      <c r="M957" s="13"/>
      <c r="N957" s="13"/>
      <c r="O957" s="13"/>
      <c r="P957" s="59"/>
    </row>
    <row r="958" spans="2:16" ht="24.95" customHeight="1" x14ac:dyDescent="0.2">
      <c r="B958" s="38"/>
      <c r="C958" s="39"/>
      <c r="D958" s="39"/>
      <c r="E958" s="39"/>
      <c r="F958" s="58"/>
      <c r="G958" s="38"/>
      <c r="H958" s="38"/>
      <c r="I958" s="39"/>
      <c r="J958" s="39"/>
      <c r="K958" s="39"/>
      <c r="L958" s="39"/>
      <c r="M958" s="13"/>
      <c r="N958" s="13"/>
      <c r="O958" s="13"/>
      <c r="P958" s="59"/>
    </row>
    <row r="959" spans="2:16" ht="24.95" customHeight="1" x14ac:dyDescent="0.2">
      <c r="B959" s="38"/>
      <c r="C959" s="39"/>
      <c r="D959" s="39"/>
      <c r="E959" s="39"/>
      <c r="F959" s="58"/>
      <c r="G959" s="38"/>
      <c r="H959" s="38"/>
      <c r="I959" s="39"/>
      <c r="J959" s="39"/>
      <c r="K959" s="39"/>
      <c r="L959" s="39"/>
      <c r="M959" s="13"/>
      <c r="N959" s="13"/>
      <c r="O959" s="13"/>
      <c r="P959" s="59"/>
    </row>
    <row r="960" spans="2:16" ht="24.95" customHeight="1" x14ac:dyDescent="0.2"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59"/>
      <c r="N960" s="59"/>
      <c r="O960" s="59"/>
      <c r="P960" s="59"/>
    </row>
    <row r="961" spans="2:16" ht="24.95" customHeight="1" x14ac:dyDescent="0.2"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</row>
    <row r="962" spans="2:16" ht="24.95" customHeight="1" x14ac:dyDescent="0.2"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</row>
    <row r="963" spans="2:16" ht="24.95" customHeight="1" x14ac:dyDescent="0.2"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</row>
    <row r="964" spans="2:16" ht="24.95" customHeight="1" x14ac:dyDescent="0.2"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</row>
    <row r="965" spans="2:16" ht="24.95" customHeight="1" x14ac:dyDescent="0.2"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</row>
    <row r="966" spans="2:16" ht="24.95" customHeight="1" x14ac:dyDescent="0.2"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</row>
    <row r="967" spans="2:16" ht="24.95" customHeight="1" x14ac:dyDescent="0.2"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</row>
    <row r="968" spans="2:16" ht="24.95" customHeight="1" x14ac:dyDescent="0.2"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</row>
    <row r="969" spans="2:16" ht="24.95" customHeight="1" x14ac:dyDescent="0.2"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</row>
    <row r="970" spans="2:16" ht="24.95" customHeight="1" x14ac:dyDescent="0.2"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</row>
    <row r="971" spans="2:16" ht="24.95" customHeight="1" x14ac:dyDescent="0.2"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</row>
    <row r="972" spans="2:16" ht="24.95" customHeight="1" x14ac:dyDescent="0.2"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</row>
    <row r="973" spans="2:16" ht="24.95" customHeight="1" x14ac:dyDescent="0.2"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</row>
    <row r="974" spans="2:16" ht="24.95" customHeight="1" x14ac:dyDescent="0.2">
      <c r="B974" s="274" t="s">
        <v>15</v>
      </c>
      <c r="C974" s="274"/>
      <c r="D974" s="274"/>
      <c r="E974" s="274"/>
      <c r="F974" s="274"/>
      <c r="G974" s="274"/>
      <c r="H974" s="274"/>
      <c r="I974" s="274"/>
      <c r="J974" s="274"/>
    </row>
    <row r="975" spans="2:16" ht="24.95" customHeight="1" x14ac:dyDescent="0.2">
      <c r="B975" s="167" t="s">
        <v>35</v>
      </c>
      <c r="C975" s="272" t="s">
        <v>40</v>
      </c>
      <c r="D975" s="272"/>
      <c r="E975" s="272" t="s">
        <v>41</v>
      </c>
      <c r="F975" s="272"/>
      <c r="G975" s="272" t="s">
        <v>42</v>
      </c>
      <c r="H975" s="272"/>
      <c r="I975" s="272" t="s">
        <v>89</v>
      </c>
      <c r="J975" s="272"/>
      <c r="L975" s="40"/>
    </row>
    <row r="976" spans="2:16" ht="24.95" customHeight="1" x14ac:dyDescent="0.2">
      <c r="B976" s="87" t="s">
        <v>159</v>
      </c>
      <c r="C976" s="273">
        <v>1832517</v>
      </c>
      <c r="D976" s="273"/>
      <c r="E976" s="273">
        <v>144022</v>
      </c>
      <c r="F976" s="273"/>
      <c r="G976" s="262">
        <f>C976+E976</f>
        <v>1976539</v>
      </c>
      <c r="H976" s="262"/>
      <c r="I976" s="281">
        <v>0.16772579761950324</v>
      </c>
      <c r="J976" s="281"/>
    </row>
    <row r="977" spans="2:16" ht="24.95" customHeight="1" x14ac:dyDescent="0.2">
      <c r="B977" s="87" t="s">
        <v>160</v>
      </c>
      <c r="C977" s="304">
        <v>1892395</v>
      </c>
      <c r="D977" s="304"/>
      <c r="E977" s="304">
        <v>166931</v>
      </c>
      <c r="F977" s="304"/>
      <c r="G977" s="262">
        <f>C977+E977</f>
        <v>2059326</v>
      </c>
      <c r="H977" s="262"/>
      <c r="I977" s="277">
        <v>0.17018683043447216</v>
      </c>
      <c r="J977" s="277"/>
    </row>
    <row r="978" spans="2:16" ht="24.95" customHeight="1" x14ac:dyDescent="0.2">
      <c r="B978" s="118" t="s">
        <v>43</v>
      </c>
      <c r="C978" s="265">
        <f>(C977-C976)/C976</f>
        <v>3.2675276682289985E-2</v>
      </c>
      <c r="D978" s="265"/>
      <c r="E978" s="265">
        <f>(E977-E976)/E976</f>
        <v>0.15906597603143965</v>
      </c>
      <c r="F978" s="265"/>
      <c r="G978" s="265">
        <f>(G977-G976)/G976</f>
        <v>4.1884829998295001E-2</v>
      </c>
      <c r="H978" s="265"/>
      <c r="I978" s="265">
        <f>(I977-I976)/I976</f>
        <v>1.4672953415025272E-2</v>
      </c>
      <c r="J978" s="265"/>
    </row>
    <row r="979" spans="2:16" ht="24.95" customHeight="1" x14ac:dyDescent="0.2">
      <c r="B979" s="38"/>
      <c r="C979" s="39"/>
      <c r="D979" s="39"/>
      <c r="E979" s="39"/>
      <c r="F979" s="58"/>
      <c r="G979" s="38"/>
      <c r="H979" s="38"/>
      <c r="I979" s="39"/>
      <c r="J979" s="39"/>
      <c r="K979" s="39"/>
      <c r="L979" s="39"/>
      <c r="M979" s="13"/>
      <c r="N979" s="13"/>
      <c r="O979" s="13"/>
      <c r="P979" s="59"/>
    </row>
    <row r="980" spans="2:16" ht="24.95" customHeight="1" x14ac:dyDescent="0.2">
      <c r="B980" s="38"/>
      <c r="C980" s="39"/>
      <c r="D980" s="39"/>
      <c r="E980" s="39"/>
      <c r="F980" s="58"/>
      <c r="G980" s="38"/>
      <c r="H980" s="38"/>
      <c r="I980" s="39"/>
      <c r="J980" s="39"/>
      <c r="K980" s="39"/>
      <c r="L980" s="39"/>
      <c r="M980" s="13"/>
      <c r="N980" s="13"/>
      <c r="O980" s="13"/>
      <c r="P980" s="59"/>
    </row>
    <row r="981" spans="2:16" ht="24.95" customHeight="1" x14ac:dyDescent="0.2">
      <c r="B981" s="38"/>
      <c r="C981" s="39"/>
      <c r="D981" s="39"/>
      <c r="E981" s="39"/>
      <c r="F981" s="58"/>
      <c r="G981" s="38"/>
      <c r="H981" s="38"/>
      <c r="I981" s="39"/>
      <c r="J981" s="39"/>
      <c r="K981" s="39"/>
      <c r="L981" s="39"/>
      <c r="M981" s="13"/>
      <c r="N981" s="13"/>
      <c r="O981" s="13"/>
      <c r="P981" s="59"/>
    </row>
    <row r="982" spans="2:16" ht="24.95" customHeight="1" x14ac:dyDescent="0.2">
      <c r="B982" s="38"/>
      <c r="C982" s="39"/>
      <c r="D982" s="39"/>
      <c r="E982" s="39"/>
      <c r="F982" s="58"/>
      <c r="G982" s="38"/>
      <c r="H982" s="38"/>
      <c r="I982" s="39"/>
      <c r="J982" s="39"/>
      <c r="K982" s="39"/>
      <c r="L982" s="39"/>
      <c r="M982" s="13"/>
      <c r="N982" s="13"/>
      <c r="O982" s="13"/>
      <c r="P982" s="59"/>
    </row>
    <row r="983" spans="2:16" ht="24.95" customHeight="1" x14ac:dyDescent="0.2">
      <c r="B983" s="38"/>
      <c r="C983" s="39"/>
      <c r="D983" s="39"/>
      <c r="E983" s="39"/>
      <c r="F983" s="58"/>
      <c r="G983" s="38"/>
      <c r="H983" s="38"/>
      <c r="I983" s="39"/>
      <c r="J983" s="39"/>
      <c r="K983" s="39"/>
      <c r="L983" s="39"/>
      <c r="M983" s="13"/>
      <c r="N983" s="13"/>
      <c r="O983" s="13"/>
      <c r="P983" s="59"/>
    </row>
    <row r="984" spans="2:16" ht="24.95" customHeight="1" x14ac:dyDescent="0.2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13"/>
      <c r="N984" s="13"/>
      <c r="O984" s="13"/>
      <c r="P984" s="59"/>
    </row>
    <row r="985" spans="2:16" ht="24.95" customHeight="1" x14ac:dyDescent="0.2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13"/>
      <c r="N985" s="13"/>
      <c r="O985" s="13"/>
      <c r="P985" s="59"/>
    </row>
    <row r="986" spans="2:16" ht="24.95" customHeight="1" x14ac:dyDescent="0.2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59"/>
      <c r="N986" s="59"/>
      <c r="O986" s="59"/>
      <c r="P986" s="59"/>
    </row>
    <row r="987" spans="2:16" ht="24.95" customHeight="1" x14ac:dyDescent="0.2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59"/>
      <c r="N987" s="59"/>
      <c r="O987" s="59"/>
      <c r="P987" s="59"/>
    </row>
    <row r="988" spans="2:16" ht="24.95" customHeight="1" x14ac:dyDescent="0.2"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</row>
    <row r="989" spans="2:16" ht="24.95" customHeight="1" x14ac:dyDescent="0.2"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</row>
    <row r="990" spans="2:16" ht="24.95" customHeight="1" x14ac:dyDescent="0.2"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</row>
    <row r="991" spans="2:16" ht="24.95" customHeight="1" x14ac:dyDescent="0.2"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</row>
    <row r="992" spans="2:16" ht="24.95" customHeight="1" x14ac:dyDescent="0.2"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</row>
    <row r="993" spans="2:16" ht="24.95" customHeight="1" x14ac:dyDescent="0.2"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</row>
    <row r="994" spans="2:16" ht="24.95" customHeight="1" x14ac:dyDescent="0.2"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</row>
    <row r="995" spans="2:16" ht="24.95" customHeight="1" x14ac:dyDescent="0.2"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</row>
    <row r="996" spans="2:16" ht="24.95" customHeight="1" x14ac:dyDescent="0.2"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</row>
    <row r="997" spans="2:16" ht="24.95" customHeight="1" x14ac:dyDescent="0.2"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P997" s="59"/>
    </row>
    <row r="998" spans="2:16" ht="24.95" customHeight="1" x14ac:dyDescent="0.2"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22"/>
      <c r="P998" s="59"/>
    </row>
    <row r="999" spans="2:16" s="59" customFormat="1" ht="24.95" customHeight="1" x14ac:dyDescent="0.2"/>
    <row r="1000" spans="2:16" s="59" customFormat="1" ht="24.95" customHeight="1" x14ac:dyDescent="0.2"/>
    <row r="1001" spans="2:16" s="59" customFormat="1" ht="24.95" customHeight="1" x14ac:dyDescent="0.2"/>
    <row r="1002" spans="2:16" s="59" customFormat="1" ht="24.95" customHeight="1" x14ac:dyDescent="0.2"/>
    <row r="1003" spans="2:16" s="59" customFormat="1" ht="24.95" customHeight="1" x14ac:dyDescent="0.2"/>
    <row r="1004" spans="2:16" s="59" customFormat="1" ht="24.95" customHeight="1" x14ac:dyDescent="0.2"/>
    <row r="1005" spans="2:16" s="59" customFormat="1" ht="24.95" customHeight="1" x14ac:dyDescent="0.2"/>
    <row r="1006" spans="2:16" s="59" customFormat="1" ht="24.95" customHeight="1" x14ac:dyDescent="0.2"/>
    <row r="1007" spans="2:16" s="59" customFormat="1" ht="24.95" customHeight="1" x14ac:dyDescent="0.2"/>
    <row r="1008" spans="2:16" s="59" customFormat="1" ht="24.95" customHeight="1" x14ac:dyDescent="0.2"/>
    <row r="1009" spans="2:13" s="59" customFormat="1" ht="24.95" customHeight="1" x14ac:dyDescent="0.2"/>
    <row r="1010" spans="2:13" s="59" customFormat="1" ht="24.95" customHeight="1" x14ac:dyDescent="0.2"/>
    <row r="1011" spans="2:13" s="59" customFormat="1" ht="24.95" customHeight="1" x14ac:dyDescent="0.2"/>
    <row r="1012" spans="2:13" s="59" customFormat="1" ht="24.95" customHeight="1" x14ac:dyDescent="0.2"/>
    <row r="1013" spans="2:13" s="59" customFormat="1" ht="24.95" customHeight="1" x14ac:dyDescent="0.2"/>
    <row r="1014" spans="2:13" s="59" customFormat="1" ht="24.95" customHeight="1" x14ac:dyDescent="0.2"/>
    <row r="1015" spans="2:13" s="59" customFormat="1" ht="24.95" customHeight="1" x14ac:dyDescent="0.2"/>
    <row r="1016" spans="2:13" s="59" customFormat="1" ht="24.95" customHeight="1" x14ac:dyDescent="0.2">
      <c r="M1016" s="22">
        <v>11</v>
      </c>
    </row>
    <row r="1017" spans="2:13" ht="25.5" customHeight="1" x14ac:dyDescent="0.2">
      <c r="B1017" s="261" t="s">
        <v>121</v>
      </c>
      <c r="C1017" s="261"/>
      <c r="D1017" s="261"/>
      <c r="E1017" s="261"/>
      <c r="F1017" s="261"/>
      <c r="G1017" s="261"/>
      <c r="H1017" s="261"/>
      <c r="I1017" s="261"/>
      <c r="J1017" s="261"/>
      <c r="K1017" s="261"/>
      <c r="L1017" s="261"/>
      <c r="M1017" s="261"/>
    </row>
    <row r="1018" spans="2:13" ht="15" customHeight="1" x14ac:dyDescent="0.2">
      <c r="B1018" s="66"/>
      <c r="C1018" s="66"/>
      <c r="D1018" s="66"/>
      <c r="E1018" s="66"/>
      <c r="F1018" s="66"/>
      <c r="G1018" s="66"/>
      <c r="H1018" s="66"/>
      <c r="I1018" s="66"/>
      <c r="J1018" s="66"/>
      <c r="K1018" s="66"/>
      <c r="L1018" s="66"/>
    </row>
    <row r="1019" spans="2:13" ht="25.5" customHeight="1" x14ac:dyDescent="0.2">
      <c r="B1019" s="261" t="s">
        <v>92</v>
      </c>
      <c r="C1019" s="261"/>
      <c r="D1019" s="261"/>
      <c r="E1019" s="261"/>
      <c r="F1019" s="261"/>
      <c r="G1019" s="261"/>
      <c r="H1019" s="261"/>
      <c r="I1019" s="261"/>
      <c r="J1019" s="261"/>
      <c r="K1019" s="261"/>
      <c r="L1019" s="261"/>
      <c r="M1019" s="261"/>
    </row>
    <row r="1020" spans="2:13" ht="15" customHeight="1" x14ac:dyDescent="0.2">
      <c r="B1020" s="57"/>
      <c r="C1020" s="57"/>
      <c r="D1020" s="57"/>
      <c r="E1020" s="57"/>
      <c r="F1020" s="57"/>
      <c r="G1020" s="57"/>
    </row>
    <row r="1021" spans="2:13" ht="24.95" customHeight="1" x14ac:dyDescent="0.2">
      <c r="B1021" s="294" t="s">
        <v>116</v>
      </c>
      <c r="C1021" s="294"/>
      <c r="D1021" s="294"/>
      <c r="E1021" s="294"/>
      <c r="F1021" s="294"/>
      <c r="G1021" s="294"/>
      <c r="H1021" s="294"/>
      <c r="I1021" s="294"/>
      <c r="J1021" s="294"/>
    </row>
    <row r="1022" spans="2:13" ht="24.95" customHeight="1" x14ac:dyDescent="0.2">
      <c r="B1022" s="258" t="s">
        <v>36</v>
      </c>
      <c r="C1022" s="305" t="s">
        <v>47</v>
      </c>
      <c r="D1022" s="305"/>
      <c r="E1022" s="305"/>
      <c r="F1022" s="305" t="s">
        <v>48</v>
      </c>
      <c r="G1022" s="305"/>
      <c r="H1022" s="305"/>
      <c r="I1022" s="159" t="s">
        <v>52</v>
      </c>
      <c r="J1022" s="163" t="s">
        <v>53</v>
      </c>
      <c r="M1022" s="45"/>
    </row>
    <row r="1023" spans="2:13" ht="24.95" customHeight="1" x14ac:dyDescent="0.2">
      <c r="B1023" s="259"/>
      <c r="C1023" s="155" t="s">
        <v>66</v>
      </c>
      <c r="D1023" s="155" t="s">
        <v>67</v>
      </c>
      <c r="E1023" s="215" t="s">
        <v>68</v>
      </c>
      <c r="F1023" s="155" t="s">
        <v>69</v>
      </c>
      <c r="G1023" s="155" t="s">
        <v>70</v>
      </c>
      <c r="H1023" s="156" t="s">
        <v>71</v>
      </c>
      <c r="I1023" s="160" t="s">
        <v>85</v>
      </c>
      <c r="J1023" s="164" t="s">
        <v>86</v>
      </c>
      <c r="K1023" s="19"/>
      <c r="M1023" s="45"/>
    </row>
    <row r="1024" spans="2:13" ht="24.95" customHeight="1" x14ac:dyDescent="0.2">
      <c r="B1024" s="153" t="s">
        <v>114</v>
      </c>
      <c r="C1024" s="104">
        <v>1014</v>
      </c>
      <c r="D1024" s="104">
        <v>312</v>
      </c>
      <c r="E1024" s="216">
        <f>SUM(C1024:D1024)</f>
        <v>1326</v>
      </c>
      <c r="F1024" s="104">
        <v>2028</v>
      </c>
      <c r="G1024" s="104">
        <v>312</v>
      </c>
      <c r="H1024" s="157">
        <f>SUM(F1024:G1024)</f>
        <v>2340</v>
      </c>
      <c r="I1024" s="161">
        <v>2.1641069702502416E-2</v>
      </c>
      <c r="J1024" s="165">
        <f>H1024/E1024</f>
        <v>1.7647058823529411</v>
      </c>
      <c r="K1024" s="47"/>
      <c r="M1024" s="45"/>
    </row>
    <row r="1025" spans="2:15" ht="24.95" customHeight="1" x14ac:dyDescent="0.2">
      <c r="B1025" s="153" t="s">
        <v>5</v>
      </c>
      <c r="C1025" s="104">
        <v>335</v>
      </c>
      <c r="D1025" s="104">
        <v>1161</v>
      </c>
      <c r="E1025" s="216">
        <f t="shared" ref="E1025:E1032" si="22">SUM(C1025:D1025)</f>
        <v>1496</v>
      </c>
      <c r="F1025" s="104">
        <v>586</v>
      </c>
      <c r="G1025" s="104">
        <v>1475</v>
      </c>
      <c r="H1025" s="157">
        <f t="shared" ref="H1025:H1032" si="23">SUM(F1025:G1025)</f>
        <v>2061</v>
      </c>
      <c r="I1025" s="161">
        <v>2.1651433974156951E-2</v>
      </c>
      <c r="J1025" s="165">
        <f t="shared" ref="J1025:J1033" si="24">H1025/E1025</f>
        <v>1.3776737967914439</v>
      </c>
      <c r="K1025" s="47"/>
      <c r="M1025" s="45"/>
    </row>
    <row r="1026" spans="2:15" ht="24.95" customHeight="1" x14ac:dyDescent="0.2">
      <c r="B1026" s="153" t="s">
        <v>22</v>
      </c>
      <c r="C1026" s="104">
        <v>434</v>
      </c>
      <c r="D1026" s="104">
        <v>0</v>
      </c>
      <c r="E1026" s="216">
        <f t="shared" si="22"/>
        <v>434</v>
      </c>
      <c r="F1026" s="104">
        <v>2296</v>
      </c>
      <c r="G1026" s="104">
        <v>0</v>
      </c>
      <c r="H1026" s="157">
        <f t="shared" si="23"/>
        <v>2296</v>
      </c>
      <c r="I1026" s="161">
        <v>3.4521124642910843E-2</v>
      </c>
      <c r="J1026" s="165">
        <f t="shared" si="24"/>
        <v>5.290322580645161</v>
      </c>
      <c r="K1026" s="47"/>
      <c r="M1026" s="45"/>
    </row>
    <row r="1027" spans="2:15" ht="24.95" customHeight="1" x14ac:dyDescent="0.2">
      <c r="B1027" s="153" t="s">
        <v>7</v>
      </c>
      <c r="C1027" s="104">
        <v>31</v>
      </c>
      <c r="D1027" s="104">
        <v>0</v>
      </c>
      <c r="E1027" s="216">
        <f t="shared" si="22"/>
        <v>31</v>
      </c>
      <c r="F1027" s="104">
        <v>92</v>
      </c>
      <c r="G1027" s="104">
        <v>0</v>
      </c>
      <c r="H1027" s="157">
        <f t="shared" si="23"/>
        <v>92</v>
      </c>
      <c r="I1027" s="161">
        <v>4.9565519638512332E-3</v>
      </c>
      <c r="J1027" s="165">
        <f t="shared" si="24"/>
        <v>2.967741935483871</v>
      </c>
      <c r="K1027" s="47"/>
      <c r="M1027" s="45"/>
    </row>
    <row r="1028" spans="2:15" ht="24.95" customHeight="1" x14ac:dyDescent="0.2">
      <c r="B1028" s="153" t="s">
        <v>8</v>
      </c>
      <c r="C1028" s="104">
        <v>92</v>
      </c>
      <c r="D1028" s="104">
        <v>572</v>
      </c>
      <c r="E1028" s="216">
        <f t="shared" si="22"/>
        <v>664</v>
      </c>
      <c r="F1028" s="104">
        <v>176</v>
      </c>
      <c r="G1028" s="104">
        <v>721</v>
      </c>
      <c r="H1028" s="157">
        <f t="shared" si="23"/>
        <v>897</v>
      </c>
      <c r="I1028" s="161">
        <v>1.5146909827760891E-2</v>
      </c>
      <c r="J1028" s="165">
        <f t="shared" si="24"/>
        <v>1.3509036144578312</v>
      </c>
      <c r="K1028" s="47"/>
      <c r="M1028" s="45"/>
    </row>
    <row r="1029" spans="2:15" ht="24.95" customHeight="1" x14ac:dyDescent="0.2">
      <c r="B1029" s="153" t="s">
        <v>9</v>
      </c>
      <c r="C1029" s="104">
        <v>626</v>
      </c>
      <c r="D1029" s="104">
        <v>67</v>
      </c>
      <c r="E1029" s="216">
        <f t="shared" si="22"/>
        <v>693</v>
      </c>
      <c r="F1029" s="104">
        <v>1251</v>
      </c>
      <c r="G1029" s="104">
        <v>133</v>
      </c>
      <c r="H1029" s="157">
        <f t="shared" si="23"/>
        <v>1384</v>
      </c>
      <c r="I1029" s="161">
        <v>3.6126337770817016E-2</v>
      </c>
      <c r="J1029" s="165">
        <f t="shared" si="24"/>
        <v>1.9971139971139971</v>
      </c>
      <c r="K1029" s="47"/>
      <c r="M1029" s="45"/>
    </row>
    <row r="1030" spans="2:15" ht="24.95" customHeight="1" x14ac:dyDescent="0.2">
      <c r="B1030" s="153" t="s">
        <v>10</v>
      </c>
      <c r="C1030" s="104">
        <v>211</v>
      </c>
      <c r="D1030" s="104">
        <v>0</v>
      </c>
      <c r="E1030" s="216">
        <f t="shared" si="22"/>
        <v>211</v>
      </c>
      <c r="F1030" s="104">
        <v>485</v>
      </c>
      <c r="G1030" s="104">
        <v>0</v>
      </c>
      <c r="H1030" s="157">
        <f t="shared" si="23"/>
        <v>485</v>
      </c>
      <c r="I1030" s="161">
        <v>9.0316573556797012E-3</v>
      </c>
      <c r="J1030" s="165">
        <f t="shared" si="24"/>
        <v>2.2985781990521326</v>
      </c>
      <c r="K1030" s="47"/>
      <c r="M1030" s="45"/>
    </row>
    <row r="1031" spans="2:15" ht="24.95" customHeight="1" x14ac:dyDescent="0.2">
      <c r="B1031" s="153" t="s">
        <v>11</v>
      </c>
      <c r="C1031" s="104">
        <v>204</v>
      </c>
      <c r="D1031" s="104">
        <v>603</v>
      </c>
      <c r="E1031" s="216">
        <f t="shared" si="22"/>
        <v>807</v>
      </c>
      <c r="F1031" s="104">
        <v>521</v>
      </c>
      <c r="G1031" s="104">
        <v>811</v>
      </c>
      <c r="H1031" s="157">
        <f t="shared" si="23"/>
        <v>1332</v>
      </c>
      <c r="I1031" s="161">
        <v>4.3106796116504857E-2</v>
      </c>
      <c r="J1031" s="165">
        <f>H1031/E1031</f>
        <v>1.6505576208178439</v>
      </c>
      <c r="K1031" s="47"/>
      <c r="M1031" s="48"/>
    </row>
    <row r="1032" spans="2:15" ht="24.95" customHeight="1" x14ac:dyDescent="0.2">
      <c r="B1032" s="153" t="s">
        <v>12</v>
      </c>
      <c r="C1032" s="104">
        <v>45</v>
      </c>
      <c r="D1032" s="104">
        <v>3</v>
      </c>
      <c r="E1032" s="216">
        <f t="shared" si="22"/>
        <v>48</v>
      </c>
      <c r="F1032" s="104">
        <v>45</v>
      </c>
      <c r="G1032" s="104">
        <v>3</v>
      </c>
      <c r="H1032" s="157">
        <f t="shared" si="23"/>
        <v>48</v>
      </c>
      <c r="I1032" s="161">
        <v>3.1250000000000002E-3</v>
      </c>
      <c r="J1032" s="165">
        <f>H1032/E1032</f>
        <v>1</v>
      </c>
      <c r="K1032" s="47"/>
      <c r="M1032" s="48"/>
    </row>
    <row r="1033" spans="2:15" ht="24.95" customHeight="1" x14ac:dyDescent="0.2">
      <c r="B1033" s="154" t="s">
        <v>14</v>
      </c>
      <c r="C1033" s="108">
        <f>SUM(C1024:C1032)</f>
        <v>2992</v>
      </c>
      <c r="D1033" s="108">
        <f>SUM(D1024:D1032)</f>
        <v>2718</v>
      </c>
      <c r="E1033" s="217">
        <f>SUM(C1033:D1033)</f>
        <v>5710</v>
      </c>
      <c r="F1033" s="108">
        <f>SUM(F1024:F1032)</f>
        <v>7480</v>
      </c>
      <c r="G1033" s="108">
        <f>SUM(G1024:G1032)</f>
        <v>3455</v>
      </c>
      <c r="H1033" s="158">
        <f>SUM(F1033:G1033)</f>
        <v>10935</v>
      </c>
      <c r="I1033" s="162">
        <v>2.2505601752726187E-2</v>
      </c>
      <c r="J1033" s="166">
        <f t="shared" si="24"/>
        <v>1.915061295971979</v>
      </c>
      <c r="M1033" s="48"/>
    </row>
    <row r="1034" spans="2:15" ht="24.95" customHeight="1" x14ac:dyDescent="0.2"/>
    <row r="1035" spans="2:15" ht="24.95" customHeight="1" x14ac:dyDescent="0.2"/>
    <row r="1036" spans="2:15" s="26" customFormat="1" ht="24.95" customHeight="1" x14ac:dyDescent="0.2"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</row>
    <row r="1037" spans="2:15" ht="24.95" customHeight="1" x14ac:dyDescent="0.2"/>
    <row r="1038" spans="2:15" ht="24.95" customHeight="1" x14ac:dyDescent="0.2">
      <c r="B1038" s="65"/>
      <c r="C1038" s="65"/>
      <c r="D1038" s="65"/>
      <c r="E1038" s="65"/>
      <c r="G1038" s="65"/>
      <c r="H1038" s="65"/>
      <c r="I1038" s="65"/>
      <c r="J1038" s="65"/>
    </row>
    <row r="1039" spans="2:15" ht="24.95" customHeight="1" x14ac:dyDescent="0.2">
      <c r="B1039" s="65"/>
      <c r="C1039" s="65"/>
      <c r="D1039" s="65"/>
      <c r="E1039" s="65"/>
      <c r="G1039" s="65"/>
      <c r="H1039" s="65"/>
      <c r="I1039" s="65"/>
      <c r="J1039" s="65"/>
    </row>
    <row r="1040" spans="2:15" ht="24.95" customHeight="1" x14ac:dyDescent="0.2">
      <c r="B1040" s="65"/>
      <c r="C1040" s="65"/>
      <c r="D1040" s="65"/>
      <c r="E1040" s="65"/>
      <c r="G1040" s="65"/>
      <c r="H1040" s="65"/>
      <c r="I1040" s="65"/>
      <c r="J1040" s="65"/>
    </row>
    <row r="1041" spans="2:15" ht="24.95" customHeight="1" x14ac:dyDescent="0.2">
      <c r="B1041" s="65"/>
      <c r="C1041" s="65"/>
      <c r="D1041" s="65"/>
      <c r="E1041" s="65"/>
      <c r="G1041" s="65"/>
      <c r="H1041" s="65"/>
      <c r="I1041" s="65"/>
      <c r="J1041" s="65"/>
    </row>
    <row r="1042" spans="2:15" ht="24.95" customHeight="1" x14ac:dyDescent="0.2">
      <c r="B1042" s="65"/>
      <c r="C1042" s="65"/>
      <c r="D1042" s="65"/>
      <c r="E1042" s="65"/>
      <c r="G1042" s="65"/>
      <c r="H1042" s="65"/>
      <c r="I1042" s="65"/>
      <c r="J1042" s="65"/>
    </row>
    <row r="1043" spans="2:15" ht="24.95" customHeight="1" x14ac:dyDescent="0.2">
      <c r="B1043" s="65"/>
      <c r="C1043" s="65"/>
      <c r="D1043" s="65"/>
      <c r="E1043" s="65"/>
      <c r="G1043" s="65"/>
      <c r="H1043" s="65"/>
      <c r="I1043" s="65"/>
      <c r="J1043" s="65"/>
    </row>
    <row r="1044" spans="2:15" ht="24.95" customHeight="1" x14ac:dyDescent="0.2">
      <c r="B1044" s="65"/>
      <c r="C1044" s="65"/>
      <c r="D1044" s="65"/>
      <c r="E1044" s="65"/>
      <c r="G1044" s="65"/>
      <c r="H1044" s="65"/>
      <c r="I1044" s="65"/>
      <c r="J1044" s="65"/>
    </row>
    <row r="1045" spans="2:15" ht="24.95" customHeight="1" x14ac:dyDescent="0.2">
      <c r="B1045" s="65"/>
      <c r="C1045" s="65"/>
      <c r="D1045" s="65"/>
      <c r="E1045" s="65"/>
      <c r="G1045" s="65"/>
      <c r="H1045" s="65"/>
      <c r="I1045" s="65"/>
      <c r="J1045" s="65"/>
    </row>
    <row r="1046" spans="2:15" ht="24.95" customHeight="1" x14ac:dyDescent="0.2">
      <c r="B1046" s="65"/>
      <c r="C1046" s="65"/>
      <c r="D1046" s="65"/>
      <c r="E1046" s="65"/>
      <c r="G1046" s="65"/>
      <c r="H1046" s="65"/>
      <c r="I1046" s="65"/>
      <c r="J1046" s="65"/>
    </row>
    <row r="1047" spans="2:15" ht="25.5" customHeight="1" x14ac:dyDescent="0.2">
      <c r="B1047" s="261" t="s">
        <v>165</v>
      </c>
      <c r="C1047" s="261"/>
      <c r="D1047" s="261"/>
      <c r="E1047" s="261"/>
      <c r="F1047" s="261"/>
      <c r="G1047" s="261"/>
      <c r="H1047" s="261"/>
      <c r="I1047" s="261"/>
      <c r="J1047" s="261"/>
      <c r="K1047" s="261"/>
      <c r="L1047" s="261"/>
      <c r="M1047" s="261"/>
    </row>
    <row r="1048" spans="2:15" s="13" customFormat="1" ht="15" customHeight="1" x14ac:dyDescent="0.2">
      <c r="B1048" s="178"/>
      <c r="C1048" s="178"/>
      <c r="D1048" s="178"/>
      <c r="E1048" s="178"/>
      <c r="F1048" s="178"/>
      <c r="G1048" s="178"/>
    </row>
    <row r="1049" spans="2:15" ht="24.95" customHeight="1" x14ac:dyDescent="0.2">
      <c r="B1049" s="269" t="s">
        <v>13</v>
      </c>
      <c r="C1049" s="269"/>
      <c r="D1049" s="269"/>
      <c r="E1049" s="269"/>
      <c r="F1049" s="269"/>
      <c r="G1049" s="269"/>
      <c r="H1049" s="269"/>
      <c r="I1049" s="39"/>
      <c r="J1049" s="39"/>
      <c r="K1049" s="39"/>
      <c r="L1049" s="39"/>
      <c r="M1049" s="13"/>
      <c r="N1049" s="13"/>
      <c r="O1049" s="13"/>
    </row>
    <row r="1050" spans="2:15" ht="24.95" customHeight="1" x14ac:dyDescent="0.2">
      <c r="B1050" s="152" t="s">
        <v>35</v>
      </c>
      <c r="C1050" s="270" t="s">
        <v>62</v>
      </c>
      <c r="D1050" s="270"/>
      <c r="E1050" s="270" t="s">
        <v>110</v>
      </c>
      <c r="F1050" s="270"/>
      <c r="G1050" s="270" t="s">
        <v>0</v>
      </c>
      <c r="H1050" s="270"/>
      <c r="I1050" s="39"/>
      <c r="J1050" s="39"/>
      <c r="K1050" s="39"/>
      <c r="L1050" s="39"/>
      <c r="M1050" s="13"/>
      <c r="N1050" s="13"/>
      <c r="O1050" s="13"/>
    </row>
    <row r="1051" spans="2:15" ht="24.95" customHeight="1" x14ac:dyDescent="0.2">
      <c r="B1051" s="87" t="s">
        <v>158</v>
      </c>
      <c r="C1051" s="266">
        <v>2709</v>
      </c>
      <c r="D1051" s="266"/>
      <c r="E1051" s="266">
        <v>2382</v>
      </c>
      <c r="F1051" s="266"/>
      <c r="G1051" s="267">
        <f>C1051+E1051</f>
        <v>5091</v>
      </c>
      <c r="H1051" s="268"/>
      <c r="I1051" s="39"/>
      <c r="J1051" s="39"/>
      <c r="K1051" s="39"/>
      <c r="L1051" s="39"/>
      <c r="M1051" s="13"/>
      <c r="N1051" s="13"/>
      <c r="O1051" s="13"/>
    </row>
    <row r="1052" spans="2:15" ht="24.95" customHeight="1" x14ac:dyDescent="0.2">
      <c r="B1052" s="87" t="s">
        <v>156</v>
      </c>
      <c r="C1052" s="271">
        <v>2992</v>
      </c>
      <c r="D1052" s="271"/>
      <c r="E1052" s="271">
        <v>2718</v>
      </c>
      <c r="F1052" s="271"/>
      <c r="G1052" s="267">
        <f>C1052+E1052</f>
        <v>5710</v>
      </c>
      <c r="H1052" s="268"/>
      <c r="I1052" s="39"/>
      <c r="J1052" s="39"/>
      <c r="K1052" s="39"/>
      <c r="L1052" s="39"/>
      <c r="M1052" s="13"/>
      <c r="N1052" s="13"/>
      <c r="O1052" s="13"/>
    </row>
    <row r="1053" spans="2:15" ht="24.95" customHeight="1" x14ac:dyDescent="0.2">
      <c r="B1053" s="132" t="s">
        <v>43</v>
      </c>
      <c r="C1053" s="264">
        <f>(C1052-C1051)/C1051</f>
        <v>0.10446659283868587</v>
      </c>
      <c r="D1053" s="264"/>
      <c r="E1053" s="264">
        <f>(E1052-E1051)/E1051</f>
        <v>0.14105793450881612</v>
      </c>
      <c r="F1053" s="264"/>
      <c r="G1053" s="264">
        <f>(G1052-G1051)/G1051</f>
        <v>0.12158711451581222</v>
      </c>
      <c r="H1053" s="264"/>
      <c r="I1053" s="39"/>
      <c r="J1053" s="39"/>
      <c r="K1053" s="39"/>
      <c r="L1053" s="39"/>
      <c r="M1053" s="13"/>
      <c r="N1053" s="13"/>
      <c r="O1053" s="13"/>
    </row>
    <row r="1054" spans="2:15" ht="24.95" customHeight="1" x14ac:dyDescent="0.2">
      <c r="B1054" s="38"/>
      <c r="C1054" s="39"/>
      <c r="D1054" s="39"/>
      <c r="E1054" s="39"/>
      <c r="F1054" s="58"/>
      <c r="G1054" s="38"/>
      <c r="H1054" s="38"/>
      <c r="I1054" s="39"/>
      <c r="J1054" s="39"/>
      <c r="K1054" s="39"/>
      <c r="L1054" s="39"/>
      <c r="M1054" s="13"/>
      <c r="N1054" s="13"/>
      <c r="O1054" s="13"/>
    </row>
    <row r="1055" spans="2:15" ht="24.95" customHeight="1" x14ac:dyDescent="0.2">
      <c r="B1055" s="38"/>
      <c r="C1055" s="39"/>
      <c r="D1055" s="39"/>
      <c r="E1055" s="39"/>
      <c r="F1055" s="58"/>
      <c r="G1055" s="38"/>
      <c r="H1055" s="38"/>
      <c r="I1055" s="39"/>
      <c r="J1055" s="39"/>
      <c r="K1055" s="39"/>
      <c r="L1055" s="39"/>
      <c r="M1055" s="13"/>
      <c r="N1055" s="13"/>
      <c r="O1055" s="13"/>
    </row>
    <row r="1056" spans="2:15" ht="24.95" customHeight="1" x14ac:dyDescent="0.2">
      <c r="B1056" s="38"/>
      <c r="C1056" s="39"/>
      <c r="D1056" s="39"/>
      <c r="E1056" s="39"/>
      <c r="F1056" s="58"/>
      <c r="G1056" s="38"/>
      <c r="H1056" s="38"/>
      <c r="I1056" s="39"/>
      <c r="J1056" s="39"/>
      <c r="K1056" s="39"/>
      <c r="L1056" s="39"/>
      <c r="M1056" s="13"/>
      <c r="N1056" s="13"/>
      <c r="O1056" s="13"/>
    </row>
    <row r="1057" spans="2:15" ht="24.95" customHeight="1" x14ac:dyDescent="0.2">
      <c r="B1057" s="38"/>
      <c r="C1057" s="39"/>
      <c r="D1057" s="39"/>
      <c r="E1057" s="39"/>
      <c r="F1057" s="58"/>
      <c r="G1057" s="38"/>
      <c r="H1057" s="38"/>
      <c r="I1057" s="39"/>
      <c r="J1057" s="39"/>
      <c r="K1057" s="39"/>
      <c r="L1057" s="39"/>
      <c r="M1057" s="13"/>
      <c r="N1057" s="13"/>
      <c r="O1057" s="13"/>
    </row>
    <row r="1058" spans="2:15" ht="24.95" customHeight="1" x14ac:dyDescent="0.2">
      <c r="B1058" s="38"/>
      <c r="C1058" s="39"/>
      <c r="D1058" s="39"/>
      <c r="E1058" s="39"/>
      <c r="F1058" s="58"/>
      <c r="G1058" s="38"/>
      <c r="H1058" s="38"/>
      <c r="I1058" s="39"/>
      <c r="J1058" s="39"/>
      <c r="K1058" s="39"/>
      <c r="L1058" s="39"/>
      <c r="M1058" s="13"/>
      <c r="N1058" s="13"/>
      <c r="O1058" s="13"/>
    </row>
    <row r="1059" spans="2:15" ht="24.95" customHeight="1" x14ac:dyDescent="0.2">
      <c r="B1059" s="38"/>
      <c r="C1059" s="39"/>
      <c r="D1059" s="39"/>
      <c r="E1059" s="39"/>
      <c r="F1059" s="58"/>
      <c r="G1059" s="38"/>
      <c r="H1059" s="38"/>
      <c r="I1059" s="39"/>
      <c r="J1059" s="39"/>
      <c r="K1059" s="39"/>
      <c r="L1059" s="39"/>
      <c r="M1059" s="13"/>
      <c r="N1059" s="13"/>
      <c r="O1059" s="13"/>
    </row>
    <row r="1060" spans="2:15" ht="24.95" customHeight="1" x14ac:dyDescent="0.2">
      <c r="B1060" s="38"/>
      <c r="C1060" s="39"/>
      <c r="D1060" s="39"/>
      <c r="E1060" s="39"/>
      <c r="F1060" s="58"/>
      <c r="G1060" s="38"/>
      <c r="H1060" s="38"/>
      <c r="I1060" s="39"/>
      <c r="J1060" s="39"/>
      <c r="K1060" s="39"/>
      <c r="L1060" s="39"/>
      <c r="M1060" s="13"/>
      <c r="N1060" s="13"/>
      <c r="O1060" s="13"/>
    </row>
    <row r="1061" spans="2:15" ht="24.95" customHeight="1" x14ac:dyDescent="0.2">
      <c r="B1061" s="276"/>
      <c r="C1061" s="276"/>
      <c r="D1061" s="276"/>
      <c r="E1061" s="276"/>
      <c r="F1061" s="276"/>
      <c r="G1061" s="276"/>
      <c r="H1061" s="276"/>
      <c r="I1061" s="276"/>
      <c r="J1061" s="276"/>
      <c r="K1061" s="276"/>
      <c r="L1061" s="276"/>
      <c r="M1061" s="59"/>
      <c r="N1061" s="59"/>
      <c r="O1061" s="59"/>
    </row>
    <row r="1062" spans="2:15" ht="24.95" customHeight="1" x14ac:dyDescent="0.2">
      <c r="B1062" s="59"/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</row>
    <row r="1063" spans="2:15" ht="24.95" customHeight="1" x14ac:dyDescent="0.2">
      <c r="B1063" s="59"/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</row>
    <row r="1064" spans="2:15" ht="24.95" customHeight="1" x14ac:dyDescent="0.2">
      <c r="B1064" s="59"/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</row>
    <row r="1065" spans="2:15" ht="24.95" customHeight="1" x14ac:dyDescent="0.2">
      <c r="B1065" s="59"/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22"/>
    </row>
    <row r="1066" spans="2:15" ht="24.95" customHeight="1" x14ac:dyDescent="0.2">
      <c r="B1066" s="274" t="s">
        <v>15</v>
      </c>
      <c r="C1066" s="274"/>
      <c r="D1066" s="274"/>
      <c r="E1066" s="274"/>
      <c r="F1066" s="274"/>
      <c r="G1066" s="274"/>
      <c r="H1066" s="274"/>
      <c r="I1066" s="274"/>
      <c r="J1066" s="274"/>
    </row>
    <row r="1067" spans="2:15" ht="24.95" customHeight="1" x14ac:dyDescent="0.2">
      <c r="B1067" s="167" t="s">
        <v>35</v>
      </c>
      <c r="C1067" s="272" t="s">
        <v>112</v>
      </c>
      <c r="D1067" s="272"/>
      <c r="E1067" s="272" t="s">
        <v>111</v>
      </c>
      <c r="F1067" s="272"/>
      <c r="G1067" s="272" t="s">
        <v>42</v>
      </c>
      <c r="H1067" s="272"/>
      <c r="I1067" s="272" t="s">
        <v>18</v>
      </c>
      <c r="J1067" s="272"/>
      <c r="L1067" s="40"/>
    </row>
    <row r="1068" spans="2:15" ht="24.95" customHeight="1" x14ac:dyDescent="0.2">
      <c r="B1068" s="87" t="s">
        <v>158</v>
      </c>
      <c r="C1068" s="273">
        <v>5286</v>
      </c>
      <c r="D1068" s="273"/>
      <c r="E1068" s="273">
        <v>3014</v>
      </c>
      <c r="F1068" s="273"/>
      <c r="G1068" s="262">
        <f>C1068+E1068</f>
        <v>8300</v>
      </c>
      <c r="H1068" s="262"/>
      <c r="I1068" s="281">
        <v>1.6648734174676112E-2</v>
      </c>
      <c r="J1068" s="281"/>
    </row>
    <row r="1069" spans="2:15" ht="24.95" customHeight="1" x14ac:dyDescent="0.2">
      <c r="B1069" s="87" t="s">
        <v>156</v>
      </c>
      <c r="C1069" s="304">
        <v>7480</v>
      </c>
      <c r="D1069" s="304"/>
      <c r="E1069" s="304">
        <v>3455</v>
      </c>
      <c r="F1069" s="304"/>
      <c r="G1069" s="262">
        <f>C1069+E1069</f>
        <v>10935</v>
      </c>
      <c r="H1069" s="262"/>
      <c r="I1069" s="277">
        <v>2.2505601752726187E-2</v>
      </c>
      <c r="J1069" s="277"/>
    </row>
    <row r="1070" spans="2:15" ht="24.95" customHeight="1" x14ac:dyDescent="0.2">
      <c r="B1070" s="118" t="s">
        <v>43</v>
      </c>
      <c r="C1070" s="265">
        <f>(C1069-C1068)/C1068</f>
        <v>0.41505864547862276</v>
      </c>
      <c r="D1070" s="265"/>
      <c r="E1070" s="265">
        <f>(E1069-E1068)/E1068</f>
        <v>0.14631718646317188</v>
      </c>
      <c r="F1070" s="265"/>
      <c r="G1070" s="265">
        <f>(G1069-G1068)/G1068</f>
        <v>0.31746987951807226</v>
      </c>
      <c r="H1070" s="265"/>
      <c r="I1070" s="265">
        <f>(I1069-I1068)/I1068</f>
        <v>0.35179056357081967</v>
      </c>
      <c r="J1070" s="265"/>
    </row>
    <row r="1071" spans="2:15" ht="24.95" customHeight="1" x14ac:dyDescent="0.2">
      <c r="B1071" s="59"/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</row>
    <row r="1072" spans="2:15" ht="24.95" customHeight="1" x14ac:dyDescent="0.2">
      <c r="B1072" s="59"/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</row>
    <row r="1073" spans="2:15" ht="24.95" customHeight="1" x14ac:dyDescent="0.2">
      <c r="B1073" s="59"/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</row>
    <row r="1074" spans="2:15" ht="24.95" customHeight="1" x14ac:dyDescent="0.2">
      <c r="B1074" s="59"/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</row>
    <row r="1075" spans="2:15" ht="24.95" customHeight="1" x14ac:dyDescent="0.2">
      <c r="B1075" s="59"/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</row>
    <row r="1076" spans="2:15" ht="24.95" customHeight="1" x14ac:dyDescent="0.2">
      <c r="B1076" s="59"/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</row>
    <row r="1077" spans="2:15" ht="24.95" customHeight="1" x14ac:dyDescent="0.2">
      <c r="B1077" s="59"/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</row>
    <row r="1078" spans="2:15" ht="24.95" customHeight="1" x14ac:dyDescent="0.2">
      <c r="B1078" s="59"/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</row>
    <row r="1079" spans="2:15" ht="24.95" customHeight="1" x14ac:dyDescent="0.2">
      <c r="B1079" s="59"/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</row>
    <row r="1080" spans="2:15" ht="24.95" customHeight="1" x14ac:dyDescent="0.2">
      <c r="B1080" s="59"/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</row>
    <row r="1081" spans="2:15" ht="24.95" customHeight="1" x14ac:dyDescent="0.2">
      <c r="B1081" s="59"/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</row>
    <row r="1082" spans="2:15" ht="24.95" customHeight="1" x14ac:dyDescent="0.2">
      <c r="B1082" s="59"/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</row>
    <row r="1083" spans="2:15" ht="24.95" customHeight="1" x14ac:dyDescent="0.2">
      <c r="B1083" s="59"/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</row>
    <row r="1084" spans="2:15" ht="24.95" customHeight="1" x14ac:dyDescent="0.2">
      <c r="B1084" s="59"/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</row>
    <row r="1085" spans="2:15" ht="24.95" customHeight="1" x14ac:dyDescent="0.2">
      <c r="B1085" s="59"/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</row>
    <row r="1086" spans="2:15" ht="24.95" customHeight="1" x14ac:dyDescent="0.2">
      <c r="B1086" s="59"/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</row>
    <row r="1087" spans="2:15" ht="24.95" customHeight="1" x14ac:dyDescent="0.2">
      <c r="B1087" s="59"/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22"/>
    </row>
    <row r="1088" spans="2:15" ht="24.95" customHeight="1" x14ac:dyDescent="0.2">
      <c r="B1088" s="59"/>
      <c r="C1088" s="59"/>
      <c r="D1088" s="59"/>
      <c r="E1088" s="59"/>
      <c r="F1088" s="59"/>
      <c r="G1088" s="59"/>
      <c r="H1088" s="59"/>
      <c r="I1088" s="59"/>
      <c r="J1088" s="59"/>
      <c r="K1088" s="59"/>
      <c r="M1088" s="22">
        <v>12</v>
      </c>
      <c r="N1088" s="59"/>
    </row>
    <row r="1089" spans="2:15" ht="25.5" customHeight="1" x14ac:dyDescent="0.2">
      <c r="B1089" s="260" t="s">
        <v>174</v>
      </c>
      <c r="C1089" s="260"/>
      <c r="D1089" s="260"/>
      <c r="E1089" s="260"/>
      <c r="F1089" s="260"/>
      <c r="G1089" s="260"/>
      <c r="H1089" s="260"/>
      <c r="I1089" s="260"/>
      <c r="J1089" s="260"/>
      <c r="K1089" s="260"/>
      <c r="L1089" s="260"/>
      <c r="M1089" s="260"/>
    </row>
    <row r="1090" spans="2:15" ht="15" customHeight="1" x14ac:dyDescent="0.2">
      <c r="B1090" s="57"/>
      <c r="C1090" s="57"/>
      <c r="D1090" s="57"/>
      <c r="E1090" s="57"/>
      <c r="F1090" s="57"/>
      <c r="G1090" s="57"/>
    </row>
    <row r="1091" spans="2:15" ht="24.95" customHeight="1" x14ac:dyDescent="0.2">
      <c r="B1091" s="269" t="s">
        <v>13</v>
      </c>
      <c r="C1091" s="269"/>
      <c r="D1091" s="269"/>
      <c r="E1091" s="269"/>
      <c r="F1091" s="269"/>
      <c r="G1091" s="269"/>
      <c r="H1091" s="269"/>
      <c r="I1091" s="39"/>
      <c r="J1091" s="39"/>
      <c r="K1091" s="39"/>
      <c r="L1091" s="39"/>
      <c r="M1091" s="13"/>
      <c r="N1091" s="13"/>
      <c r="O1091" s="13"/>
    </row>
    <row r="1092" spans="2:15" ht="24.95" customHeight="1" x14ac:dyDescent="0.2">
      <c r="B1092" s="152" t="s">
        <v>35</v>
      </c>
      <c r="C1092" s="270" t="s">
        <v>62</v>
      </c>
      <c r="D1092" s="270"/>
      <c r="E1092" s="270" t="s">
        <v>110</v>
      </c>
      <c r="F1092" s="270"/>
      <c r="G1092" s="270" t="s">
        <v>0</v>
      </c>
      <c r="H1092" s="270"/>
      <c r="I1092" s="39"/>
      <c r="J1092" s="39"/>
      <c r="K1092" s="39"/>
      <c r="L1092" s="39"/>
      <c r="M1092" s="13"/>
      <c r="N1092" s="13"/>
      <c r="O1092" s="13"/>
    </row>
    <row r="1093" spans="2:15" ht="24.95" customHeight="1" x14ac:dyDescent="0.2">
      <c r="B1093" s="87" t="s">
        <v>159</v>
      </c>
      <c r="C1093" s="266">
        <v>202346</v>
      </c>
      <c r="D1093" s="266"/>
      <c r="E1093" s="266">
        <v>92089</v>
      </c>
      <c r="F1093" s="266"/>
      <c r="G1093" s="267">
        <f>C1093+E1093</f>
        <v>294435</v>
      </c>
      <c r="H1093" s="268"/>
      <c r="I1093" s="39"/>
      <c r="J1093" s="39"/>
      <c r="K1093" s="39"/>
      <c r="L1093" s="39"/>
      <c r="M1093" s="13"/>
      <c r="N1093" s="13"/>
      <c r="O1093" s="13"/>
    </row>
    <row r="1094" spans="2:15" ht="24.95" customHeight="1" x14ac:dyDescent="0.2">
      <c r="B1094" s="87" t="s">
        <v>160</v>
      </c>
      <c r="C1094" s="271">
        <v>195205</v>
      </c>
      <c r="D1094" s="271"/>
      <c r="E1094" s="271">
        <v>113485</v>
      </c>
      <c r="F1094" s="271"/>
      <c r="G1094" s="267">
        <f>C1094+E1094</f>
        <v>308690</v>
      </c>
      <c r="H1094" s="268"/>
      <c r="I1094" s="39"/>
      <c r="J1094" s="39"/>
      <c r="K1094" s="39"/>
      <c r="L1094" s="39"/>
      <c r="M1094" s="13"/>
      <c r="N1094" s="13"/>
      <c r="O1094" s="13"/>
    </row>
    <row r="1095" spans="2:15" ht="24.95" customHeight="1" x14ac:dyDescent="0.2">
      <c r="B1095" s="132" t="s">
        <v>43</v>
      </c>
      <c r="C1095" s="264">
        <f>(C1094-C1093)/C1093</f>
        <v>-3.5291036146007336E-2</v>
      </c>
      <c r="D1095" s="264"/>
      <c r="E1095" s="264">
        <f>(E1094-E1093)/E1093</f>
        <v>0.23234045325717512</v>
      </c>
      <c r="F1095" s="264"/>
      <c r="G1095" s="264">
        <f>(G1094-G1093)/G1093</f>
        <v>4.8414760473449149E-2</v>
      </c>
      <c r="H1095" s="264"/>
      <c r="I1095" s="39"/>
      <c r="J1095" s="39"/>
      <c r="K1095" s="39"/>
      <c r="L1095" s="39"/>
      <c r="M1095" s="13"/>
      <c r="N1095" s="13"/>
      <c r="O1095" s="13"/>
    </row>
    <row r="1096" spans="2:15" ht="24.95" customHeight="1" x14ac:dyDescent="0.2">
      <c r="B1096" s="38"/>
      <c r="C1096" s="39"/>
      <c r="D1096" s="39"/>
      <c r="E1096" s="39"/>
      <c r="F1096" s="58"/>
      <c r="G1096" s="38"/>
      <c r="H1096" s="38"/>
      <c r="I1096" s="39"/>
      <c r="J1096" s="39"/>
      <c r="K1096" s="39"/>
      <c r="L1096" s="39"/>
      <c r="M1096" s="13"/>
      <c r="N1096" s="13"/>
      <c r="O1096" s="13"/>
    </row>
    <row r="1097" spans="2:15" ht="24.95" customHeight="1" x14ac:dyDescent="0.2">
      <c r="B1097" s="38"/>
      <c r="C1097" s="39"/>
      <c r="D1097" s="39"/>
      <c r="E1097" s="39"/>
      <c r="F1097" s="58"/>
      <c r="G1097" s="38"/>
      <c r="H1097" s="38"/>
      <c r="I1097" s="39"/>
      <c r="J1097" s="39"/>
      <c r="K1097" s="39"/>
      <c r="L1097" s="39"/>
      <c r="M1097" s="13"/>
      <c r="N1097" s="13"/>
      <c r="O1097" s="13"/>
    </row>
    <row r="1098" spans="2:15" ht="24.95" customHeight="1" x14ac:dyDescent="0.2">
      <c r="B1098" s="38"/>
      <c r="C1098" s="39"/>
      <c r="D1098" s="39"/>
      <c r="E1098" s="39"/>
      <c r="F1098" s="58"/>
      <c r="G1098" s="38"/>
      <c r="H1098" s="38"/>
      <c r="I1098" s="39"/>
      <c r="J1098" s="39"/>
      <c r="K1098" s="39"/>
      <c r="L1098" s="39"/>
      <c r="M1098" s="13"/>
      <c r="N1098" s="13"/>
      <c r="O1098" s="13"/>
    </row>
    <row r="1099" spans="2:15" ht="24.95" customHeight="1" x14ac:dyDescent="0.2">
      <c r="B1099" s="38"/>
      <c r="C1099" s="39"/>
      <c r="D1099" s="39"/>
      <c r="E1099" s="39"/>
      <c r="F1099" s="58"/>
      <c r="G1099" s="38"/>
      <c r="H1099" s="38"/>
      <c r="I1099" s="39"/>
      <c r="J1099" s="39"/>
      <c r="K1099" s="39"/>
      <c r="L1099" s="39"/>
      <c r="M1099" s="13"/>
      <c r="N1099" s="13"/>
      <c r="O1099" s="13"/>
    </row>
    <row r="1100" spans="2:15" ht="24.95" customHeight="1" x14ac:dyDescent="0.2">
      <c r="B1100" s="38"/>
      <c r="C1100" s="39"/>
      <c r="D1100" s="39"/>
      <c r="E1100" s="39"/>
      <c r="F1100" s="58"/>
      <c r="G1100" s="38"/>
      <c r="H1100" s="38"/>
      <c r="I1100" s="39"/>
      <c r="J1100" s="39"/>
      <c r="K1100" s="39"/>
      <c r="L1100" s="39"/>
      <c r="M1100" s="13"/>
      <c r="N1100" s="13"/>
      <c r="O1100" s="13"/>
    </row>
    <row r="1101" spans="2:15" ht="24.95" customHeight="1" x14ac:dyDescent="0.2">
      <c r="B1101" s="38"/>
      <c r="C1101" s="39"/>
      <c r="D1101" s="39"/>
      <c r="E1101" s="39"/>
      <c r="F1101" s="58"/>
      <c r="G1101" s="38"/>
      <c r="H1101" s="38"/>
      <c r="I1101" s="39"/>
      <c r="J1101" s="39"/>
      <c r="K1101" s="39"/>
      <c r="L1101" s="39"/>
      <c r="M1101" s="13"/>
      <c r="N1101" s="13"/>
      <c r="O1101" s="13"/>
    </row>
    <row r="1102" spans="2:15" ht="24.95" customHeight="1" x14ac:dyDescent="0.2">
      <c r="B1102" s="38"/>
      <c r="C1102" s="39"/>
      <c r="D1102" s="39"/>
      <c r="E1102" s="39"/>
      <c r="F1102" s="58"/>
      <c r="G1102" s="38"/>
      <c r="H1102" s="38"/>
      <c r="I1102" s="39"/>
      <c r="J1102" s="39"/>
      <c r="K1102" s="39"/>
      <c r="L1102" s="39"/>
      <c r="M1102" s="13"/>
      <c r="N1102" s="13"/>
      <c r="O1102" s="13"/>
    </row>
    <row r="1103" spans="2:15" ht="24.95" customHeight="1" x14ac:dyDescent="0.2">
      <c r="B1103" s="177"/>
      <c r="C1103" s="177"/>
      <c r="D1103" s="177"/>
      <c r="E1103" s="177"/>
      <c r="F1103" s="177"/>
      <c r="G1103" s="177"/>
      <c r="H1103" s="177"/>
      <c r="I1103" s="177"/>
      <c r="J1103" s="177"/>
      <c r="K1103" s="177"/>
      <c r="L1103" s="177"/>
      <c r="M1103" s="59"/>
      <c r="N1103" s="59"/>
      <c r="O1103" s="59"/>
    </row>
    <row r="1104" spans="2:15" ht="24.95" customHeight="1" x14ac:dyDescent="0.2">
      <c r="B1104" s="59"/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</row>
    <row r="1105" spans="2:15" ht="24.95" customHeight="1" x14ac:dyDescent="0.2">
      <c r="B1105" s="59"/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</row>
    <row r="1106" spans="2:15" ht="24.95" customHeight="1" x14ac:dyDescent="0.2">
      <c r="B1106" s="59"/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</row>
    <row r="1107" spans="2:15" ht="24.95" customHeight="1" x14ac:dyDescent="0.2">
      <c r="B1107" s="59"/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</row>
    <row r="1108" spans="2:15" ht="24.95" customHeight="1" x14ac:dyDescent="0.2">
      <c r="B1108" s="59"/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</row>
    <row r="1109" spans="2:15" ht="24.95" customHeight="1" x14ac:dyDescent="0.2">
      <c r="B1109" s="59"/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</row>
    <row r="1110" spans="2:15" ht="24.95" customHeight="1" x14ac:dyDescent="0.2">
      <c r="B1110" s="59"/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</row>
    <row r="1111" spans="2:15" ht="24.95" customHeight="1" x14ac:dyDescent="0.2">
      <c r="B1111" s="59"/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</row>
    <row r="1112" spans="2:15" ht="24.95" customHeight="1" x14ac:dyDescent="0.2">
      <c r="B1112" s="59"/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</row>
    <row r="1113" spans="2:15" ht="24.95" customHeight="1" x14ac:dyDescent="0.2">
      <c r="B1113" s="59"/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</row>
    <row r="1114" spans="2:15" ht="24.95" customHeight="1" x14ac:dyDescent="0.2">
      <c r="B1114" s="59"/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</row>
    <row r="1115" spans="2:15" ht="24.95" customHeight="1" x14ac:dyDescent="0.2">
      <c r="B1115" s="59"/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</row>
    <row r="1116" spans="2:15" ht="24.95" customHeight="1" x14ac:dyDescent="0.2">
      <c r="B1116" s="59"/>
      <c r="C1116" s="59"/>
      <c r="D1116" s="59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</row>
    <row r="1117" spans="2:15" ht="24.95" customHeight="1" x14ac:dyDescent="0.2">
      <c r="B1117" s="274" t="s">
        <v>15</v>
      </c>
      <c r="C1117" s="274"/>
      <c r="D1117" s="274"/>
      <c r="E1117" s="274"/>
      <c r="F1117" s="274"/>
      <c r="G1117" s="274"/>
      <c r="H1117" s="274"/>
      <c r="I1117" s="274"/>
      <c r="J1117" s="274"/>
    </row>
    <row r="1118" spans="2:15" ht="24.95" customHeight="1" x14ac:dyDescent="0.2">
      <c r="B1118" s="167" t="s">
        <v>35</v>
      </c>
      <c r="C1118" s="272" t="s">
        <v>112</v>
      </c>
      <c r="D1118" s="272"/>
      <c r="E1118" s="272" t="s">
        <v>111</v>
      </c>
      <c r="F1118" s="272"/>
      <c r="G1118" s="272" t="s">
        <v>42</v>
      </c>
      <c r="H1118" s="272"/>
      <c r="I1118" s="272" t="s">
        <v>18</v>
      </c>
      <c r="J1118" s="272"/>
      <c r="L1118" s="40"/>
    </row>
    <row r="1119" spans="2:15" ht="24.95" customHeight="1" x14ac:dyDescent="0.2">
      <c r="B1119" s="87" t="s">
        <v>159</v>
      </c>
      <c r="C1119" s="273">
        <v>551918</v>
      </c>
      <c r="D1119" s="273"/>
      <c r="E1119" s="273">
        <v>152467</v>
      </c>
      <c r="F1119" s="273"/>
      <c r="G1119" s="262">
        <f>C1119+E1119</f>
        <v>704385</v>
      </c>
      <c r="H1119" s="262"/>
      <c r="I1119" s="281">
        <v>8.5982137064475689E-2</v>
      </c>
      <c r="J1119" s="281"/>
    </row>
    <row r="1120" spans="2:15" ht="24.95" customHeight="1" x14ac:dyDescent="0.2">
      <c r="B1120" s="87" t="s">
        <v>160</v>
      </c>
      <c r="C1120" s="304">
        <v>561610</v>
      </c>
      <c r="D1120" s="304"/>
      <c r="E1120" s="304">
        <v>193395</v>
      </c>
      <c r="F1120" s="304"/>
      <c r="G1120" s="262">
        <f>C1120+E1120</f>
        <v>755005</v>
      </c>
      <c r="H1120" s="262"/>
      <c r="I1120" s="277">
        <v>9.8368718694036877E-2</v>
      </c>
      <c r="J1120" s="277"/>
    </row>
    <row r="1121" spans="2:15" ht="24.95" customHeight="1" x14ac:dyDescent="0.2">
      <c r="B1121" s="118" t="s">
        <v>43</v>
      </c>
      <c r="C1121" s="265">
        <f>(C1120-C1119)/C1119</f>
        <v>1.7560579651325015E-2</v>
      </c>
      <c r="D1121" s="265"/>
      <c r="E1121" s="265">
        <f>(E1120-E1119)/E1119</f>
        <v>0.26843841618186232</v>
      </c>
      <c r="F1121" s="265"/>
      <c r="G1121" s="265">
        <f>(G1120-G1119)/G1119</f>
        <v>7.1864108406624216E-2</v>
      </c>
      <c r="H1121" s="265"/>
      <c r="I1121" s="265">
        <f>(I1120-I1119)/I1119</f>
        <v>0.14405994143030923</v>
      </c>
      <c r="J1121" s="265"/>
    </row>
    <row r="1122" spans="2:15" ht="24.95" customHeight="1" x14ac:dyDescent="0.2">
      <c r="B1122" s="59"/>
      <c r="C1122" s="59"/>
      <c r="D1122" s="59"/>
      <c r="E1122" s="59"/>
      <c r="F1122" s="59"/>
      <c r="G1122" s="59"/>
      <c r="H1122" s="59"/>
      <c r="I1122" s="59"/>
      <c r="J1122" s="59"/>
      <c r="K1122" s="43"/>
      <c r="L1122" s="43"/>
      <c r="M1122" s="59"/>
      <c r="N1122" s="59"/>
      <c r="O1122" s="59"/>
    </row>
    <row r="1123" spans="2:15" ht="24.95" customHeight="1" x14ac:dyDescent="0.2">
      <c r="B1123" s="59"/>
      <c r="C1123" s="59"/>
      <c r="D1123" s="59"/>
      <c r="E1123" s="59"/>
      <c r="F1123" s="59"/>
      <c r="G1123" s="59"/>
      <c r="H1123" s="59"/>
      <c r="I1123" s="59"/>
      <c r="J1123" s="59"/>
      <c r="K1123" s="43"/>
      <c r="L1123" s="43"/>
      <c r="M1123" s="59"/>
      <c r="N1123" s="59"/>
      <c r="O1123" s="59"/>
    </row>
    <row r="1124" spans="2:15" ht="24.95" customHeight="1" x14ac:dyDescent="0.2">
      <c r="B1124" s="59"/>
      <c r="C1124" s="59"/>
      <c r="D1124" s="59"/>
      <c r="E1124" s="59"/>
      <c r="F1124" s="59"/>
      <c r="G1124" s="59"/>
      <c r="H1124" s="59"/>
      <c r="I1124" s="59"/>
      <c r="J1124" s="59"/>
      <c r="K1124" s="43"/>
      <c r="L1124" s="43"/>
      <c r="M1124" s="59"/>
      <c r="N1124" s="59"/>
      <c r="O1124" s="59"/>
    </row>
    <row r="1125" spans="2:15" ht="24.95" customHeight="1" x14ac:dyDescent="0.2">
      <c r="B1125" s="59"/>
      <c r="C1125" s="59"/>
      <c r="D1125" s="59"/>
      <c r="E1125" s="59"/>
      <c r="F1125" s="59"/>
      <c r="G1125" s="59"/>
      <c r="H1125" s="59"/>
      <c r="I1125" s="59"/>
      <c r="J1125" s="59"/>
      <c r="K1125" s="43"/>
      <c r="L1125" s="43"/>
      <c r="M1125" s="59"/>
      <c r="N1125" s="59"/>
      <c r="O1125" s="59"/>
    </row>
    <row r="1126" spans="2:15" ht="24.95" customHeight="1" x14ac:dyDescent="0.2">
      <c r="B1126" s="59"/>
      <c r="C1126" s="59"/>
      <c r="D1126" s="59"/>
      <c r="E1126" s="59"/>
      <c r="F1126" s="59"/>
      <c r="G1126" s="59"/>
      <c r="H1126" s="59"/>
      <c r="I1126" s="59"/>
      <c r="J1126" s="59"/>
      <c r="K1126" s="43"/>
      <c r="L1126" s="43"/>
      <c r="M1126" s="59"/>
      <c r="N1126" s="59"/>
      <c r="O1126" s="59"/>
    </row>
    <row r="1127" spans="2:15" ht="24.95" customHeight="1" x14ac:dyDescent="0.2">
      <c r="B1127" s="59"/>
      <c r="C1127" s="59"/>
      <c r="D1127" s="59"/>
      <c r="E1127" s="59"/>
      <c r="F1127" s="59"/>
      <c r="G1127" s="59"/>
      <c r="H1127" s="59"/>
      <c r="I1127" s="59"/>
      <c r="J1127" s="59"/>
      <c r="K1127" s="43"/>
      <c r="L1127" s="43"/>
      <c r="M1127" s="59"/>
      <c r="N1127" s="59"/>
      <c r="O1127" s="59"/>
    </row>
    <row r="1128" spans="2:15" ht="24.95" customHeight="1" x14ac:dyDescent="0.2">
      <c r="B1128" s="59"/>
      <c r="C1128" s="59"/>
      <c r="D1128" s="59"/>
      <c r="E1128" s="59"/>
      <c r="F1128" s="59"/>
      <c r="G1128" s="59"/>
      <c r="H1128" s="59"/>
      <c r="I1128" s="59"/>
      <c r="J1128" s="59"/>
      <c r="K1128" s="43"/>
      <c r="L1128" s="43"/>
      <c r="M1128" s="59"/>
      <c r="N1128" s="59"/>
      <c r="O1128" s="59"/>
    </row>
    <row r="1129" spans="2:15" ht="24.95" customHeight="1" x14ac:dyDescent="0.2">
      <c r="B1129" s="59"/>
      <c r="C1129" s="59"/>
      <c r="D1129" s="59"/>
      <c r="E1129" s="59"/>
      <c r="F1129" s="59"/>
      <c r="G1129" s="59"/>
      <c r="H1129" s="59"/>
      <c r="I1129" s="59"/>
      <c r="J1129" s="59"/>
      <c r="K1129" s="43"/>
      <c r="L1129" s="43"/>
      <c r="M1129" s="59"/>
      <c r="N1129" s="59"/>
      <c r="O1129" s="59"/>
    </row>
    <row r="1130" spans="2:15" ht="24.95" customHeight="1" x14ac:dyDescent="0.2">
      <c r="B1130" s="59"/>
      <c r="C1130" s="59"/>
      <c r="D1130" s="59"/>
      <c r="E1130" s="59"/>
      <c r="F1130" s="59"/>
      <c r="G1130" s="59"/>
      <c r="H1130" s="59"/>
      <c r="I1130" s="59"/>
      <c r="J1130" s="59"/>
      <c r="K1130" s="43"/>
      <c r="L1130" s="43"/>
      <c r="M1130" s="59"/>
      <c r="N1130" s="59"/>
      <c r="O1130" s="59"/>
    </row>
    <row r="1131" spans="2:15" ht="24.95" customHeight="1" x14ac:dyDescent="0.2">
      <c r="B1131" s="59"/>
      <c r="C1131" s="59"/>
      <c r="D1131" s="59"/>
      <c r="E1131" s="59"/>
      <c r="F1131" s="59"/>
      <c r="G1131" s="59"/>
      <c r="H1131" s="59"/>
      <c r="I1131" s="59"/>
      <c r="J1131" s="59"/>
      <c r="K1131" s="43"/>
      <c r="L1131" s="43"/>
      <c r="M1131" s="59"/>
      <c r="N1131" s="59"/>
      <c r="O1131" s="59"/>
    </row>
    <row r="1132" spans="2:15" ht="24.95" customHeight="1" x14ac:dyDescent="0.2">
      <c r="B1132" s="59"/>
      <c r="C1132" s="59"/>
      <c r="D1132" s="59"/>
      <c r="E1132" s="59"/>
      <c r="F1132" s="59"/>
      <c r="G1132" s="59"/>
      <c r="H1132" s="59"/>
      <c r="I1132" s="59"/>
      <c r="J1132" s="59"/>
      <c r="K1132" s="43"/>
      <c r="L1132" s="43"/>
      <c r="M1132" s="59"/>
      <c r="N1132" s="59"/>
      <c r="O1132" s="59"/>
    </row>
    <row r="1133" spans="2:15" ht="24.95" customHeight="1" x14ac:dyDescent="0.2">
      <c r="B1133" s="59"/>
      <c r="C1133" s="59"/>
      <c r="D1133" s="59"/>
      <c r="E1133" s="59"/>
      <c r="F1133" s="59"/>
      <c r="G1133" s="59"/>
      <c r="H1133" s="59"/>
      <c r="I1133" s="59"/>
      <c r="J1133" s="59"/>
      <c r="K1133" s="43"/>
      <c r="L1133" s="43"/>
      <c r="M1133" s="59"/>
      <c r="N1133" s="59"/>
      <c r="O1133" s="59"/>
    </row>
    <row r="1134" spans="2:15" ht="24.95" customHeight="1" x14ac:dyDescent="0.2">
      <c r="B1134" s="59"/>
      <c r="C1134" s="59"/>
      <c r="D1134" s="59"/>
      <c r="E1134" s="59"/>
      <c r="F1134" s="59"/>
      <c r="G1134" s="59"/>
      <c r="H1134" s="59"/>
      <c r="I1134" s="59"/>
      <c r="J1134" s="59"/>
      <c r="K1134" s="43"/>
      <c r="L1134" s="43"/>
      <c r="M1134" s="59"/>
      <c r="N1134" s="59"/>
      <c r="O1134" s="59"/>
    </row>
    <row r="1135" spans="2:15" ht="24.95" customHeight="1" x14ac:dyDescent="0.2">
      <c r="B1135" s="59"/>
      <c r="C1135" s="59"/>
      <c r="D1135" s="59"/>
      <c r="E1135" s="59"/>
      <c r="F1135" s="59"/>
      <c r="G1135" s="59"/>
      <c r="H1135" s="59"/>
      <c r="I1135" s="59"/>
      <c r="J1135" s="59"/>
      <c r="K1135" s="43"/>
      <c r="L1135" s="43"/>
      <c r="M1135" s="59"/>
      <c r="N1135" s="59"/>
      <c r="O1135" s="59"/>
    </row>
    <row r="1136" spans="2:15" ht="24.95" customHeight="1" x14ac:dyDescent="0.2">
      <c r="B1136" s="59"/>
      <c r="C1136" s="59"/>
      <c r="D1136" s="59"/>
      <c r="E1136" s="59"/>
      <c r="F1136" s="59"/>
      <c r="G1136" s="59"/>
      <c r="H1136" s="59"/>
      <c r="I1136" s="59"/>
      <c r="J1136" s="59"/>
      <c r="K1136" s="43"/>
      <c r="L1136" s="43"/>
      <c r="M1136" s="59"/>
      <c r="N1136" s="59"/>
      <c r="O1136" s="59"/>
    </row>
    <row r="1137" spans="2:15" ht="24.95" customHeight="1" x14ac:dyDescent="0.2">
      <c r="B1137" s="59"/>
      <c r="C1137" s="59"/>
      <c r="D1137" s="59"/>
      <c r="E1137" s="59"/>
      <c r="F1137" s="59"/>
      <c r="G1137" s="59"/>
      <c r="H1137" s="59"/>
      <c r="I1137" s="59"/>
      <c r="J1137" s="59"/>
      <c r="K1137" s="43"/>
      <c r="L1137" s="43"/>
      <c r="M1137" s="59"/>
      <c r="N1137" s="59"/>
      <c r="O1137" s="59"/>
    </row>
    <row r="1138" spans="2:15" ht="24.95" customHeight="1" x14ac:dyDescent="0.2">
      <c r="B1138" s="59"/>
      <c r="C1138" s="59"/>
      <c r="D1138" s="59"/>
      <c r="E1138" s="59"/>
      <c r="F1138" s="59"/>
      <c r="G1138" s="59"/>
      <c r="H1138" s="59"/>
      <c r="I1138" s="59"/>
      <c r="J1138" s="59"/>
      <c r="K1138" s="43"/>
      <c r="L1138" s="43"/>
      <c r="M1138" s="59"/>
      <c r="N1138" s="59"/>
      <c r="O1138" s="59"/>
    </row>
    <row r="1139" spans="2:15" ht="24.95" customHeight="1" x14ac:dyDescent="0.2">
      <c r="B1139" s="59"/>
      <c r="C1139" s="59"/>
      <c r="D1139" s="59"/>
      <c r="E1139" s="59"/>
      <c r="F1139" s="59"/>
      <c r="G1139" s="59"/>
      <c r="H1139" s="59"/>
      <c r="I1139" s="59"/>
      <c r="J1139" s="59"/>
      <c r="K1139" s="43"/>
      <c r="L1139" s="43"/>
      <c r="M1139" s="59"/>
      <c r="N1139" s="59"/>
      <c r="O1139" s="59"/>
    </row>
    <row r="1140" spans="2:15" ht="24.95" customHeight="1" x14ac:dyDescent="0.2">
      <c r="B1140" s="59"/>
      <c r="C1140" s="59"/>
      <c r="D1140" s="59"/>
      <c r="E1140" s="59"/>
      <c r="F1140" s="59"/>
      <c r="G1140" s="59"/>
      <c r="H1140" s="59"/>
      <c r="I1140" s="59"/>
      <c r="J1140" s="59"/>
      <c r="K1140" s="43"/>
      <c r="L1140" s="43"/>
      <c r="M1140" s="59"/>
      <c r="N1140" s="59"/>
      <c r="O1140" s="59"/>
    </row>
    <row r="1141" spans="2:15" ht="24.95" customHeight="1" x14ac:dyDescent="0.2">
      <c r="B1141" s="59"/>
      <c r="C1141" s="59"/>
      <c r="D1141" s="59"/>
      <c r="E1141" s="59"/>
      <c r="F1141" s="59"/>
      <c r="G1141" s="59"/>
      <c r="H1141" s="59"/>
      <c r="I1141" s="59"/>
      <c r="J1141" s="59"/>
      <c r="K1141" s="43"/>
      <c r="L1141" s="43"/>
      <c r="M1141" s="59"/>
      <c r="N1141" s="59"/>
      <c r="O1141" s="59"/>
    </row>
    <row r="1142" spans="2:15" ht="24.95" customHeight="1" x14ac:dyDescent="0.2">
      <c r="B1142" s="59"/>
      <c r="C1142" s="59"/>
      <c r="D1142" s="59"/>
      <c r="E1142" s="59"/>
      <c r="F1142" s="59"/>
      <c r="G1142" s="59"/>
      <c r="H1142" s="59"/>
      <c r="I1142" s="59"/>
      <c r="J1142" s="59"/>
      <c r="K1142" s="43"/>
      <c r="L1142" s="43"/>
      <c r="M1142" s="59"/>
      <c r="N1142" s="59"/>
      <c r="O1142" s="59"/>
    </row>
    <row r="1143" spans="2:15" ht="24.95" customHeight="1" x14ac:dyDescent="0.2">
      <c r="B1143" s="43"/>
      <c r="C1143" s="43"/>
      <c r="D1143" s="43"/>
      <c r="E1143" s="43"/>
      <c r="F1143" s="43"/>
      <c r="G1143" s="43"/>
      <c r="H1143" s="43"/>
      <c r="I1143" s="43"/>
      <c r="J1143" s="43"/>
      <c r="K1143" s="43"/>
      <c r="L1143" s="43"/>
      <c r="M1143" s="59"/>
      <c r="N1143" s="59"/>
      <c r="O1143" s="59"/>
    </row>
    <row r="1144" spans="2:15" ht="24.95" customHeight="1" x14ac:dyDescent="0.2">
      <c r="B1144" s="43"/>
      <c r="C1144" s="43"/>
      <c r="D1144" s="43"/>
      <c r="E1144" s="43"/>
      <c r="F1144" s="43"/>
      <c r="G1144" s="43"/>
      <c r="H1144" s="43"/>
      <c r="I1144" s="43"/>
      <c r="J1144" s="43"/>
      <c r="K1144" s="43"/>
      <c r="L1144" s="43"/>
      <c r="M1144" s="59"/>
      <c r="N1144" s="59"/>
      <c r="O1144" s="59"/>
    </row>
    <row r="1145" spans="2:15" ht="24.95" customHeight="1" x14ac:dyDescent="0.2">
      <c r="B1145" s="43"/>
      <c r="C1145" s="43"/>
      <c r="D1145" s="43"/>
      <c r="E1145" s="43"/>
      <c r="F1145" s="43"/>
      <c r="G1145" s="43"/>
      <c r="H1145" s="43"/>
      <c r="I1145" s="43"/>
      <c r="J1145" s="43"/>
      <c r="K1145" s="43"/>
      <c r="L1145" s="43"/>
      <c r="M1145" s="59"/>
      <c r="N1145" s="59"/>
      <c r="O1145" s="59"/>
    </row>
    <row r="1146" spans="2:15" ht="24.95" customHeight="1" x14ac:dyDescent="0.2">
      <c r="B1146" s="247"/>
      <c r="C1146" s="247"/>
      <c r="D1146" s="247"/>
      <c r="E1146" s="247"/>
      <c r="F1146" s="247"/>
      <c r="G1146" s="247"/>
      <c r="H1146" s="247"/>
      <c r="I1146" s="247"/>
      <c r="J1146" s="247"/>
      <c r="K1146" s="247"/>
      <c r="L1146" s="247"/>
      <c r="M1146" s="59"/>
      <c r="N1146" s="59"/>
      <c r="O1146" s="59"/>
    </row>
    <row r="1147" spans="2:15" ht="24.95" customHeight="1" x14ac:dyDescent="0.2">
      <c r="B1147" s="247"/>
      <c r="C1147" s="247"/>
      <c r="D1147" s="247"/>
      <c r="E1147" s="247"/>
      <c r="F1147" s="247"/>
      <c r="G1147" s="247"/>
      <c r="H1147" s="247"/>
      <c r="I1147" s="247"/>
      <c r="J1147" s="247"/>
      <c r="K1147" s="247"/>
      <c r="L1147" s="247"/>
      <c r="M1147" s="59"/>
      <c r="N1147" s="59"/>
      <c r="O1147" s="59"/>
    </row>
    <row r="1148" spans="2:15" ht="24.95" customHeight="1" x14ac:dyDescent="0.2">
      <c r="B1148" s="247"/>
      <c r="C1148" s="247"/>
      <c r="D1148" s="247"/>
      <c r="E1148" s="247"/>
      <c r="F1148" s="247"/>
      <c r="G1148" s="247"/>
      <c r="H1148" s="247"/>
      <c r="I1148" s="247"/>
      <c r="J1148" s="247"/>
      <c r="K1148" s="247"/>
      <c r="L1148" s="247"/>
      <c r="M1148" s="59"/>
      <c r="N1148" s="59"/>
      <c r="O1148" s="59"/>
    </row>
    <row r="1149" spans="2:15" ht="24.95" customHeight="1" x14ac:dyDescent="0.2">
      <c r="B1149" s="247"/>
      <c r="C1149" s="247"/>
      <c r="D1149" s="247"/>
      <c r="E1149" s="247"/>
      <c r="F1149" s="247"/>
      <c r="G1149" s="247"/>
      <c r="H1149" s="247"/>
      <c r="I1149" s="247"/>
      <c r="J1149" s="247"/>
      <c r="K1149" s="247"/>
      <c r="L1149" s="247"/>
      <c r="M1149" s="59"/>
      <c r="N1149" s="59"/>
      <c r="O1149" s="59"/>
    </row>
    <row r="1150" spans="2:15" ht="24.95" customHeight="1" x14ac:dyDescent="0.2">
      <c r="B1150" s="247"/>
      <c r="C1150" s="247"/>
      <c r="D1150" s="247"/>
      <c r="E1150" s="247"/>
      <c r="F1150" s="247"/>
      <c r="G1150" s="247"/>
      <c r="H1150" s="247"/>
      <c r="I1150" s="247"/>
      <c r="J1150" s="247"/>
      <c r="K1150" s="247"/>
      <c r="L1150" s="247"/>
      <c r="M1150" s="59"/>
      <c r="N1150" s="59"/>
      <c r="O1150" s="59"/>
    </row>
    <row r="1151" spans="2:15" ht="24.95" customHeight="1" x14ac:dyDescent="0.2">
      <c r="B1151" s="43"/>
      <c r="C1151" s="43"/>
      <c r="D1151" s="43"/>
      <c r="E1151" s="43"/>
      <c r="F1151" s="43"/>
      <c r="G1151" s="43"/>
      <c r="H1151" s="43"/>
      <c r="I1151" s="43"/>
      <c r="J1151" s="43"/>
      <c r="K1151" s="43"/>
      <c r="L1151" s="43"/>
      <c r="M1151" s="59"/>
      <c r="N1151" s="59"/>
      <c r="O1151" s="59"/>
    </row>
    <row r="1152" spans="2:15" ht="24.95" customHeight="1" x14ac:dyDescent="0.2">
      <c r="B1152" s="43"/>
      <c r="C1152" s="43"/>
      <c r="D1152" s="43"/>
      <c r="E1152" s="43"/>
      <c r="F1152" s="43"/>
      <c r="G1152" s="43"/>
      <c r="H1152" s="43"/>
      <c r="I1152" s="43"/>
      <c r="J1152" s="43"/>
      <c r="K1152" s="43"/>
      <c r="L1152" s="43"/>
      <c r="M1152" s="59"/>
      <c r="N1152" s="59"/>
      <c r="O1152" s="59"/>
    </row>
    <row r="1153" spans="2:15" ht="24.95" customHeight="1" x14ac:dyDescent="0.2">
      <c r="B1153" s="43"/>
      <c r="C1153" s="43"/>
      <c r="D1153" s="43"/>
      <c r="E1153" s="43"/>
      <c r="F1153" s="43"/>
      <c r="G1153" s="43"/>
      <c r="H1153" s="43"/>
      <c r="I1153" s="43"/>
      <c r="J1153" s="43"/>
      <c r="K1153" s="43"/>
      <c r="L1153" s="43"/>
      <c r="M1153" s="59"/>
      <c r="N1153" s="59"/>
      <c r="O1153" s="59"/>
    </row>
    <row r="1154" spans="2:15" ht="24.95" customHeight="1" x14ac:dyDescent="0.2">
      <c r="B1154" s="43"/>
      <c r="C1154" s="43"/>
      <c r="D1154" s="43"/>
      <c r="E1154" s="43"/>
      <c r="F1154" s="43"/>
      <c r="G1154" s="43"/>
      <c r="H1154" s="43"/>
      <c r="I1154" s="43"/>
      <c r="J1154" s="43"/>
      <c r="K1154" s="43"/>
      <c r="L1154" s="43"/>
      <c r="M1154" s="59"/>
      <c r="N1154" s="59"/>
      <c r="O1154" s="59"/>
    </row>
    <row r="1155" spans="2:15" ht="24.95" customHeight="1" x14ac:dyDescent="0.2">
      <c r="B1155" s="43"/>
      <c r="C1155" s="43"/>
      <c r="D1155" s="43"/>
      <c r="E1155" s="43"/>
      <c r="F1155" s="43"/>
      <c r="G1155" s="43"/>
      <c r="H1155" s="43"/>
      <c r="I1155" s="43"/>
      <c r="J1155" s="43"/>
      <c r="K1155" s="43"/>
      <c r="L1155" s="43"/>
      <c r="M1155" s="59"/>
      <c r="N1155" s="59"/>
      <c r="O1155" s="59"/>
    </row>
    <row r="1156" spans="2:15" ht="24.95" customHeight="1" x14ac:dyDescent="0.2">
      <c r="B1156" s="43"/>
      <c r="C1156" s="43"/>
      <c r="D1156" s="43"/>
      <c r="E1156" s="43"/>
      <c r="F1156" s="43"/>
      <c r="G1156" s="43"/>
      <c r="H1156" s="43"/>
      <c r="I1156" s="43"/>
      <c r="J1156" s="43"/>
      <c r="K1156" s="43"/>
      <c r="L1156" s="43"/>
      <c r="M1156" s="59"/>
      <c r="N1156" s="59"/>
      <c r="O1156" s="59"/>
    </row>
    <row r="1157" spans="2:15" ht="24.95" customHeight="1" x14ac:dyDescent="0.2">
      <c r="B1157" s="43"/>
      <c r="C1157" s="43"/>
      <c r="D1157" s="43"/>
      <c r="E1157" s="43"/>
      <c r="F1157" s="43"/>
      <c r="G1157" s="43"/>
      <c r="H1157" s="43"/>
      <c r="I1157" s="43"/>
      <c r="J1157" s="43"/>
      <c r="K1157" s="43"/>
      <c r="L1157" s="43"/>
      <c r="M1157" s="59"/>
      <c r="N1157" s="59"/>
      <c r="O1157" s="59"/>
    </row>
    <row r="1158" spans="2:15" ht="24.95" customHeight="1" x14ac:dyDescent="0.2"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L1158" s="43"/>
      <c r="M1158" s="59"/>
      <c r="N1158" s="59"/>
      <c r="O1158" s="59"/>
    </row>
    <row r="1159" spans="2:15" ht="24.95" customHeight="1" x14ac:dyDescent="0.2">
      <c r="B1159" s="43"/>
      <c r="C1159" s="43"/>
      <c r="D1159" s="43"/>
      <c r="E1159" s="43"/>
      <c r="F1159" s="43"/>
      <c r="G1159" s="43"/>
      <c r="H1159" s="43"/>
      <c r="I1159" s="43"/>
      <c r="J1159" s="43"/>
      <c r="K1159" s="43"/>
      <c r="M1159" s="22">
        <v>13</v>
      </c>
      <c r="N1159" s="59"/>
    </row>
    <row r="1160" spans="2:15" ht="25.5" customHeight="1" x14ac:dyDescent="0.2">
      <c r="B1160" s="261" t="s">
        <v>122</v>
      </c>
      <c r="C1160" s="261"/>
      <c r="D1160" s="261"/>
      <c r="E1160" s="261"/>
      <c r="F1160" s="261"/>
      <c r="G1160" s="261"/>
      <c r="H1160" s="261"/>
      <c r="I1160" s="261"/>
      <c r="J1160" s="261"/>
      <c r="K1160" s="261"/>
      <c r="L1160" s="261"/>
      <c r="M1160" s="261"/>
    </row>
    <row r="1161" spans="2:15" ht="15" customHeight="1" x14ac:dyDescent="0.2">
      <c r="B1161" s="66"/>
      <c r="C1161" s="66"/>
      <c r="D1161" s="66"/>
      <c r="E1161" s="66"/>
      <c r="F1161" s="66"/>
      <c r="G1161" s="66"/>
      <c r="H1161" s="66"/>
      <c r="I1161" s="66"/>
      <c r="J1161" s="66"/>
      <c r="K1161" s="66"/>
      <c r="L1161" s="66"/>
    </row>
    <row r="1162" spans="2:15" ht="25.5" customHeight="1" x14ac:dyDescent="0.2">
      <c r="B1162" s="261" t="s">
        <v>118</v>
      </c>
      <c r="C1162" s="261"/>
      <c r="D1162" s="261"/>
      <c r="E1162" s="261"/>
      <c r="F1162" s="261"/>
      <c r="G1162" s="261"/>
      <c r="H1162" s="261"/>
      <c r="I1162" s="261"/>
      <c r="J1162" s="261"/>
      <c r="K1162" s="261"/>
      <c r="L1162" s="261"/>
      <c r="M1162" s="261"/>
    </row>
    <row r="1163" spans="2:15" s="13" customFormat="1" ht="15" customHeight="1" x14ac:dyDescent="0.2">
      <c r="B1163" s="178"/>
      <c r="C1163" s="178"/>
      <c r="D1163" s="178"/>
      <c r="E1163" s="178"/>
      <c r="F1163" s="178"/>
      <c r="G1163" s="178"/>
    </row>
    <row r="1164" spans="2:15" ht="24.95" customHeight="1" x14ac:dyDescent="0.2">
      <c r="B1164" s="294" t="s">
        <v>58</v>
      </c>
      <c r="C1164" s="294"/>
      <c r="D1164" s="294"/>
      <c r="E1164" s="294"/>
      <c r="F1164" s="294"/>
      <c r="G1164" s="294"/>
      <c r="H1164" s="294"/>
      <c r="I1164" s="294"/>
      <c r="J1164" s="294"/>
    </row>
    <row r="1165" spans="2:15" ht="24.95" customHeight="1" x14ac:dyDescent="0.2">
      <c r="B1165" s="258" t="s">
        <v>36</v>
      </c>
      <c r="C1165" s="305" t="s">
        <v>47</v>
      </c>
      <c r="D1165" s="305"/>
      <c r="E1165" s="305"/>
      <c r="F1165" s="305" t="s">
        <v>48</v>
      </c>
      <c r="G1165" s="305"/>
      <c r="H1165" s="305"/>
      <c r="I1165" s="159" t="s">
        <v>52</v>
      </c>
      <c r="J1165" s="163" t="s">
        <v>53</v>
      </c>
      <c r="M1165" s="45"/>
    </row>
    <row r="1166" spans="2:15" ht="24.95" customHeight="1" x14ac:dyDescent="0.2">
      <c r="B1166" s="259"/>
      <c r="C1166" s="155" t="s">
        <v>66</v>
      </c>
      <c r="D1166" s="155" t="s">
        <v>67</v>
      </c>
      <c r="E1166" s="215" t="s">
        <v>68</v>
      </c>
      <c r="F1166" s="155" t="s">
        <v>69</v>
      </c>
      <c r="G1166" s="155" t="s">
        <v>70</v>
      </c>
      <c r="H1166" s="156" t="s">
        <v>71</v>
      </c>
      <c r="I1166" s="160" t="s">
        <v>85</v>
      </c>
      <c r="J1166" s="164" t="s">
        <v>86</v>
      </c>
      <c r="K1166" s="19"/>
      <c r="M1166" s="45"/>
    </row>
    <row r="1167" spans="2:15" ht="24.95" customHeight="1" x14ac:dyDescent="0.2">
      <c r="B1167" s="153" t="s">
        <v>114</v>
      </c>
      <c r="C1167" s="104">
        <v>481</v>
      </c>
      <c r="D1167" s="104">
        <v>23</v>
      </c>
      <c r="E1167" s="216">
        <f>SUM(C1167:D1167)</f>
        <v>504</v>
      </c>
      <c r="F1167" s="104">
        <v>873</v>
      </c>
      <c r="G1167" s="104">
        <v>23</v>
      </c>
      <c r="H1167" s="157">
        <f>SUM(F1167:G1167)</f>
        <v>896</v>
      </c>
      <c r="I1167" s="161">
        <v>5.8867412682265169E-2</v>
      </c>
      <c r="J1167" s="165">
        <f>H1167/E1167</f>
        <v>1.7777777777777777</v>
      </c>
      <c r="K1167" s="47"/>
      <c r="M1167" s="45"/>
    </row>
    <row r="1168" spans="2:15" ht="24.95" customHeight="1" x14ac:dyDescent="0.2">
      <c r="B1168" s="153" t="s">
        <v>5</v>
      </c>
      <c r="C1168" s="104">
        <v>1107</v>
      </c>
      <c r="D1168" s="104">
        <v>1138</v>
      </c>
      <c r="E1168" s="216">
        <f t="shared" ref="E1168:E1175" si="25">SUM(C1168:D1168)</f>
        <v>2245</v>
      </c>
      <c r="F1168" s="104">
        <v>1854</v>
      </c>
      <c r="G1168" s="104">
        <v>1138</v>
      </c>
      <c r="H1168" s="157">
        <f t="shared" ref="H1168:H1175" si="26">SUM(F1168:G1168)</f>
        <v>2992</v>
      </c>
      <c r="I1168" s="161">
        <v>0.10029954041632874</v>
      </c>
      <c r="J1168" s="165">
        <f t="shared" ref="J1168:J1175" si="27">H1168/E1168</f>
        <v>1.332739420935412</v>
      </c>
      <c r="K1168" s="47"/>
      <c r="M1168" s="45"/>
    </row>
    <row r="1169" spans="2:14" ht="24.95" customHeight="1" x14ac:dyDescent="0.2">
      <c r="B1169" s="153" t="s">
        <v>22</v>
      </c>
      <c r="C1169" s="104">
        <v>2221</v>
      </c>
      <c r="D1169" s="104">
        <v>2344</v>
      </c>
      <c r="E1169" s="216">
        <f t="shared" si="25"/>
        <v>4565</v>
      </c>
      <c r="F1169" s="104">
        <v>2977</v>
      </c>
      <c r="G1169" s="104">
        <v>3054</v>
      </c>
      <c r="H1169" s="157">
        <f t="shared" si="26"/>
        <v>6031</v>
      </c>
      <c r="I1169" s="161">
        <v>0.15261125804029124</v>
      </c>
      <c r="J1169" s="165">
        <f t="shared" si="27"/>
        <v>1.3211391018619933</v>
      </c>
      <c r="K1169" s="47"/>
      <c r="M1169" s="45"/>
    </row>
    <row r="1170" spans="2:14" ht="24.95" customHeight="1" x14ac:dyDescent="0.2">
      <c r="B1170" s="153" t="s">
        <v>7</v>
      </c>
      <c r="C1170" s="104">
        <v>189</v>
      </c>
      <c r="D1170" s="104">
        <v>846</v>
      </c>
      <c r="E1170" s="216">
        <f t="shared" si="25"/>
        <v>1035</v>
      </c>
      <c r="F1170" s="104">
        <v>189</v>
      </c>
      <c r="G1170" s="104">
        <v>846</v>
      </c>
      <c r="H1170" s="157">
        <f t="shared" si="26"/>
        <v>1035</v>
      </c>
      <c r="I1170" s="161">
        <v>5.5549784449176756E-2</v>
      </c>
      <c r="J1170" s="165">
        <f t="shared" si="27"/>
        <v>1</v>
      </c>
      <c r="K1170" s="47"/>
      <c r="M1170" s="45"/>
    </row>
    <row r="1171" spans="2:14" ht="24.95" customHeight="1" x14ac:dyDescent="0.2">
      <c r="B1171" s="153" t="s">
        <v>8</v>
      </c>
      <c r="C1171" s="104">
        <v>704</v>
      </c>
      <c r="D1171" s="104">
        <v>55</v>
      </c>
      <c r="E1171" s="216">
        <f t="shared" si="25"/>
        <v>759</v>
      </c>
      <c r="F1171" s="104">
        <v>960</v>
      </c>
      <c r="G1171" s="104">
        <v>60</v>
      </c>
      <c r="H1171" s="157">
        <f t="shared" si="26"/>
        <v>1020</v>
      </c>
      <c r="I1171" s="161">
        <v>0.12298716452742123</v>
      </c>
      <c r="J1171" s="165">
        <f t="shared" si="27"/>
        <v>1.3438735177865613</v>
      </c>
      <c r="K1171" s="47"/>
      <c r="M1171" s="45"/>
    </row>
    <row r="1172" spans="2:14" ht="24.95" customHeight="1" x14ac:dyDescent="0.2">
      <c r="B1172" s="153" t="s">
        <v>9</v>
      </c>
      <c r="C1172" s="104">
        <v>610</v>
      </c>
      <c r="D1172" s="104">
        <v>217</v>
      </c>
      <c r="E1172" s="216">
        <f t="shared" si="25"/>
        <v>827</v>
      </c>
      <c r="F1172" s="104">
        <v>1158</v>
      </c>
      <c r="G1172" s="104">
        <v>217</v>
      </c>
      <c r="H1172" s="157">
        <f t="shared" si="26"/>
        <v>1375</v>
      </c>
      <c r="I1172" s="161">
        <v>6.0148731408573929E-2</v>
      </c>
      <c r="J1172" s="165">
        <f t="shared" si="27"/>
        <v>1.6626360338573156</v>
      </c>
      <c r="K1172" s="47"/>
      <c r="M1172" s="45"/>
    </row>
    <row r="1173" spans="2:14" ht="24.95" customHeight="1" x14ac:dyDescent="0.2">
      <c r="B1173" s="153" t="s">
        <v>10</v>
      </c>
      <c r="C1173" s="104">
        <v>631</v>
      </c>
      <c r="D1173" s="104">
        <v>14</v>
      </c>
      <c r="E1173" s="216">
        <f t="shared" si="25"/>
        <v>645</v>
      </c>
      <c r="F1173" s="104">
        <v>1126</v>
      </c>
      <c r="G1173" s="104">
        <v>28</v>
      </c>
      <c r="H1173" s="157">
        <f t="shared" si="26"/>
        <v>1154</v>
      </c>
      <c r="I1173" s="161">
        <v>0.16764609400627958</v>
      </c>
      <c r="J1173" s="165">
        <f t="shared" si="27"/>
        <v>1.7891472868217053</v>
      </c>
      <c r="K1173" s="47"/>
      <c r="M1173" s="45"/>
    </row>
    <row r="1174" spans="2:14" ht="24.95" customHeight="1" x14ac:dyDescent="0.2">
      <c r="B1174" s="153" t="s">
        <v>11</v>
      </c>
      <c r="C1174" s="104">
        <v>441</v>
      </c>
      <c r="D1174" s="104">
        <v>9</v>
      </c>
      <c r="E1174" s="216">
        <f t="shared" si="25"/>
        <v>450</v>
      </c>
      <c r="F1174" s="104">
        <v>859</v>
      </c>
      <c r="G1174" s="104">
        <v>9</v>
      </c>
      <c r="H1174" s="157">
        <f t="shared" si="26"/>
        <v>868</v>
      </c>
      <c r="I1174" s="161">
        <v>0.17120315581854043</v>
      </c>
      <c r="J1174" s="165">
        <f t="shared" si="27"/>
        <v>1.9288888888888889</v>
      </c>
      <c r="K1174" s="47"/>
      <c r="M1174" s="48"/>
    </row>
    <row r="1175" spans="2:14" ht="24.95" customHeight="1" x14ac:dyDescent="0.2">
      <c r="B1175" s="153" t="s">
        <v>12</v>
      </c>
      <c r="C1175" s="104">
        <v>518</v>
      </c>
      <c r="D1175" s="104">
        <v>150</v>
      </c>
      <c r="E1175" s="216">
        <f t="shared" si="25"/>
        <v>668</v>
      </c>
      <c r="F1175" s="104">
        <v>744</v>
      </c>
      <c r="G1175" s="104">
        <v>217</v>
      </c>
      <c r="H1175" s="157">
        <f t="shared" si="26"/>
        <v>961</v>
      </c>
      <c r="I1175" s="161">
        <v>0.26043360433604335</v>
      </c>
      <c r="J1175" s="165">
        <f t="shared" si="27"/>
        <v>1.438622754491018</v>
      </c>
      <c r="K1175" s="47"/>
      <c r="M1175" s="48"/>
    </row>
    <row r="1176" spans="2:14" ht="24.95" customHeight="1" x14ac:dyDescent="0.2">
      <c r="B1176" s="154" t="s">
        <v>14</v>
      </c>
      <c r="C1176" s="108">
        <f>SUM(C1167:C1175)</f>
        <v>6902</v>
      </c>
      <c r="D1176" s="108">
        <f>SUM(D1167:D1175)</f>
        <v>4796</v>
      </c>
      <c r="E1176" s="217">
        <f>SUM(C1176:D1176)</f>
        <v>11698</v>
      </c>
      <c r="F1176" s="108">
        <f>SUM(F1167:F1175)</f>
        <v>10740</v>
      </c>
      <c r="G1176" s="108">
        <f>SUM(G1167:G1175)</f>
        <v>5592</v>
      </c>
      <c r="H1176" s="158">
        <f>SUM(F1176:G1176)</f>
        <v>16332</v>
      </c>
      <c r="I1176" s="162">
        <v>0.1088807024561449</v>
      </c>
      <c r="J1176" s="166">
        <f>H1176/E1176</f>
        <v>1.3961360916395966</v>
      </c>
      <c r="M1176" s="48"/>
    </row>
    <row r="1177" spans="2:14" ht="24.95" customHeight="1" x14ac:dyDescent="0.2">
      <c r="B1177" s="49"/>
      <c r="C1177" s="54"/>
      <c r="D1177" s="54"/>
      <c r="E1177" s="55"/>
      <c r="F1177" s="54"/>
      <c r="G1177" s="54"/>
      <c r="H1177" s="55"/>
      <c r="I1177" s="63"/>
      <c r="J1177" s="64"/>
      <c r="K1177" s="68"/>
      <c r="L1177" s="68"/>
      <c r="M1177" s="67"/>
      <c r="N1177" s="19"/>
    </row>
    <row r="1178" spans="2:14" ht="24.95" customHeight="1" x14ac:dyDescent="0.2">
      <c r="B1178" s="71"/>
      <c r="C1178" s="71"/>
      <c r="D1178" s="71"/>
      <c r="E1178" s="71"/>
      <c r="F1178" s="71"/>
      <c r="G1178" s="71"/>
      <c r="H1178" s="71"/>
      <c r="I1178" s="71"/>
      <c r="J1178" s="71"/>
      <c r="K1178" s="71"/>
      <c r="L1178" s="71"/>
      <c r="M1178" s="71"/>
      <c r="N1178" s="71"/>
    </row>
    <row r="1179" spans="2:14" ht="24.95" customHeight="1" x14ac:dyDescent="0.2">
      <c r="B1179" s="69"/>
      <c r="C1179" s="69"/>
      <c r="D1179" s="69"/>
      <c r="E1179" s="69"/>
      <c r="F1179" s="69"/>
      <c r="G1179" s="69"/>
      <c r="H1179" s="69"/>
      <c r="I1179" s="69"/>
      <c r="J1179" s="69"/>
      <c r="K1179" s="70"/>
      <c r="L1179" s="70"/>
      <c r="M1179" s="70"/>
      <c r="N1179" s="70"/>
    </row>
    <row r="1180" spans="2:14" ht="24.95" customHeight="1" x14ac:dyDescent="0.2">
      <c r="B1180" s="65"/>
      <c r="C1180" s="65"/>
      <c r="D1180" s="65"/>
      <c r="E1180" s="65"/>
      <c r="G1180" s="65"/>
      <c r="H1180" s="65"/>
      <c r="I1180" s="65"/>
      <c r="J1180" s="65"/>
    </row>
    <row r="1181" spans="2:14" ht="24.95" customHeight="1" x14ac:dyDescent="0.2">
      <c r="B1181" s="65"/>
      <c r="C1181" s="65"/>
      <c r="D1181" s="65"/>
      <c r="E1181" s="65"/>
      <c r="G1181" s="65"/>
      <c r="H1181" s="65"/>
      <c r="I1181" s="65"/>
      <c r="J1181" s="65"/>
    </row>
    <row r="1182" spans="2:14" ht="24.95" customHeight="1" x14ac:dyDescent="0.2">
      <c r="B1182" s="65"/>
      <c r="C1182" s="65"/>
      <c r="D1182" s="65"/>
      <c r="E1182" s="65"/>
      <c r="G1182" s="65"/>
      <c r="H1182" s="65"/>
      <c r="I1182" s="65"/>
      <c r="J1182" s="65"/>
    </row>
    <row r="1183" spans="2:14" ht="24.95" customHeight="1" x14ac:dyDescent="0.2">
      <c r="B1183" s="65"/>
      <c r="C1183" s="65"/>
      <c r="D1183" s="65"/>
      <c r="E1183" s="65"/>
      <c r="G1183" s="65"/>
      <c r="H1183" s="65"/>
      <c r="I1183" s="65"/>
      <c r="J1183" s="65"/>
    </row>
    <row r="1184" spans="2:14" ht="24.95" customHeight="1" x14ac:dyDescent="0.2">
      <c r="B1184" s="65"/>
      <c r="C1184" s="65"/>
      <c r="D1184" s="65"/>
      <c r="E1184" s="65"/>
      <c r="G1184" s="65"/>
      <c r="H1184" s="65"/>
      <c r="I1184" s="65"/>
      <c r="J1184" s="65"/>
    </row>
    <row r="1185" spans="2:15" ht="24.95" customHeight="1" x14ac:dyDescent="0.2">
      <c r="B1185" s="65"/>
      <c r="C1185" s="65"/>
      <c r="D1185" s="65"/>
      <c r="E1185" s="65"/>
      <c r="G1185" s="65"/>
      <c r="H1185" s="65"/>
      <c r="I1185" s="65"/>
      <c r="J1185" s="65"/>
    </row>
    <row r="1186" spans="2:15" ht="24.95" customHeight="1" x14ac:dyDescent="0.2">
      <c r="B1186" s="65"/>
      <c r="C1186" s="65"/>
      <c r="D1186" s="65"/>
      <c r="E1186" s="65"/>
      <c r="G1186" s="65"/>
      <c r="H1186" s="65"/>
      <c r="I1186" s="65"/>
      <c r="J1186" s="65"/>
    </row>
    <row r="1187" spans="2:15" ht="24.95" customHeight="1" x14ac:dyDescent="0.2">
      <c r="B1187" s="65"/>
      <c r="C1187" s="65"/>
      <c r="D1187" s="65"/>
      <c r="E1187" s="65"/>
      <c r="G1187" s="65"/>
      <c r="H1187" s="65"/>
      <c r="I1187" s="65"/>
      <c r="J1187" s="65"/>
    </row>
    <row r="1188" spans="2:15" ht="24.95" customHeight="1" x14ac:dyDescent="0.2">
      <c r="B1188" s="65"/>
      <c r="C1188" s="65"/>
      <c r="D1188" s="65"/>
      <c r="E1188" s="65"/>
      <c r="G1188" s="65"/>
      <c r="H1188" s="65"/>
      <c r="I1188" s="65"/>
      <c r="J1188" s="65"/>
    </row>
    <row r="1189" spans="2:15" ht="24.95" customHeight="1" x14ac:dyDescent="0.2">
      <c r="B1189" s="65"/>
      <c r="C1189" s="65"/>
      <c r="D1189" s="65"/>
      <c r="E1189" s="65"/>
      <c r="G1189" s="65"/>
      <c r="H1189" s="65"/>
      <c r="I1189" s="65"/>
      <c r="J1189" s="65"/>
    </row>
    <row r="1190" spans="2:15" ht="25.5" customHeight="1" x14ac:dyDescent="0.2">
      <c r="B1190" s="261" t="s">
        <v>164</v>
      </c>
      <c r="C1190" s="261"/>
      <c r="D1190" s="261"/>
      <c r="E1190" s="261"/>
      <c r="F1190" s="261"/>
      <c r="G1190" s="261"/>
      <c r="H1190" s="261"/>
      <c r="I1190" s="261"/>
      <c r="J1190" s="261"/>
      <c r="K1190" s="261"/>
      <c r="L1190" s="261"/>
      <c r="M1190" s="261"/>
    </row>
    <row r="1191" spans="2:15" ht="15" customHeight="1" x14ac:dyDescent="0.2">
      <c r="B1191" s="57"/>
      <c r="C1191" s="57"/>
      <c r="D1191" s="57"/>
      <c r="E1191" s="57"/>
      <c r="F1191" s="57"/>
      <c r="G1191" s="57"/>
    </row>
    <row r="1192" spans="2:15" ht="24.95" customHeight="1" x14ac:dyDescent="0.2">
      <c r="B1192" s="269" t="s">
        <v>13</v>
      </c>
      <c r="C1192" s="269"/>
      <c r="D1192" s="269"/>
      <c r="E1192" s="269"/>
      <c r="F1192" s="269"/>
      <c r="G1192" s="269"/>
      <c r="H1192" s="269"/>
      <c r="I1192" s="39"/>
      <c r="J1192" s="39"/>
      <c r="K1192" s="39"/>
      <c r="L1192" s="39"/>
      <c r="M1192" s="13"/>
      <c r="N1192" s="13"/>
      <c r="O1192" s="13"/>
    </row>
    <row r="1193" spans="2:15" ht="24.95" customHeight="1" x14ac:dyDescent="0.2">
      <c r="B1193" s="152" t="s">
        <v>35</v>
      </c>
      <c r="C1193" s="270" t="s">
        <v>62</v>
      </c>
      <c r="D1193" s="270"/>
      <c r="E1193" s="270" t="s">
        <v>63</v>
      </c>
      <c r="F1193" s="270"/>
      <c r="G1193" s="270" t="s">
        <v>0</v>
      </c>
      <c r="H1193" s="270"/>
      <c r="I1193" s="39"/>
      <c r="J1193" s="39"/>
      <c r="K1193" s="39"/>
      <c r="L1193" s="39"/>
      <c r="M1193" s="13"/>
      <c r="N1193" s="13"/>
      <c r="O1193" s="13"/>
    </row>
    <row r="1194" spans="2:15" ht="24.95" customHeight="1" x14ac:dyDescent="0.2">
      <c r="B1194" s="87" t="s">
        <v>158</v>
      </c>
      <c r="C1194" s="266">
        <v>6518</v>
      </c>
      <c r="D1194" s="266"/>
      <c r="E1194" s="266">
        <v>3854</v>
      </c>
      <c r="F1194" s="266"/>
      <c r="G1194" s="267">
        <f>C1194+E1194</f>
        <v>10372</v>
      </c>
      <c r="H1194" s="268"/>
      <c r="I1194" s="39"/>
      <c r="J1194" s="39"/>
      <c r="K1194" s="39"/>
      <c r="L1194" s="39"/>
      <c r="M1194" s="13"/>
      <c r="N1194" s="13"/>
      <c r="O1194" s="13"/>
    </row>
    <row r="1195" spans="2:15" ht="24.95" customHeight="1" x14ac:dyDescent="0.2">
      <c r="B1195" s="87" t="s">
        <v>156</v>
      </c>
      <c r="C1195" s="271">
        <f>C1176</f>
        <v>6902</v>
      </c>
      <c r="D1195" s="271"/>
      <c r="E1195" s="271">
        <f>D1176</f>
        <v>4796</v>
      </c>
      <c r="F1195" s="271"/>
      <c r="G1195" s="267">
        <f>C1195+E1195</f>
        <v>11698</v>
      </c>
      <c r="H1195" s="268"/>
      <c r="I1195" s="39"/>
      <c r="J1195" s="39"/>
      <c r="K1195" s="39"/>
      <c r="L1195" s="39"/>
      <c r="M1195" s="13"/>
      <c r="N1195" s="13"/>
      <c r="O1195" s="13"/>
    </row>
    <row r="1196" spans="2:15" ht="24.95" customHeight="1" x14ac:dyDescent="0.2">
      <c r="B1196" s="132" t="s">
        <v>43</v>
      </c>
      <c r="C1196" s="264">
        <f>(C1195-C1194)/C1194</f>
        <v>5.8913777232279842E-2</v>
      </c>
      <c r="D1196" s="264"/>
      <c r="E1196" s="264">
        <f>(E1195-E1194)/E1194</f>
        <v>0.24442138038401662</v>
      </c>
      <c r="F1196" s="264"/>
      <c r="G1196" s="264">
        <f>(G1195-G1194)/G1194</f>
        <v>0.12784419591207097</v>
      </c>
      <c r="H1196" s="264"/>
      <c r="I1196" s="39"/>
      <c r="J1196" s="39"/>
      <c r="K1196" s="39"/>
      <c r="L1196" s="39"/>
      <c r="M1196" s="13"/>
      <c r="N1196" s="13"/>
      <c r="O1196" s="13"/>
    </row>
    <row r="1197" spans="2:15" ht="24.95" customHeight="1" x14ac:dyDescent="0.2"/>
    <row r="1198" spans="2:15" ht="24.95" customHeight="1" x14ac:dyDescent="0.2"/>
    <row r="1199" spans="2:15" ht="24.95" customHeight="1" x14ac:dyDescent="0.2"/>
    <row r="1200" spans="2:15" ht="24.95" customHeight="1" x14ac:dyDescent="0.2"/>
    <row r="1201" spans="2:12" ht="24.95" customHeight="1" x14ac:dyDescent="0.2"/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>
      <c r="B1208" s="43"/>
      <c r="C1208" s="43"/>
      <c r="D1208" s="43"/>
      <c r="E1208" s="43"/>
      <c r="F1208" s="43"/>
      <c r="G1208" s="43"/>
      <c r="H1208" s="43"/>
      <c r="I1208" s="43"/>
      <c r="J1208" s="43"/>
      <c r="K1208" s="43"/>
      <c r="L1208" s="43"/>
    </row>
    <row r="1209" spans="2:12" ht="24.95" customHeight="1" x14ac:dyDescent="0.2">
      <c r="B1209" s="274" t="s">
        <v>15</v>
      </c>
      <c r="C1209" s="274"/>
      <c r="D1209" s="274"/>
      <c r="E1209" s="274"/>
      <c r="F1209" s="274"/>
      <c r="G1209" s="274"/>
      <c r="H1209" s="274"/>
      <c r="I1209" s="274"/>
      <c r="J1209" s="274"/>
    </row>
    <row r="1210" spans="2:12" ht="24.95" customHeight="1" x14ac:dyDescent="0.2">
      <c r="B1210" s="167" t="s">
        <v>35</v>
      </c>
      <c r="C1210" s="272" t="s">
        <v>64</v>
      </c>
      <c r="D1210" s="272"/>
      <c r="E1210" s="272" t="s">
        <v>65</v>
      </c>
      <c r="F1210" s="272"/>
      <c r="G1210" s="272" t="s">
        <v>1</v>
      </c>
      <c r="H1210" s="272"/>
      <c r="I1210" s="272" t="s">
        <v>18</v>
      </c>
      <c r="J1210" s="272"/>
      <c r="L1210" s="40"/>
    </row>
    <row r="1211" spans="2:12" ht="24.95" customHeight="1" x14ac:dyDescent="0.2">
      <c r="B1211" s="87" t="s">
        <v>158</v>
      </c>
      <c r="C1211" s="306">
        <v>10139</v>
      </c>
      <c r="D1211" s="306"/>
      <c r="E1211" s="306">
        <v>4187</v>
      </c>
      <c r="F1211" s="306"/>
      <c r="G1211" s="262">
        <f>C1211+E1211</f>
        <v>14326</v>
      </c>
      <c r="H1211" s="262"/>
      <c r="I1211" s="263">
        <v>0.100966959855661</v>
      </c>
      <c r="J1211" s="249"/>
    </row>
    <row r="1212" spans="2:12" ht="24.95" customHeight="1" x14ac:dyDescent="0.2">
      <c r="B1212" s="87" t="s">
        <v>156</v>
      </c>
      <c r="C1212" s="306">
        <f>F1176</f>
        <v>10740</v>
      </c>
      <c r="D1212" s="306"/>
      <c r="E1212" s="306">
        <f>G1176</f>
        <v>5592</v>
      </c>
      <c r="F1212" s="306"/>
      <c r="G1212" s="262">
        <f>C1212+E1212</f>
        <v>16332</v>
      </c>
      <c r="H1212" s="262"/>
      <c r="I1212" s="263">
        <f>I1176</f>
        <v>0.1088807024561449</v>
      </c>
      <c r="J1212" s="249"/>
    </row>
    <row r="1213" spans="2:12" ht="24.95" customHeight="1" x14ac:dyDescent="0.2">
      <c r="B1213" s="118" t="s">
        <v>43</v>
      </c>
      <c r="C1213" s="265">
        <f>(C1212-C1211)/C1211</f>
        <v>5.9276062728079691E-2</v>
      </c>
      <c r="D1213" s="265"/>
      <c r="E1213" s="265">
        <f>(E1212-E1211)/E1211</f>
        <v>0.33556245521853356</v>
      </c>
      <c r="F1213" s="265"/>
      <c r="G1213" s="265">
        <f>(G1212-G1211)/G1211</f>
        <v>0.14002512913583695</v>
      </c>
      <c r="H1213" s="265"/>
      <c r="I1213" s="265">
        <f>(I1212-I1211)/I1211</f>
        <v>7.8379527439442792E-2</v>
      </c>
      <c r="J1213" s="265"/>
    </row>
    <row r="1214" spans="2:12" ht="24.95" customHeight="1" x14ac:dyDescent="0.2"/>
    <row r="1215" spans="2:12" ht="24.95" customHeight="1" x14ac:dyDescent="0.2"/>
    <row r="1216" spans="2:12" ht="24.95" customHeight="1" x14ac:dyDescent="0.2"/>
    <row r="1217" spans="2:13" ht="24.95" customHeight="1" x14ac:dyDescent="0.2"/>
    <row r="1218" spans="2:13" ht="24.95" customHeight="1" x14ac:dyDescent="0.2"/>
    <row r="1219" spans="2:13" ht="24.95" customHeight="1" x14ac:dyDescent="0.2"/>
    <row r="1220" spans="2:13" ht="24.95" customHeight="1" x14ac:dyDescent="0.2"/>
    <row r="1221" spans="2:13" ht="24.95" customHeight="1" x14ac:dyDescent="0.2"/>
    <row r="1222" spans="2:13" ht="24.95" customHeight="1" x14ac:dyDescent="0.2"/>
    <row r="1223" spans="2:13" ht="24.95" customHeight="1" x14ac:dyDescent="0.2"/>
    <row r="1224" spans="2:13" ht="24.95" customHeight="1" x14ac:dyDescent="0.2"/>
    <row r="1225" spans="2:13" ht="24.95" customHeight="1" x14ac:dyDescent="0.2"/>
    <row r="1226" spans="2:13" ht="24.95" customHeight="1" x14ac:dyDescent="0.2"/>
    <row r="1227" spans="2:13" ht="24.95" customHeight="1" x14ac:dyDescent="0.2"/>
    <row r="1228" spans="2:13" ht="24.95" customHeight="1" x14ac:dyDescent="0.2"/>
    <row r="1229" spans="2:13" ht="24.95" customHeight="1" x14ac:dyDescent="0.2"/>
    <row r="1230" spans="2:13" ht="24.95" customHeight="1" x14ac:dyDescent="0.2"/>
    <row r="1231" spans="2:13" ht="24.95" customHeight="1" x14ac:dyDescent="0.2">
      <c r="M1231" s="22">
        <v>14</v>
      </c>
    </row>
    <row r="1232" spans="2:13" ht="25.5" customHeight="1" x14ac:dyDescent="0.2">
      <c r="B1232" s="260" t="s">
        <v>175</v>
      </c>
      <c r="C1232" s="260"/>
      <c r="D1232" s="260"/>
      <c r="E1232" s="260"/>
      <c r="F1232" s="260"/>
      <c r="G1232" s="260"/>
      <c r="H1232" s="260"/>
      <c r="I1232" s="260"/>
      <c r="J1232" s="260"/>
      <c r="K1232" s="260"/>
      <c r="L1232" s="260"/>
      <c r="M1232" s="260"/>
    </row>
    <row r="1233" spans="2:15" ht="15" customHeight="1" x14ac:dyDescent="0.2">
      <c r="B1233" s="57"/>
      <c r="C1233" s="57"/>
      <c r="D1233" s="57"/>
      <c r="E1233" s="57"/>
      <c r="F1233" s="57"/>
      <c r="G1233" s="57"/>
    </row>
    <row r="1234" spans="2:15" ht="24.95" customHeight="1" x14ac:dyDescent="0.2">
      <c r="B1234" s="269" t="s">
        <v>13</v>
      </c>
      <c r="C1234" s="269"/>
      <c r="D1234" s="269"/>
      <c r="E1234" s="269"/>
      <c r="F1234" s="269"/>
      <c r="G1234" s="269"/>
      <c r="H1234" s="269"/>
      <c r="I1234" s="39"/>
      <c r="J1234" s="39"/>
      <c r="K1234" s="39"/>
      <c r="L1234" s="39"/>
      <c r="M1234" s="13"/>
      <c r="N1234" s="13"/>
      <c r="O1234" s="13"/>
    </row>
    <row r="1235" spans="2:15" ht="24.95" customHeight="1" x14ac:dyDescent="0.2">
      <c r="B1235" s="152" t="s">
        <v>35</v>
      </c>
      <c r="C1235" s="270" t="s">
        <v>62</v>
      </c>
      <c r="D1235" s="270"/>
      <c r="E1235" s="270" t="s">
        <v>110</v>
      </c>
      <c r="F1235" s="270"/>
      <c r="G1235" s="270" t="s">
        <v>0</v>
      </c>
      <c r="H1235" s="270"/>
      <c r="I1235" s="39"/>
      <c r="J1235" s="39"/>
      <c r="K1235" s="39"/>
      <c r="L1235" s="39"/>
      <c r="M1235" s="13"/>
      <c r="N1235" s="13"/>
      <c r="O1235" s="13"/>
    </row>
    <row r="1236" spans="2:15" ht="24.95" customHeight="1" x14ac:dyDescent="0.2">
      <c r="B1236" s="87" t="s">
        <v>159</v>
      </c>
      <c r="C1236" s="317">
        <v>156077</v>
      </c>
      <c r="D1236" s="317"/>
      <c r="E1236" s="317">
        <v>163689</v>
      </c>
      <c r="F1236" s="317"/>
      <c r="G1236" s="267">
        <f>C1236+E1236</f>
        <v>319766</v>
      </c>
      <c r="H1236" s="268"/>
      <c r="I1236" s="39"/>
      <c r="J1236" s="39"/>
      <c r="K1236" s="39"/>
      <c r="L1236" s="39"/>
      <c r="M1236" s="13"/>
      <c r="N1236" s="13"/>
      <c r="O1236" s="13"/>
    </row>
    <row r="1237" spans="2:15" ht="24.95" customHeight="1" x14ac:dyDescent="0.2">
      <c r="B1237" s="87" t="s">
        <v>160</v>
      </c>
      <c r="C1237" s="271">
        <v>124736</v>
      </c>
      <c r="D1237" s="271"/>
      <c r="E1237" s="271">
        <v>144050</v>
      </c>
      <c r="F1237" s="271"/>
      <c r="G1237" s="267">
        <f>C1237+E1237</f>
        <v>268786</v>
      </c>
      <c r="H1237" s="268"/>
      <c r="I1237" s="39"/>
      <c r="J1237" s="39"/>
      <c r="K1237" s="39"/>
      <c r="L1237" s="39"/>
      <c r="M1237" s="13"/>
      <c r="N1237" s="13"/>
      <c r="O1237" s="13"/>
    </row>
    <row r="1238" spans="2:15" ht="24.95" customHeight="1" x14ac:dyDescent="0.2">
      <c r="B1238" s="132" t="s">
        <v>43</v>
      </c>
      <c r="C1238" s="264">
        <f>(C1237-C1236)/C1236</f>
        <v>-0.20080473099816115</v>
      </c>
      <c r="D1238" s="264"/>
      <c r="E1238" s="264">
        <f>(E1237-E1236)/E1236</f>
        <v>-0.11997751834271088</v>
      </c>
      <c r="F1238" s="264"/>
      <c r="G1238" s="264">
        <f>(G1237-G1236)/G1236</f>
        <v>-0.15942908251659027</v>
      </c>
      <c r="H1238" s="264"/>
      <c r="I1238" s="39"/>
      <c r="J1238" s="39"/>
      <c r="K1238" s="39"/>
      <c r="L1238" s="39"/>
      <c r="M1238" s="13"/>
      <c r="N1238" s="13"/>
      <c r="O1238" s="13"/>
    </row>
    <row r="1239" spans="2:15" ht="24.95" customHeight="1" x14ac:dyDescent="0.2">
      <c r="B1239" s="38"/>
      <c r="C1239" s="39"/>
      <c r="D1239" s="39"/>
      <c r="E1239" s="39"/>
      <c r="F1239" s="58"/>
      <c r="G1239" s="38"/>
      <c r="H1239" s="38"/>
      <c r="I1239" s="39"/>
      <c r="J1239" s="39"/>
      <c r="K1239" s="39"/>
      <c r="L1239" s="39"/>
      <c r="M1239" s="13"/>
      <c r="N1239" s="13"/>
      <c r="O1239" s="13"/>
    </row>
    <row r="1240" spans="2:15" ht="24.95" customHeight="1" x14ac:dyDescent="0.2">
      <c r="B1240" s="38"/>
      <c r="C1240" s="39"/>
      <c r="D1240" s="39"/>
      <c r="E1240" s="39"/>
      <c r="F1240" s="58"/>
      <c r="G1240" s="38"/>
      <c r="H1240" s="38"/>
      <c r="I1240" s="39"/>
      <c r="J1240" s="39"/>
      <c r="K1240" s="39"/>
      <c r="L1240" s="39"/>
      <c r="M1240" s="13"/>
      <c r="N1240" s="13"/>
      <c r="O1240" s="13"/>
    </row>
    <row r="1241" spans="2:15" ht="24.95" customHeight="1" x14ac:dyDescent="0.2">
      <c r="B1241" s="38"/>
      <c r="C1241" s="39"/>
      <c r="D1241" s="39"/>
      <c r="E1241" s="39"/>
      <c r="F1241" s="58"/>
      <c r="G1241" s="38"/>
      <c r="H1241" s="38"/>
      <c r="I1241" s="39"/>
      <c r="J1241" s="39"/>
      <c r="K1241" s="39"/>
      <c r="L1241" s="39"/>
      <c r="M1241" s="13"/>
      <c r="N1241" s="13"/>
      <c r="O1241" s="13"/>
    </row>
    <row r="1242" spans="2:15" ht="24.95" customHeight="1" x14ac:dyDescent="0.2">
      <c r="B1242" s="38"/>
      <c r="C1242" s="39"/>
      <c r="D1242" s="39"/>
      <c r="E1242" s="39"/>
      <c r="F1242" s="58"/>
      <c r="G1242" s="38"/>
      <c r="H1242" s="38"/>
      <c r="I1242" s="39"/>
      <c r="J1242" s="39"/>
      <c r="K1242" s="39"/>
      <c r="L1242" s="39"/>
      <c r="M1242" s="13"/>
      <c r="N1242" s="13"/>
      <c r="O1242" s="13"/>
    </row>
    <row r="1243" spans="2:15" ht="24.95" customHeight="1" x14ac:dyDescent="0.2">
      <c r="B1243" s="38"/>
      <c r="C1243" s="39"/>
      <c r="D1243" s="39"/>
      <c r="E1243" s="39"/>
      <c r="F1243" s="58"/>
      <c r="G1243" s="38"/>
      <c r="H1243" s="38"/>
      <c r="I1243" s="39"/>
      <c r="J1243" s="39"/>
      <c r="K1243" s="39"/>
      <c r="L1243" s="39"/>
      <c r="M1243" s="13"/>
      <c r="N1243" s="13"/>
      <c r="O1243" s="13"/>
    </row>
    <row r="1244" spans="2:15" ht="24.95" customHeight="1" x14ac:dyDescent="0.2">
      <c r="B1244" s="38"/>
      <c r="C1244" s="39"/>
      <c r="D1244" s="39"/>
      <c r="E1244" s="39"/>
      <c r="F1244" s="58"/>
      <c r="G1244" s="38"/>
      <c r="H1244" s="38"/>
      <c r="I1244" s="39"/>
      <c r="J1244" s="39"/>
      <c r="K1244" s="39"/>
      <c r="L1244" s="39"/>
      <c r="M1244" s="13"/>
      <c r="N1244" s="13"/>
      <c r="O1244" s="13"/>
    </row>
    <row r="1245" spans="2:15" ht="24.95" customHeight="1" x14ac:dyDescent="0.2">
      <c r="B1245" s="38"/>
      <c r="C1245" s="39"/>
      <c r="D1245" s="39"/>
      <c r="E1245" s="39"/>
      <c r="F1245" s="58"/>
      <c r="G1245" s="38"/>
      <c r="H1245" s="38"/>
      <c r="I1245" s="39"/>
      <c r="J1245" s="39"/>
      <c r="K1245" s="39"/>
      <c r="L1245" s="39"/>
      <c r="M1245" s="13"/>
      <c r="N1245" s="13"/>
      <c r="O1245" s="13"/>
    </row>
    <row r="1246" spans="2:15" ht="24.95" customHeight="1" x14ac:dyDescent="0.2">
      <c r="B1246" s="177"/>
      <c r="C1246" s="177"/>
      <c r="D1246" s="177"/>
      <c r="E1246" s="177"/>
      <c r="F1246" s="177"/>
      <c r="G1246" s="177"/>
      <c r="H1246" s="177"/>
      <c r="I1246" s="177"/>
      <c r="J1246" s="177"/>
      <c r="K1246" s="177"/>
      <c r="L1246" s="177"/>
      <c r="M1246" s="59"/>
      <c r="N1246" s="59"/>
      <c r="O1246" s="59"/>
    </row>
    <row r="1247" spans="2:15" ht="24.95" customHeight="1" x14ac:dyDescent="0.2">
      <c r="B1247" s="59"/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</row>
    <row r="1248" spans="2:15" ht="24.95" customHeight="1" x14ac:dyDescent="0.2">
      <c r="B1248" s="59"/>
      <c r="C1248" s="59"/>
      <c r="D1248" s="59"/>
      <c r="E1248" s="59"/>
      <c r="F1248" s="59"/>
      <c r="G1248" s="59"/>
      <c r="H1248" s="59"/>
      <c r="I1248" s="59"/>
      <c r="J1248" s="59"/>
      <c r="K1248" s="59"/>
      <c r="L1248" s="59"/>
      <c r="M1248" s="59"/>
      <c r="N1248" s="59"/>
      <c r="O1248" s="59"/>
    </row>
    <row r="1249" spans="2:15" ht="24.95" customHeight="1" x14ac:dyDescent="0.2">
      <c r="B1249" s="59"/>
      <c r="C1249" s="59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</row>
    <row r="1250" spans="2:15" ht="24.95" customHeight="1" x14ac:dyDescent="0.2">
      <c r="B1250" s="59"/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</row>
    <row r="1251" spans="2:15" ht="24.95" customHeight="1" x14ac:dyDescent="0.2">
      <c r="B1251" s="59"/>
      <c r="C1251" s="59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</row>
    <row r="1252" spans="2:15" ht="24.95" customHeight="1" x14ac:dyDescent="0.2">
      <c r="B1252" s="59"/>
      <c r="C1252" s="59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</row>
    <row r="1253" spans="2:15" ht="24.95" customHeight="1" x14ac:dyDescent="0.2">
      <c r="B1253" s="59"/>
      <c r="C1253" s="59"/>
      <c r="D1253" s="59"/>
      <c r="E1253" s="59"/>
      <c r="F1253" s="59"/>
      <c r="G1253" s="59"/>
      <c r="H1253" s="59"/>
      <c r="I1253" s="59"/>
      <c r="J1253" s="59"/>
      <c r="K1253" s="59"/>
      <c r="L1253" s="59"/>
      <c r="M1253" s="59"/>
      <c r="N1253" s="59"/>
      <c r="O1253" s="59"/>
    </row>
    <row r="1254" spans="2:15" ht="24.95" customHeight="1" x14ac:dyDescent="0.2">
      <c r="B1254" s="59"/>
      <c r="C1254" s="59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</row>
    <row r="1255" spans="2:15" ht="24.95" customHeight="1" x14ac:dyDescent="0.2">
      <c r="B1255" s="59"/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</row>
    <row r="1256" spans="2:15" ht="24.95" customHeight="1" x14ac:dyDescent="0.2">
      <c r="B1256" s="59"/>
      <c r="C1256" s="59"/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59"/>
    </row>
    <row r="1257" spans="2:15" ht="24.95" customHeight="1" x14ac:dyDescent="0.2">
      <c r="B1257" s="59"/>
      <c r="C1257" s="59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</row>
    <row r="1258" spans="2:15" ht="24.95" customHeight="1" x14ac:dyDescent="0.2">
      <c r="B1258" s="59"/>
      <c r="C1258" s="59"/>
      <c r="D1258" s="59"/>
      <c r="E1258" s="59"/>
      <c r="F1258" s="59"/>
      <c r="G1258" s="59"/>
      <c r="H1258" s="59"/>
      <c r="I1258" s="59"/>
      <c r="J1258" s="59"/>
      <c r="K1258" s="59"/>
      <c r="L1258" s="59"/>
      <c r="M1258" s="59"/>
      <c r="N1258" s="59"/>
      <c r="O1258" s="59"/>
    </row>
    <row r="1259" spans="2:15" ht="24.95" customHeight="1" x14ac:dyDescent="0.2">
      <c r="B1259" s="59"/>
      <c r="C1259" s="59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</row>
    <row r="1260" spans="2:15" ht="24.95" customHeight="1" x14ac:dyDescent="0.2">
      <c r="B1260" s="274" t="s">
        <v>15</v>
      </c>
      <c r="C1260" s="274"/>
      <c r="D1260" s="274"/>
      <c r="E1260" s="274"/>
      <c r="F1260" s="274"/>
      <c r="G1260" s="274"/>
      <c r="H1260" s="274"/>
      <c r="I1260" s="274"/>
      <c r="J1260" s="274"/>
    </row>
    <row r="1261" spans="2:15" ht="24.95" customHeight="1" x14ac:dyDescent="0.2">
      <c r="B1261" s="167" t="s">
        <v>35</v>
      </c>
      <c r="C1261" s="272" t="s">
        <v>112</v>
      </c>
      <c r="D1261" s="272"/>
      <c r="E1261" s="272" t="s">
        <v>111</v>
      </c>
      <c r="F1261" s="272"/>
      <c r="G1261" s="272" t="s">
        <v>42</v>
      </c>
      <c r="H1261" s="272"/>
      <c r="I1261" s="272" t="s">
        <v>18</v>
      </c>
      <c r="J1261" s="272"/>
      <c r="L1261" s="40"/>
    </row>
    <row r="1262" spans="2:15" ht="24.95" customHeight="1" x14ac:dyDescent="0.2">
      <c r="B1262" s="87" t="s">
        <v>159</v>
      </c>
      <c r="C1262" s="306">
        <v>325527</v>
      </c>
      <c r="D1262" s="306"/>
      <c r="E1262" s="306">
        <v>178997</v>
      </c>
      <c r="F1262" s="306"/>
      <c r="G1262" s="262">
        <f>C1262+E1262</f>
        <v>504524</v>
      </c>
      <c r="H1262" s="262"/>
      <c r="I1262" s="263">
        <v>0.21653681788388701</v>
      </c>
      <c r="J1262" s="249"/>
    </row>
    <row r="1263" spans="2:15" ht="24.95" customHeight="1" x14ac:dyDescent="0.2">
      <c r="B1263" s="87" t="s">
        <v>160</v>
      </c>
      <c r="C1263" s="304">
        <v>230524</v>
      </c>
      <c r="D1263" s="304"/>
      <c r="E1263" s="304">
        <v>158726</v>
      </c>
      <c r="F1263" s="304"/>
      <c r="G1263" s="262">
        <f>C1263+E1263</f>
        <v>389250</v>
      </c>
      <c r="H1263" s="262"/>
      <c r="I1263" s="277">
        <v>0.21089965769721356</v>
      </c>
      <c r="J1263" s="277"/>
    </row>
    <row r="1264" spans="2:15" ht="24.95" customHeight="1" x14ac:dyDescent="0.2">
      <c r="B1264" s="118" t="s">
        <v>43</v>
      </c>
      <c r="C1264" s="265">
        <f>(C1263-C1262)/C1262</f>
        <v>-0.29184368731318755</v>
      </c>
      <c r="D1264" s="265"/>
      <c r="E1264" s="265">
        <f>(E1263-E1262)/E1262</f>
        <v>-0.11324770806214629</v>
      </c>
      <c r="F1264" s="265"/>
      <c r="G1264" s="265">
        <f>(G1263-G1262)/G1262</f>
        <v>-0.22848070656698194</v>
      </c>
      <c r="H1264" s="265"/>
      <c r="I1264" s="265">
        <f>(I1263-I1262)/I1262</f>
        <v>-2.6033264189262523E-2</v>
      </c>
      <c r="J1264" s="265"/>
    </row>
    <row r="1265" spans="2:15" ht="24.95" customHeight="1" x14ac:dyDescent="0.2">
      <c r="B1265" s="59"/>
      <c r="C1265" s="59"/>
      <c r="D1265" s="59"/>
      <c r="E1265" s="59"/>
      <c r="F1265" s="59"/>
      <c r="G1265" s="59"/>
      <c r="H1265" s="59"/>
      <c r="I1265" s="59"/>
      <c r="J1265" s="59"/>
      <c r="K1265" s="43"/>
      <c r="L1265" s="43"/>
      <c r="M1265" s="59"/>
      <c r="N1265" s="59"/>
      <c r="O1265" s="59"/>
    </row>
    <row r="1266" spans="2:15" ht="24.95" customHeight="1" x14ac:dyDescent="0.2">
      <c r="B1266" s="59"/>
      <c r="C1266" s="59"/>
      <c r="D1266" s="59"/>
      <c r="E1266" s="59"/>
      <c r="F1266" s="59"/>
      <c r="G1266" s="59"/>
      <c r="H1266" s="59"/>
      <c r="I1266" s="59"/>
      <c r="J1266" s="59"/>
      <c r="K1266" s="43"/>
      <c r="L1266" s="43"/>
      <c r="M1266" s="59"/>
      <c r="N1266" s="59"/>
      <c r="O1266" s="59"/>
    </row>
    <row r="1267" spans="2:15" ht="24.95" customHeight="1" x14ac:dyDescent="0.2">
      <c r="B1267" s="59"/>
      <c r="C1267" s="59"/>
      <c r="D1267" s="59"/>
      <c r="E1267" s="59"/>
      <c r="F1267" s="59"/>
      <c r="G1267" s="59"/>
      <c r="H1267" s="59"/>
      <c r="I1267" s="59"/>
      <c r="J1267" s="59"/>
      <c r="K1267" s="43"/>
      <c r="L1267" s="43"/>
      <c r="M1267" s="59"/>
      <c r="N1267" s="59"/>
      <c r="O1267" s="59"/>
    </row>
    <row r="1268" spans="2:15" ht="24.95" customHeight="1" x14ac:dyDescent="0.2">
      <c r="B1268" s="59"/>
      <c r="C1268" s="59"/>
      <c r="D1268" s="59"/>
      <c r="E1268" s="59"/>
      <c r="F1268" s="59"/>
      <c r="G1268" s="59"/>
      <c r="H1268" s="59"/>
      <c r="I1268" s="59"/>
      <c r="J1268" s="59"/>
      <c r="K1268" s="43"/>
      <c r="L1268" s="43"/>
      <c r="M1268" s="59"/>
      <c r="N1268" s="59"/>
      <c r="O1268" s="59"/>
    </row>
    <row r="1269" spans="2:15" ht="24.95" customHeight="1" x14ac:dyDescent="0.2">
      <c r="B1269" s="59"/>
      <c r="C1269" s="59"/>
      <c r="D1269" s="59"/>
      <c r="E1269" s="59"/>
      <c r="F1269" s="59"/>
      <c r="G1269" s="59"/>
      <c r="H1269" s="59"/>
      <c r="I1269" s="59"/>
      <c r="J1269" s="59"/>
      <c r="K1269" s="43"/>
      <c r="L1269" s="43"/>
      <c r="M1269" s="59"/>
      <c r="N1269" s="59"/>
      <c r="O1269" s="59"/>
    </row>
    <row r="1270" spans="2:15" ht="24.95" customHeight="1" x14ac:dyDescent="0.2">
      <c r="B1270" s="59"/>
      <c r="C1270" s="59"/>
      <c r="D1270" s="59"/>
      <c r="E1270" s="59"/>
      <c r="F1270" s="59"/>
      <c r="G1270" s="59"/>
      <c r="H1270" s="59"/>
      <c r="I1270" s="59"/>
      <c r="J1270" s="59"/>
      <c r="K1270" s="43"/>
      <c r="L1270" s="43"/>
      <c r="M1270" s="59"/>
      <c r="N1270" s="59"/>
      <c r="O1270" s="59"/>
    </row>
    <row r="1271" spans="2:15" ht="24.95" customHeight="1" x14ac:dyDescent="0.2">
      <c r="B1271" s="59"/>
      <c r="C1271" s="59"/>
      <c r="D1271" s="59"/>
      <c r="E1271" s="59"/>
      <c r="F1271" s="59"/>
      <c r="G1271" s="59"/>
      <c r="H1271" s="59"/>
      <c r="I1271" s="59"/>
      <c r="J1271" s="59"/>
      <c r="K1271" s="43"/>
      <c r="L1271" s="43"/>
      <c r="M1271" s="59"/>
      <c r="N1271" s="59"/>
      <c r="O1271" s="59"/>
    </row>
    <row r="1272" spans="2:15" ht="24.95" customHeight="1" x14ac:dyDescent="0.2">
      <c r="B1272" s="59"/>
      <c r="C1272" s="59"/>
      <c r="D1272" s="59"/>
      <c r="E1272" s="59"/>
      <c r="F1272" s="59"/>
      <c r="G1272" s="59"/>
      <c r="H1272" s="59"/>
      <c r="I1272" s="59"/>
      <c r="J1272" s="59"/>
      <c r="K1272" s="43"/>
      <c r="L1272" s="43"/>
      <c r="M1272" s="59"/>
      <c r="N1272" s="59"/>
      <c r="O1272" s="59"/>
    </row>
    <row r="1273" spans="2:15" ht="24.95" customHeight="1" x14ac:dyDescent="0.2">
      <c r="B1273" s="59"/>
      <c r="C1273" s="59"/>
      <c r="D1273" s="59"/>
      <c r="E1273" s="59"/>
      <c r="F1273" s="59"/>
      <c r="G1273" s="59"/>
      <c r="H1273" s="59"/>
      <c r="I1273" s="59"/>
      <c r="J1273" s="59"/>
      <c r="K1273" s="43"/>
      <c r="L1273" s="43"/>
      <c r="M1273" s="59"/>
      <c r="N1273" s="59"/>
      <c r="O1273" s="59"/>
    </row>
    <row r="1274" spans="2:15" ht="24.95" customHeight="1" x14ac:dyDescent="0.2">
      <c r="B1274" s="59"/>
      <c r="C1274" s="59"/>
      <c r="D1274" s="59"/>
      <c r="E1274" s="59"/>
      <c r="F1274" s="59"/>
      <c r="G1274" s="59"/>
      <c r="H1274" s="59"/>
      <c r="I1274" s="59"/>
      <c r="J1274" s="59"/>
      <c r="K1274" s="43"/>
      <c r="L1274" s="43"/>
      <c r="M1274" s="59"/>
      <c r="N1274" s="59"/>
      <c r="O1274" s="59"/>
    </row>
    <row r="1275" spans="2:15" ht="24.95" customHeight="1" x14ac:dyDescent="0.2">
      <c r="B1275" s="59"/>
      <c r="C1275" s="59"/>
      <c r="D1275" s="59"/>
      <c r="E1275" s="59"/>
      <c r="F1275" s="59"/>
      <c r="G1275" s="59"/>
      <c r="H1275" s="59"/>
      <c r="I1275" s="59"/>
      <c r="J1275" s="59"/>
      <c r="K1275" s="43"/>
      <c r="L1275" s="43"/>
      <c r="M1275" s="59"/>
      <c r="N1275" s="59"/>
      <c r="O1275" s="59"/>
    </row>
    <row r="1276" spans="2:15" ht="24.95" customHeight="1" x14ac:dyDescent="0.2">
      <c r="B1276" s="59"/>
      <c r="C1276" s="59"/>
      <c r="D1276" s="59"/>
      <c r="E1276" s="59"/>
      <c r="F1276" s="59"/>
      <c r="G1276" s="59"/>
      <c r="H1276" s="59"/>
      <c r="I1276" s="59"/>
      <c r="J1276" s="59"/>
      <c r="K1276" s="43"/>
      <c r="L1276" s="43"/>
      <c r="M1276" s="59"/>
      <c r="N1276" s="59"/>
      <c r="O1276" s="59"/>
    </row>
    <row r="1277" spans="2:15" ht="24.95" customHeight="1" x14ac:dyDescent="0.2">
      <c r="B1277" s="59"/>
      <c r="C1277" s="59"/>
      <c r="D1277" s="59"/>
      <c r="E1277" s="59"/>
      <c r="F1277" s="59"/>
      <c r="G1277" s="59"/>
      <c r="H1277" s="59"/>
      <c r="I1277" s="59"/>
      <c r="J1277" s="59"/>
      <c r="K1277" s="43"/>
      <c r="L1277" s="43"/>
      <c r="M1277" s="59"/>
      <c r="N1277" s="59"/>
      <c r="O1277" s="59"/>
    </row>
    <row r="1278" spans="2:15" ht="24.95" customHeight="1" x14ac:dyDescent="0.2">
      <c r="B1278" s="59"/>
      <c r="C1278" s="59"/>
      <c r="D1278" s="59"/>
      <c r="E1278" s="59"/>
      <c r="F1278" s="59"/>
      <c r="G1278" s="59"/>
      <c r="H1278" s="59"/>
      <c r="I1278" s="59"/>
      <c r="J1278" s="59"/>
      <c r="K1278" s="43"/>
      <c r="L1278" s="43"/>
      <c r="M1278" s="59"/>
      <c r="N1278" s="59"/>
      <c r="O1278" s="59"/>
    </row>
    <row r="1279" spans="2:15" ht="24.95" customHeight="1" x14ac:dyDescent="0.2">
      <c r="B1279" s="59"/>
      <c r="C1279" s="59"/>
      <c r="D1279" s="59"/>
      <c r="E1279" s="59"/>
      <c r="F1279" s="59"/>
      <c r="G1279" s="59"/>
      <c r="H1279" s="59"/>
      <c r="I1279" s="59"/>
      <c r="J1279" s="59"/>
      <c r="K1279" s="43"/>
      <c r="L1279" s="43"/>
      <c r="M1279" s="59"/>
      <c r="N1279" s="59"/>
      <c r="O1279" s="59"/>
    </row>
    <row r="1280" spans="2:15" ht="24.95" customHeight="1" x14ac:dyDescent="0.2">
      <c r="B1280" s="59"/>
      <c r="C1280" s="59"/>
      <c r="D1280" s="59"/>
      <c r="E1280" s="59"/>
      <c r="F1280" s="59"/>
      <c r="G1280" s="59"/>
      <c r="H1280" s="59"/>
      <c r="I1280" s="59"/>
      <c r="J1280" s="59"/>
      <c r="K1280" s="43"/>
      <c r="L1280" s="43"/>
      <c r="M1280" s="59"/>
      <c r="N1280" s="59"/>
      <c r="O1280" s="59"/>
    </row>
    <row r="1281" spans="2:15" ht="24.95" customHeight="1" x14ac:dyDescent="0.2">
      <c r="B1281" s="59"/>
      <c r="C1281" s="59"/>
      <c r="D1281" s="59"/>
      <c r="E1281" s="59"/>
      <c r="F1281" s="59"/>
      <c r="G1281" s="59"/>
      <c r="H1281" s="59"/>
      <c r="I1281" s="59"/>
      <c r="J1281" s="59"/>
      <c r="K1281" s="43"/>
      <c r="L1281" s="43"/>
      <c r="M1281" s="59"/>
      <c r="N1281" s="59"/>
      <c r="O1281" s="59"/>
    </row>
    <row r="1282" spans="2:15" ht="24.95" customHeight="1" x14ac:dyDescent="0.2">
      <c r="B1282" s="59"/>
      <c r="C1282" s="59"/>
      <c r="D1282" s="59"/>
      <c r="E1282" s="59"/>
      <c r="F1282" s="59"/>
      <c r="G1282" s="59"/>
      <c r="H1282" s="59"/>
      <c r="I1282" s="59"/>
      <c r="J1282" s="59"/>
      <c r="K1282" s="43"/>
      <c r="L1282" s="43"/>
      <c r="M1282" s="59"/>
      <c r="N1282" s="59"/>
      <c r="O1282" s="59"/>
    </row>
    <row r="1283" spans="2:15" ht="24.95" customHeight="1" x14ac:dyDescent="0.2">
      <c r="B1283" s="59"/>
      <c r="C1283" s="59"/>
      <c r="D1283" s="59"/>
      <c r="E1283" s="59"/>
      <c r="F1283" s="59"/>
      <c r="G1283" s="59"/>
      <c r="H1283" s="59"/>
      <c r="I1283" s="59"/>
      <c r="J1283" s="59"/>
      <c r="K1283" s="43"/>
      <c r="L1283" s="43"/>
      <c r="M1283" s="59"/>
      <c r="N1283" s="59"/>
      <c r="O1283" s="59"/>
    </row>
    <row r="1284" spans="2:15" ht="24.95" customHeight="1" x14ac:dyDescent="0.2">
      <c r="B1284" s="43"/>
      <c r="C1284" s="43"/>
      <c r="D1284" s="43"/>
      <c r="E1284" s="43"/>
      <c r="F1284" s="43"/>
      <c r="G1284" s="43"/>
      <c r="H1284" s="43"/>
      <c r="I1284" s="43"/>
      <c r="J1284" s="43"/>
      <c r="K1284" s="43"/>
      <c r="L1284" s="43"/>
      <c r="M1284" s="59"/>
      <c r="N1284" s="59"/>
      <c r="O1284" s="59"/>
    </row>
    <row r="1285" spans="2:15" ht="24.95" customHeight="1" x14ac:dyDescent="0.2">
      <c r="B1285" s="43"/>
      <c r="C1285" s="43"/>
      <c r="D1285" s="43"/>
      <c r="E1285" s="43"/>
      <c r="F1285" s="43"/>
      <c r="G1285" s="43"/>
      <c r="H1285" s="43"/>
      <c r="I1285" s="43"/>
      <c r="J1285" s="43"/>
      <c r="K1285" s="43"/>
      <c r="L1285" s="43"/>
      <c r="M1285" s="59"/>
      <c r="N1285" s="59"/>
      <c r="O1285" s="59"/>
    </row>
    <row r="1286" spans="2:15" ht="24.95" customHeight="1" x14ac:dyDescent="0.2"/>
    <row r="1287" spans="2:15" ht="24.95" customHeight="1" x14ac:dyDescent="0.2"/>
    <row r="1288" spans="2:15" ht="24.95" customHeight="1" x14ac:dyDescent="0.2"/>
    <row r="1289" spans="2:15" ht="24.95" customHeight="1" x14ac:dyDescent="0.2"/>
    <row r="1290" spans="2:15" ht="24.95" customHeight="1" x14ac:dyDescent="0.2"/>
    <row r="1291" spans="2:15" ht="24.95" customHeight="1" x14ac:dyDescent="0.2"/>
    <row r="1292" spans="2:15" ht="24.95" customHeight="1" x14ac:dyDescent="0.2"/>
    <row r="1293" spans="2:15" ht="24.95" customHeight="1" x14ac:dyDescent="0.2"/>
    <row r="1294" spans="2:15" ht="24.95" customHeight="1" x14ac:dyDescent="0.2"/>
    <row r="1295" spans="2:15" ht="24.95" customHeight="1" x14ac:dyDescent="0.2"/>
    <row r="1296" spans="2:15" ht="24.95" customHeight="1" x14ac:dyDescent="0.2"/>
    <row r="1297" spans="2:13" ht="24.95" customHeight="1" x14ac:dyDescent="0.2"/>
    <row r="1298" spans="2:13" ht="24.95" customHeight="1" x14ac:dyDescent="0.2"/>
    <row r="1299" spans="2:13" ht="24.95" customHeight="1" x14ac:dyDescent="0.2"/>
    <row r="1300" spans="2:13" ht="24.95" customHeight="1" x14ac:dyDescent="0.2"/>
    <row r="1301" spans="2:13" ht="24.95" customHeight="1" x14ac:dyDescent="0.2"/>
    <row r="1302" spans="2:13" ht="24.95" customHeight="1" x14ac:dyDescent="0.2">
      <c r="M1302" s="22">
        <v>15</v>
      </c>
    </row>
    <row r="1303" spans="2:13" ht="25.5" customHeight="1" x14ac:dyDescent="0.2">
      <c r="B1303" s="261" t="s">
        <v>123</v>
      </c>
      <c r="C1303" s="261"/>
      <c r="D1303" s="261"/>
      <c r="E1303" s="261"/>
      <c r="F1303" s="261"/>
      <c r="G1303" s="261"/>
      <c r="H1303" s="261"/>
      <c r="I1303" s="261"/>
      <c r="J1303" s="261"/>
      <c r="K1303" s="261"/>
      <c r="L1303" s="261"/>
      <c r="M1303" s="261"/>
    </row>
    <row r="1304" spans="2:13" ht="15" customHeight="1" x14ac:dyDescent="0.2">
      <c r="B1304" s="66"/>
      <c r="C1304" s="66"/>
      <c r="D1304" s="66"/>
      <c r="E1304" s="66"/>
      <c r="F1304" s="66"/>
      <c r="G1304" s="66"/>
      <c r="H1304" s="66"/>
      <c r="I1304" s="66"/>
      <c r="J1304" s="66"/>
      <c r="K1304" s="66"/>
      <c r="L1304" s="66"/>
    </row>
    <row r="1305" spans="2:13" ht="25.5" customHeight="1" x14ac:dyDescent="0.2">
      <c r="B1305" s="261" t="s">
        <v>96</v>
      </c>
      <c r="C1305" s="261"/>
      <c r="D1305" s="261"/>
      <c r="E1305" s="261"/>
      <c r="F1305" s="261"/>
      <c r="G1305" s="261"/>
      <c r="H1305" s="261"/>
      <c r="I1305" s="261"/>
      <c r="J1305" s="261"/>
      <c r="K1305" s="261"/>
      <c r="L1305" s="261"/>
      <c r="M1305" s="261"/>
    </row>
    <row r="1306" spans="2:13" ht="15" customHeight="1" x14ac:dyDescent="0.2">
      <c r="B1306" s="57"/>
      <c r="C1306" s="57"/>
      <c r="D1306" s="57"/>
      <c r="E1306" s="57"/>
      <c r="F1306" s="57"/>
      <c r="G1306" s="57"/>
    </row>
    <row r="1307" spans="2:13" ht="24.95" customHeight="1" x14ac:dyDescent="0.2">
      <c r="B1307" s="294" t="s">
        <v>94</v>
      </c>
      <c r="C1307" s="294"/>
      <c r="D1307" s="294"/>
      <c r="E1307" s="294"/>
      <c r="F1307" s="294"/>
      <c r="G1307" s="294"/>
      <c r="H1307" s="294"/>
      <c r="I1307" s="294"/>
      <c r="J1307" s="294"/>
    </row>
    <row r="1308" spans="2:13" ht="24.95" customHeight="1" x14ac:dyDescent="0.2">
      <c r="B1308" s="258" t="s">
        <v>36</v>
      </c>
      <c r="C1308" s="305" t="s">
        <v>47</v>
      </c>
      <c r="D1308" s="305"/>
      <c r="E1308" s="305"/>
      <c r="F1308" s="305" t="s">
        <v>48</v>
      </c>
      <c r="G1308" s="305"/>
      <c r="H1308" s="305"/>
      <c r="I1308" s="159" t="s">
        <v>52</v>
      </c>
      <c r="J1308" s="163" t="s">
        <v>53</v>
      </c>
      <c r="M1308" s="45"/>
    </row>
    <row r="1309" spans="2:13" ht="24.95" customHeight="1" x14ac:dyDescent="0.2">
      <c r="B1309" s="259"/>
      <c r="C1309" s="155" t="s">
        <v>66</v>
      </c>
      <c r="D1309" s="155" t="s">
        <v>67</v>
      </c>
      <c r="E1309" s="215" t="s">
        <v>68</v>
      </c>
      <c r="F1309" s="155" t="s">
        <v>69</v>
      </c>
      <c r="G1309" s="155" t="s">
        <v>70</v>
      </c>
      <c r="H1309" s="156" t="s">
        <v>71</v>
      </c>
      <c r="I1309" s="160" t="s">
        <v>85</v>
      </c>
      <c r="J1309" s="164" t="s">
        <v>86</v>
      </c>
      <c r="K1309" s="19"/>
      <c r="M1309" s="45"/>
    </row>
    <row r="1310" spans="2:13" ht="24.95" customHeight="1" x14ac:dyDescent="0.2">
      <c r="B1310" s="153" t="s">
        <v>114</v>
      </c>
      <c r="C1310" s="104">
        <v>7029</v>
      </c>
      <c r="D1310" s="104">
        <v>37</v>
      </c>
      <c r="E1310" s="216">
        <f>C1310+D1310</f>
        <v>7066</v>
      </c>
      <c r="F1310" s="104">
        <v>11631</v>
      </c>
      <c r="G1310" s="104">
        <v>73</v>
      </c>
      <c r="H1310" s="157">
        <f>SUM(F1310:G1310)</f>
        <v>11704</v>
      </c>
      <c r="I1310" s="161">
        <v>0.12488262910798122</v>
      </c>
      <c r="J1310" s="165">
        <f>H1310/E1310</f>
        <v>1.6563826776110955</v>
      </c>
      <c r="K1310" s="47"/>
      <c r="M1310" s="45"/>
    </row>
    <row r="1311" spans="2:13" ht="24.95" customHeight="1" x14ac:dyDescent="0.2">
      <c r="B1311" s="153" t="s">
        <v>5</v>
      </c>
      <c r="C1311" s="104">
        <v>2660</v>
      </c>
      <c r="D1311" s="104">
        <v>310</v>
      </c>
      <c r="E1311" s="216">
        <f>C1311+D1311</f>
        <v>2970</v>
      </c>
      <c r="F1311" s="104">
        <v>5142</v>
      </c>
      <c r="G1311" s="104">
        <v>443</v>
      </c>
      <c r="H1311" s="157">
        <f>SUM(F1311:G1311)</f>
        <v>5585</v>
      </c>
      <c r="I1311" s="161">
        <v>0.18823727671048196</v>
      </c>
      <c r="J1311" s="165">
        <f>H1311/E1311</f>
        <v>1.8804713804713804</v>
      </c>
      <c r="K1311" s="47"/>
      <c r="M1311" s="45"/>
    </row>
    <row r="1312" spans="2:13" ht="24.95" customHeight="1" x14ac:dyDescent="0.2">
      <c r="B1312" s="153" t="s">
        <v>22</v>
      </c>
      <c r="C1312" s="104">
        <v>2893</v>
      </c>
      <c r="D1312" s="104">
        <v>86</v>
      </c>
      <c r="E1312" s="216">
        <f>C1312+D1312</f>
        <v>2979</v>
      </c>
      <c r="F1312" s="104">
        <v>5341</v>
      </c>
      <c r="G1312" s="104">
        <v>2003</v>
      </c>
      <c r="H1312" s="157">
        <f t="shared" ref="H1312" si="28">SUM(F1312:G1312)</f>
        <v>7344</v>
      </c>
      <c r="I1312" s="161">
        <v>0.13807106598984772</v>
      </c>
      <c r="J1312" s="165">
        <f t="shared" ref="J1312" si="29">H1312/E1312</f>
        <v>2.4652567975830815</v>
      </c>
      <c r="K1312" s="47"/>
      <c r="M1312" s="45"/>
    </row>
    <row r="1313" spans="2:14" ht="24.95" customHeight="1" x14ac:dyDescent="0.2">
      <c r="B1313" s="153" t="s">
        <v>7</v>
      </c>
      <c r="C1313" s="104">
        <v>327</v>
      </c>
      <c r="D1313" s="104">
        <v>156</v>
      </c>
      <c r="E1313" s="216">
        <f t="shared" ref="E1313:E1318" si="30">C1313+D1313</f>
        <v>483</v>
      </c>
      <c r="F1313" s="104">
        <v>720</v>
      </c>
      <c r="G1313" s="104">
        <v>614</v>
      </c>
      <c r="H1313" s="157">
        <f t="shared" ref="H1313:H1318" si="31">SUM(F1313:G1313)</f>
        <v>1334</v>
      </c>
      <c r="I1313" s="161">
        <v>0.21797385620915033</v>
      </c>
      <c r="J1313" s="165">
        <f t="shared" ref="J1313:J1319" si="32">H1313/E1313</f>
        <v>2.7619047619047619</v>
      </c>
      <c r="K1313" s="47"/>
      <c r="M1313" s="45"/>
    </row>
    <row r="1314" spans="2:14" ht="24.95" customHeight="1" x14ac:dyDescent="0.2">
      <c r="B1314" s="153" t="s">
        <v>8</v>
      </c>
      <c r="C1314" s="104">
        <v>4370</v>
      </c>
      <c r="D1314" s="104">
        <v>1338</v>
      </c>
      <c r="E1314" s="216">
        <f t="shared" si="30"/>
        <v>5708</v>
      </c>
      <c r="F1314" s="104">
        <v>9483</v>
      </c>
      <c r="G1314" s="104">
        <v>5084</v>
      </c>
      <c r="H1314" s="157">
        <f t="shared" si="31"/>
        <v>14567</v>
      </c>
      <c r="I1314" s="161">
        <v>0.24623056118999323</v>
      </c>
      <c r="J1314" s="165">
        <f t="shared" si="32"/>
        <v>2.5520322354590048</v>
      </c>
      <c r="K1314" s="47"/>
      <c r="M1314" s="45"/>
    </row>
    <row r="1315" spans="2:14" ht="24.95" customHeight="1" x14ac:dyDescent="0.2">
      <c r="B1315" s="153" t="s">
        <v>9</v>
      </c>
      <c r="C1315" s="104">
        <v>9773</v>
      </c>
      <c r="D1315" s="104">
        <v>481</v>
      </c>
      <c r="E1315" s="216">
        <f t="shared" si="30"/>
        <v>10254</v>
      </c>
      <c r="F1315" s="104">
        <v>16366</v>
      </c>
      <c r="G1315" s="104">
        <v>831</v>
      </c>
      <c r="H1315" s="157">
        <f t="shared" si="31"/>
        <v>17197</v>
      </c>
      <c r="I1315" s="161">
        <v>0.20837271295286564</v>
      </c>
      <c r="J1315" s="165">
        <f t="shared" si="32"/>
        <v>1.6771016188804369</v>
      </c>
      <c r="K1315" s="47"/>
      <c r="M1315" s="45"/>
    </row>
    <row r="1316" spans="2:14" ht="24.95" customHeight="1" x14ac:dyDescent="0.2">
      <c r="B1316" s="153" t="s">
        <v>10</v>
      </c>
      <c r="C1316" s="104">
        <v>998</v>
      </c>
      <c r="D1316" s="104">
        <v>0</v>
      </c>
      <c r="E1316" s="216">
        <f t="shared" si="30"/>
        <v>998</v>
      </c>
      <c r="F1316" s="104">
        <v>2285</v>
      </c>
      <c r="G1316" s="104">
        <v>0</v>
      </c>
      <c r="H1316" s="157">
        <f t="shared" si="31"/>
        <v>2285</v>
      </c>
      <c r="I1316" s="161">
        <v>0.1405289052890529</v>
      </c>
      <c r="J1316" s="165">
        <f t="shared" si="32"/>
        <v>2.2895791583166334</v>
      </c>
      <c r="K1316" s="47"/>
      <c r="M1316" s="45"/>
    </row>
    <row r="1317" spans="2:14" ht="24.95" customHeight="1" x14ac:dyDescent="0.2">
      <c r="B1317" s="153" t="s">
        <v>11</v>
      </c>
      <c r="C1317" s="104">
        <v>3446</v>
      </c>
      <c r="D1317" s="104">
        <v>439</v>
      </c>
      <c r="E1317" s="216">
        <f t="shared" si="30"/>
        <v>3885</v>
      </c>
      <c r="F1317" s="104">
        <v>7365</v>
      </c>
      <c r="G1317" s="104">
        <v>1149</v>
      </c>
      <c r="H1317" s="157">
        <f t="shared" si="31"/>
        <v>8514</v>
      </c>
      <c r="I1317" s="161">
        <v>0.25430107526881718</v>
      </c>
      <c r="J1317" s="165">
        <f t="shared" si="32"/>
        <v>2.1915057915057914</v>
      </c>
      <c r="K1317" s="47"/>
      <c r="M1317" s="48"/>
    </row>
    <row r="1318" spans="2:14" ht="24.95" customHeight="1" x14ac:dyDescent="0.2">
      <c r="B1318" s="153" t="s">
        <v>12</v>
      </c>
      <c r="C1318" s="104">
        <v>2283</v>
      </c>
      <c r="D1318" s="104">
        <v>33</v>
      </c>
      <c r="E1318" s="216">
        <f t="shared" si="30"/>
        <v>2316</v>
      </c>
      <c r="F1318" s="104">
        <v>4832</v>
      </c>
      <c r="G1318" s="104">
        <v>34</v>
      </c>
      <c r="H1318" s="157">
        <f t="shared" si="31"/>
        <v>4866</v>
      </c>
      <c r="I1318" s="161">
        <v>0.12032640949554896</v>
      </c>
      <c r="J1318" s="165">
        <f t="shared" si="32"/>
        <v>2.1010362694300517</v>
      </c>
      <c r="K1318" s="47"/>
      <c r="M1318" s="48"/>
    </row>
    <row r="1319" spans="2:14" ht="24.95" customHeight="1" x14ac:dyDescent="0.2">
      <c r="B1319" s="154" t="s">
        <v>14</v>
      </c>
      <c r="C1319" s="108">
        <f t="shared" ref="C1319:H1319" si="33">SUM(C1310:C1318)</f>
        <v>33779</v>
      </c>
      <c r="D1319" s="108">
        <f t="shared" si="33"/>
        <v>2880</v>
      </c>
      <c r="E1319" s="217">
        <f>SUM(E1310:E1318)</f>
        <v>36659</v>
      </c>
      <c r="F1319" s="108">
        <f t="shared" si="33"/>
        <v>63165</v>
      </c>
      <c r="G1319" s="108">
        <f t="shared" si="33"/>
        <v>10231</v>
      </c>
      <c r="H1319" s="158">
        <f t="shared" si="33"/>
        <v>73396</v>
      </c>
      <c r="I1319" s="162">
        <v>0.17704127167908917</v>
      </c>
      <c r="J1319" s="166">
        <f t="shared" si="32"/>
        <v>2.0021277176136829</v>
      </c>
      <c r="M1319" s="48"/>
    </row>
    <row r="1320" spans="2:14" ht="24.95" customHeight="1" x14ac:dyDescent="0.2">
      <c r="B1320" s="49"/>
      <c r="C1320" s="54"/>
      <c r="D1320" s="54"/>
      <c r="E1320" s="55"/>
      <c r="F1320" s="54"/>
      <c r="G1320" s="54"/>
      <c r="H1320" s="55"/>
      <c r="I1320" s="63"/>
      <c r="J1320" s="64"/>
      <c r="K1320" s="68"/>
      <c r="L1320" s="68"/>
      <c r="M1320" s="67"/>
      <c r="N1320" s="19"/>
    </row>
    <row r="1321" spans="2:14" ht="24.95" customHeight="1" x14ac:dyDescent="0.2">
      <c r="B1321" s="71"/>
      <c r="C1321" s="71"/>
      <c r="D1321" s="71"/>
      <c r="E1321" s="71"/>
      <c r="F1321" s="71"/>
      <c r="G1321" s="71"/>
      <c r="H1321" s="71"/>
      <c r="I1321" s="71"/>
      <c r="J1321" s="71"/>
      <c r="K1321" s="71"/>
      <c r="L1321" s="71"/>
      <c r="M1321" s="71"/>
      <c r="N1321" s="71"/>
    </row>
    <row r="1322" spans="2:14" ht="24.95" customHeight="1" x14ac:dyDescent="0.2">
      <c r="B1322" s="69"/>
      <c r="C1322" s="69"/>
      <c r="D1322" s="69"/>
      <c r="E1322" s="69"/>
      <c r="F1322" s="69"/>
      <c r="G1322" s="69"/>
      <c r="H1322" s="69"/>
      <c r="I1322" s="69"/>
      <c r="J1322" s="69"/>
      <c r="K1322" s="70"/>
      <c r="L1322" s="70"/>
      <c r="M1322" s="70"/>
      <c r="N1322" s="70"/>
    </row>
    <row r="1323" spans="2:14" ht="24.95" customHeight="1" x14ac:dyDescent="0.2">
      <c r="B1323" s="65"/>
      <c r="C1323" s="65"/>
      <c r="D1323" s="65"/>
      <c r="E1323" s="65"/>
      <c r="G1323" s="65"/>
      <c r="H1323" s="65"/>
      <c r="I1323" s="65"/>
      <c r="J1323" s="65"/>
    </row>
    <row r="1324" spans="2:14" ht="24.95" customHeight="1" x14ac:dyDescent="0.2">
      <c r="B1324" s="65"/>
      <c r="C1324" s="65"/>
      <c r="D1324" s="65"/>
      <c r="E1324" s="65"/>
      <c r="G1324" s="65"/>
      <c r="H1324" s="65"/>
      <c r="I1324" s="65"/>
      <c r="J1324" s="65"/>
    </row>
    <row r="1325" spans="2:14" ht="24.95" customHeight="1" x14ac:dyDescent="0.2">
      <c r="B1325" s="65"/>
      <c r="C1325" s="65"/>
      <c r="D1325" s="65"/>
      <c r="E1325" s="65"/>
      <c r="G1325" s="65"/>
      <c r="H1325" s="65"/>
      <c r="I1325" s="65"/>
      <c r="J1325" s="65"/>
    </row>
    <row r="1326" spans="2:14" ht="24.95" customHeight="1" x14ac:dyDescent="0.2">
      <c r="B1326" s="65"/>
      <c r="C1326" s="65"/>
      <c r="D1326" s="65"/>
      <c r="E1326" s="65"/>
      <c r="G1326" s="65"/>
      <c r="H1326" s="65"/>
      <c r="I1326" s="65"/>
      <c r="J1326" s="65"/>
    </row>
    <row r="1327" spans="2:14" ht="24.95" customHeight="1" x14ac:dyDescent="0.2">
      <c r="B1327" s="65"/>
      <c r="C1327" s="65"/>
      <c r="D1327" s="65"/>
      <c r="E1327" s="65"/>
      <c r="G1327" s="65"/>
      <c r="H1327" s="65"/>
      <c r="I1327" s="65"/>
      <c r="J1327" s="65"/>
    </row>
    <row r="1328" spans="2:14" ht="24.95" customHeight="1" x14ac:dyDescent="0.2">
      <c r="B1328" s="65"/>
      <c r="C1328" s="65"/>
      <c r="D1328" s="65"/>
      <c r="E1328" s="65"/>
      <c r="G1328" s="65"/>
      <c r="H1328" s="65"/>
      <c r="I1328" s="65"/>
      <c r="J1328" s="65"/>
    </row>
    <row r="1329" spans="2:15" ht="24.95" customHeight="1" x14ac:dyDescent="0.2">
      <c r="B1329" s="65"/>
      <c r="C1329" s="65"/>
      <c r="D1329" s="65"/>
      <c r="E1329" s="65"/>
      <c r="G1329" s="65"/>
      <c r="H1329" s="65"/>
      <c r="I1329" s="65"/>
      <c r="J1329" s="65"/>
    </row>
    <row r="1330" spans="2:15" ht="24.95" customHeight="1" x14ac:dyDescent="0.2">
      <c r="B1330" s="65"/>
      <c r="C1330" s="65"/>
      <c r="D1330" s="65"/>
      <c r="E1330" s="65"/>
      <c r="G1330" s="65"/>
      <c r="H1330" s="65"/>
      <c r="I1330" s="65"/>
      <c r="J1330" s="65"/>
    </row>
    <row r="1331" spans="2:15" ht="24.95" customHeight="1" x14ac:dyDescent="0.2">
      <c r="B1331" s="65"/>
      <c r="C1331" s="65"/>
      <c r="D1331" s="65"/>
      <c r="E1331" s="65"/>
      <c r="F1331" s="65"/>
      <c r="G1331" s="65"/>
      <c r="H1331" s="65"/>
      <c r="I1331" s="65"/>
      <c r="J1331" s="65"/>
      <c r="K1331" s="65"/>
    </row>
    <row r="1332" spans="2:15" ht="24.95" customHeight="1" x14ac:dyDescent="0.2"/>
    <row r="1333" spans="2:15" ht="25.5" customHeight="1" x14ac:dyDescent="0.2">
      <c r="B1333" s="261" t="s">
        <v>163</v>
      </c>
      <c r="C1333" s="261"/>
      <c r="D1333" s="261"/>
      <c r="E1333" s="261"/>
      <c r="F1333" s="261"/>
      <c r="G1333" s="261"/>
      <c r="H1333" s="261"/>
      <c r="I1333" s="261"/>
      <c r="J1333" s="261"/>
      <c r="K1333" s="261"/>
      <c r="L1333" s="261"/>
      <c r="M1333" s="261"/>
    </row>
    <row r="1334" spans="2:15" ht="24.95" customHeight="1" x14ac:dyDescent="0.2">
      <c r="B1334" s="57"/>
      <c r="C1334" s="57"/>
      <c r="D1334" s="57"/>
      <c r="E1334" s="57"/>
      <c r="F1334" s="57"/>
      <c r="G1334" s="57"/>
    </row>
    <row r="1335" spans="2:15" ht="24.95" customHeight="1" x14ac:dyDescent="0.2">
      <c r="B1335" s="269" t="s">
        <v>13</v>
      </c>
      <c r="C1335" s="269"/>
      <c r="D1335" s="269"/>
      <c r="E1335" s="269"/>
      <c r="F1335" s="269"/>
      <c r="G1335" s="269"/>
      <c r="H1335" s="269"/>
      <c r="I1335" s="39"/>
      <c r="J1335" s="39"/>
      <c r="K1335" s="39"/>
      <c r="L1335" s="39"/>
      <c r="M1335" s="13"/>
      <c r="N1335" s="13"/>
      <c r="O1335" s="13"/>
    </row>
    <row r="1336" spans="2:15" ht="24.95" customHeight="1" x14ac:dyDescent="0.2">
      <c r="B1336" s="152" t="s">
        <v>35</v>
      </c>
      <c r="C1336" s="270" t="s">
        <v>62</v>
      </c>
      <c r="D1336" s="270"/>
      <c r="E1336" s="270" t="s">
        <v>63</v>
      </c>
      <c r="F1336" s="270"/>
      <c r="G1336" s="270" t="s">
        <v>0</v>
      </c>
      <c r="H1336" s="270"/>
      <c r="I1336" s="39"/>
      <c r="J1336" s="39"/>
      <c r="K1336" s="39"/>
      <c r="L1336" s="39"/>
      <c r="M1336" s="13"/>
      <c r="N1336" s="13"/>
      <c r="O1336" s="13"/>
    </row>
    <row r="1337" spans="2:15" ht="24.95" customHeight="1" x14ac:dyDescent="0.2">
      <c r="B1337" s="87" t="s">
        <v>158</v>
      </c>
      <c r="C1337" s="266">
        <v>24833</v>
      </c>
      <c r="D1337" s="266"/>
      <c r="E1337" s="266">
        <v>1387</v>
      </c>
      <c r="F1337" s="266"/>
      <c r="G1337" s="267">
        <f>C1337+E1337</f>
        <v>26220</v>
      </c>
      <c r="H1337" s="268"/>
      <c r="I1337" s="39"/>
      <c r="J1337" s="39"/>
      <c r="K1337" s="39"/>
      <c r="L1337" s="39"/>
      <c r="M1337" s="13"/>
      <c r="N1337" s="13"/>
      <c r="O1337" s="13"/>
    </row>
    <row r="1338" spans="2:15" ht="24.95" customHeight="1" x14ac:dyDescent="0.2">
      <c r="B1338" s="87" t="s">
        <v>156</v>
      </c>
      <c r="C1338" s="271">
        <f>C1319</f>
        <v>33779</v>
      </c>
      <c r="D1338" s="271"/>
      <c r="E1338" s="271">
        <f>D1319</f>
        <v>2880</v>
      </c>
      <c r="F1338" s="271"/>
      <c r="G1338" s="267">
        <f>C1338+E1338</f>
        <v>36659</v>
      </c>
      <c r="H1338" s="268"/>
      <c r="I1338" s="39"/>
      <c r="J1338" s="39"/>
      <c r="K1338" s="39"/>
      <c r="L1338" s="39"/>
      <c r="M1338" s="13"/>
      <c r="N1338" s="13"/>
      <c r="O1338" s="13"/>
    </row>
    <row r="1339" spans="2:15" ht="24.95" customHeight="1" x14ac:dyDescent="0.2">
      <c r="B1339" s="132" t="s">
        <v>43</v>
      </c>
      <c r="C1339" s="264">
        <f>(C1338-C1337)/C1337</f>
        <v>0.36024644626102365</v>
      </c>
      <c r="D1339" s="264"/>
      <c r="E1339" s="264">
        <f>(E1338-E1337)/E1337</f>
        <v>1.0764239365537132</v>
      </c>
      <c r="F1339" s="264"/>
      <c r="G1339" s="264">
        <f>(G1338-G1337)/G1337</f>
        <v>0.39813119755911519</v>
      </c>
      <c r="H1339" s="264"/>
      <c r="I1339" s="39"/>
      <c r="J1339" s="39"/>
      <c r="K1339" s="39"/>
      <c r="L1339" s="39"/>
      <c r="M1339" s="13"/>
      <c r="N1339" s="13"/>
      <c r="O1339" s="13"/>
    </row>
    <row r="1340" spans="2:15" ht="24.95" customHeight="1" x14ac:dyDescent="0.2"/>
    <row r="1341" spans="2:15" ht="24.95" customHeight="1" x14ac:dyDescent="0.2"/>
    <row r="1342" spans="2:15" ht="24.95" customHeight="1" x14ac:dyDescent="0.2"/>
    <row r="1343" spans="2:15" ht="24.95" customHeight="1" x14ac:dyDescent="0.2"/>
    <row r="1344" spans="2:15" ht="24.95" customHeight="1" x14ac:dyDescent="0.2"/>
    <row r="1345" spans="2:12" ht="24.95" customHeight="1" x14ac:dyDescent="0.2"/>
    <row r="1346" spans="2:12" ht="24.95" customHeight="1" x14ac:dyDescent="0.2"/>
    <row r="1347" spans="2:12" ht="24.95" customHeight="1" x14ac:dyDescent="0.2"/>
    <row r="1348" spans="2:12" ht="24.95" customHeight="1" x14ac:dyDescent="0.2"/>
    <row r="1349" spans="2:12" ht="24.95" customHeight="1" x14ac:dyDescent="0.2"/>
    <row r="1350" spans="2:12" ht="24.95" customHeight="1" x14ac:dyDescent="0.2"/>
    <row r="1351" spans="2:12" ht="24.95" customHeight="1" x14ac:dyDescent="0.2">
      <c r="B1351" s="43"/>
      <c r="C1351" s="43"/>
      <c r="D1351" s="43"/>
      <c r="E1351" s="43"/>
      <c r="F1351" s="43"/>
      <c r="G1351" s="43"/>
      <c r="H1351" s="43"/>
      <c r="I1351" s="43"/>
      <c r="J1351" s="43"/>
      <c r="K1351" s="43"/>
      <c r="L1351" s="43"/>
    </row>
    <row r="1352" spans="2:12" ht="24.95" customHeight="1" x14ac:dyDescent="0.2">
      <c r="B1352" s="274" t="s">
        <v>15</v>
      </c>
      <c r="C1352" s="274"/>
      <c r="D1352" s="274"/>
      <c r="E1352" s="274"/>
      <c r="F1352" s="274"/>
      <c r="G1352" s="274"/>
      <c r="H1352" s="274"/>
      <c r="I1352" s="274"/>
      <c r="J1352" s="274"/>
    </row>
    <row r="1353" spans="2:12" ht="24.95" customHeight="1" x14ac:dyDescent="0.2">
      <c r="B1353" s="167" t="s">
        <v>35</v>
      </c>
      <c r="C1353" s="272" t="s">
        <v>64</v>
      </c>
      <c r="D1353" s="272"/>
      <c r="E1353" s="272" t="s">
        <v>65</v>
      </c>
      <c r="F1353" s="272"/>
      <c r="G1353" s="272" t="s">
        <v>1</v>
      </c>
      <c r="H1353" s="272"/>
      <c r="I1353" s="272" t="s">
        <v>18</v>
      </c>
      <c r="J1353" s="272"/>
      <c r="L1353" s="40"/>
    </row>
    <row r="1354" spans="2:12" ht="24.95" customHeight="1" x14ac:dyDescent="0.2">
      <c r="B1354" s="87" t="s">
        <v>158</v>
      </c>
      <c r="C1354" s="306">
        <v>50064</v>
      </c>
      <c r="D1354" s="306"/>
      <c r="E1354" s="306">
        <v>7170</v>
      </c>
      <c r="F1354" s="306"/>
      <c r="G1354" s="262">
        <f>C1354+E1354</f>
        <v>57234</v>
      </c>
      <c r="H1354" s="262"/>
      <c r="I1354" s="263">
        <v>0.20200000000000001</v>
      </c>
      <c r="J1354" s="249"/>
    </row>
    <row r="1355" spans="2:12" ht="24.95" customHeight="1" x14ac:dyDescent="0.2">
      <c r="B1355" s="87" t="s">
        <v>156</v>
      </c>
      <c r="C1355" s="306">
        <f>F1319</f>
        <v>63165</v>
      </c>
      <c r="D1355" s="306"/>
      <c r="E1355" s="306">
        <f>G1319</f>
        <v>10231</v>
      </c>
      <c r="F1355" s="306"/>
      <c r="G1355" s="262">
        <f>C1355+E1355</f>
        <v>73396</v>
      </c>
      <c r="H1355" s="262"/>
      <c r="I1355" s="263">
        <f>I1319</f>
        <v>0.17704127167908917</v>
      </c>
      <c r="J1355" s="249"/>
    </row>
    <row r="1356" spans="2:12" ht="24.95" customHeight="1" x14ac:dyDescent="0.2">
      <c r="B1356" s="118" t="s">
        <v>43</v>
      </c>
      <c r="C1356" s="265">
        <f>(C1355-C1354)/C1354</f>
        <v>0.2616850431447747</v>
      </c>
      <c r="D1356" s="265"/>
      <c r="E1356" s="265">
        <f>(E1355-E1354)/E1354</f>
        <v>0.42691771269177126</v>
      </c>
      <c r="F1356" s="265"/>
      <c r="G1356" s="265">
        <f>(G1355-G1354)/G1354</f>
        <v>0.28238459656847331</v>
      </c>
      <c r="H1356" s="265"/>
      <c r="I1356" s="265">
        <f>(I1355-I1354)/I1354</f>
        <v>-0.1235580609946081</v>
      </c>
      <c r="J1356" s="265"/>
    </row>
    <row r="1357" spans="2:12" ht="24.95" customHeight="1" x14ac:dyDescent="0.2"/>
    <row r="1358" spans="2:12" ht="24.95" customHeight="1" x14ac:dyDescent="0.2"/>
    <row r="1359" spans="2:12" ht="24.95" customHeight="1" x14ac:dyDescent="0.2"/>
    <row r="1360" spans="2:12" ht="24.95" customHeight="1" x14ac:dyDescent="0.2"/>
    <row r="1361" spans="2:13" ht="24.95" customHeight="1" x14ac:dyDescent="0.2"/>
    <row r="1362" spans="2:13" ht="24.95" customHeight="1" x14ac:dyDescent="0.2"/>
    <row r="1363" spans="2:13" ht="24.95" customHeight="1" x14ac:dyDescent="0.2"/>
    <row r="1364" spans="2:13" ht="24.95" customHeight="1" x14ac:dyDescent="0.2"/>
    <row r="1365" spans="2:13" ht="24.95" customHeight="1" x14ac:dyDescent="0.2"/>
    <row r="1366" spans="2:13" ht="24.95" customHeight="1" x14ac:dyDescent="0.2"/>
    <row r="1367" spans="2:13" ht="24.95" customHeight="1" x14ac:dyDescent="0.2"/>
    <row r="1368" spans="2:13" ht="24.95" customHeight="1" x14ac:dyDescent="0.2"/>
    <row r="1369" spans="2:13" ht="24.95" customHeight="1" x14ac:dyDescent="0.2"/>
    <row r="1370" spans="2:13" ht="24.95" customHeight="1" x14ac:dyDescent="0.2"/>
    <row r="1371" spans="2:13" ht="24.95" customHeight="1" x14ac:dyDescent="0.2"/>
    <row r="1372" spans="2:13" ht="24.95" customHeight="1" x14ac:dyDescent="0.2"/>
    <row r="1373" spans="2:13" ht="24.95" customHeight="1" x14ac:dyDescent="0.2">
      <c r="M1373" s="22">
        <v>16</v>
      </c>
    </row>
    <row r="1374" spans="2:13" ht="25.5" customHeight="1" x14ac:dyDescent="0.2">
      <c r="B1374" s="261" t="s">
        <v>124</v>
      </c>
      <c r="C1374" s="261"/>
      <c r="D1374" s="261"/>
      <c r="E1374" s="261"/>
      <c r="F1374" s="261"/>
      <c r="G1374" s="261"/>
      <c r="H1374" s="261"/>
      <c r="I1374" s="261"/>
      <c r="J1374" s="261"/>
      <c r="K1374" s="261"/>
      <c r="L1374" s="261"/>
      <c r="M1374" s="261"/>
    </row>
    <row r="1375" spans="2:13" ht="15" customHeight="1" x14ac:dyDescent="0.2">
      <c r="B1375" s="66"/>
      <c r="C1375" s="66"/>
      <c r="D1375" s="66"/>
      <c r="E1375" s="66"/>
      <c r="F1375" s="66"/>
      <c r="G1375" s="66"/>
      <c r="H1375" s="66"/>
      <c r="I1375" s="66"/>
      <c r="J1375" s="66"/>
      <c r="K1375" s="66"/>
      <c r="L1375" s="66"/>
    </row>
    <row r="1376" spans="2:13" ht="25.5" customHeight="1" x14ac:dyDescent="0.2">
      <c r="B1376" s="261" t="s">
        <v>125</v>
      </c>
      <c r="C1376" s="261"/>
      <c r="D1376" s="261"/>
      <c r="E1376" s="261"/>
      <c r="F1376" s="261"/>
      <c r="G1376" s="261"/>
      <c r="H1376" s="261"/>
      <c r="I1376" s="261"/>
      <c r="J1376" s="261"/>
      <c r="K1376" s="261"/>
      <c r="L1376" s="261"/>
      <c r="M1376" s="261"/>
    </row>
    <row r="1377" spans="2:14" ht="15" customHeight="1" x14ac:dyDescent="0.2">
      <c r="B1377" s="57"/>
      <c r="C1377" s="57"/>
      <c r="D1377" s="57"/>
      <c r="E1377" s="57"/>
      <c r="F1377" s="57"/>
      <c r="G1377" s="57"/>
    </row>
    <row r="1378" spans="2:14" ht="24.95" customHeight="1" x14ac:dyDescent="0.2">
      <c r="B1378" s="294" t="s">
        <v>97</v>
      </c>
      <c r="C1378" s="294"/>
      <c r="D1378" s="294"/>
      <c r="E1378" s="294"/>
      <c r="F1378" s="294"/>
      <c r="G1378" s="294"/>
      <c r="H1378" s="294"/>
      <c r="I1378" s="294"/>
      <c r="J1378" s="294"/>
    </row>
    <row r="1379" spans="2:14" ht="24.95" customHeight="1" x14ac:dyDescent="0.2">
      <c r="B1379" s="258" t="s">
        <v>36</v>
      </c>
      <c r="C1379" s="305" t="s">
        <v>47</v>
      </c>
      <c r="D1379" s="305"/>
      <c r="E1379" s="305"/>
      <c r="F1379" s="305" t="s">
        <v>48</v>
      </c>
      <c r="G1379" s="305"/>
      <c r="H1379" s="305"/>
      <c r="I1379" s="159" t="s">
        <v>52</v>
      </c>
      <c r="J1379" s="163" t="s">
        <v>53</v>
      </c>
      <c r="M1379" s="45"/>
    </row>
    <row r="1380" spans="2:14" ht="24.95" customHeight="1" x14ac:dyDescent="0.2">
      <c r="B1380" s="259"/>
      <c r="C1380" s="155" t="s">
        <v>66</v>
      </c>
      <c r="D1380" s="155" t="s">
        <v>67</v>
      </c>
      <c r="E1380" s="215" t="s">
        <v>68</v>
      </c>
      <c r="F1380" s="155" t="s">
        <v>69</v>
      </c>
      <c r="G1380" s="155" t="s">
        <v>70</v>
      </c>
      <c r="H1380" s="156" t="s">
        <v>71</v>
      </c>
      <c r="I1380" s="160" t="s">
        <v>85</v>
      </c>
      <c r="J1380" s="164" t="s">
        <v>86</v>
      </c>
      <c r="K1380" s="19"/>
      <c r="M1380" s="45"/>
    </row>
    <row r="1381" spans="2:14" ht="24.95" customHeight="1" x14ac:dyDescent="0.2">
      <c r="B1381" s="153" t="s">
        <v>114</v>
      </c>
      <c r="C1381" s="104">
        <v>3240</v>
      </c>
      <c r="D1381" s="104">
        <v>32</v>
      </c>
      <c r="E1381" s="216">
        <f t="shared" ref="E1381:E1389" si="34">SUM(C1381:D1381)</f>
        <v>3272</v>
      </c>
      <c r="F1381" s="104">
        <v>4122</v>
      </c>
      <c r="G1381" s="104">
        <v>307</v>
      </c>
      <c r="H1381" s="157">
        <f>SUM(F1381:G1381)</f>
        <v>4429</v>
      </c>
      <c r="I1381" s="161">
        <v>0.15556726378644187</v>
      </c>
      <c r="J1381" s="165">
        <f>H1381/E1381</f>
        <v>1.3536063569682151</v>
      </c>
      <c r="K1381" s="47"/>
      <c r="M1381" s="45"/>
    </row>
    <row r="1382" spans="2:14" ht="24.95" customHeight="1" x14ac:dyDescent="0.2">
      <c r="B1382" s="153" t="s">
        <v>5</v>
      </c>
      <c r="C1382" s="104">
        <v>1677</v>
      </c>
      <c r="D1382" s="104">
        <v>72</v>
      </c>
      <c r="E1382" s="216">
        <f t="shared" si="34"/>
        <v>1749</v>
      </c>
      <c r="F1382" s="104">
        <v>3540</v>
      </c>
      <c r="G1382" s="104">
        <v>1042</v>
      </c>
      <c r="H1382" s="157">
        <f t="shared" ref="H1382:H1389" si="35">SUM(F1382:G1382)</f>
        <v>4582</v>
      </c>
      <c r="I1382" s="161">
        <v>0.21572504708097928</v>
      </c>
      <c r="J1382" s="165">
        <f t="shared" ref="J1382:J1390" si="36">H1382/E1382</f>
        <v>2.6197827329902803</v>
      </c>
      <c r="K1382" s="47"/>
      <c r="M1382" s="45"/>
    </row>
    <row r="1383" spans="2:14" ht="24.95" customHeight="1" x14ac:dyDescent="0.2">
      <c r="B1383" s="153" t="s">
        <v>22</v>
      </c>
      <c r="C1383" s="104">
        <v>1844</v>
      </c>
      <c r="D1383" s="104">
        <v>73</v>
      </c>
      <c r="E1383" s="216">
        <f t="shared" si="34"/>
        <v>1917</v>
      </c>
      <c r="F1383" s="104">
        <v>4509</v>
      </c>
      <c r="G1383" s="104">
        <v>708</v>
      </c>
      <c r="H1383" s="157">
        <f t="shared" si="35"/>
        <v>5217</v>
      </c>
      <c r="I1383" s="161">
        <v>0.1798345398138573</v>
      </c>
      <c r="J1383" s="165">
        <f t="shared" si="36"/>
        <v>2.7214397496087637</v>
      </c>
      <c r="K1383" s="47"/>
      <c r="M1383" s="45"/>
    </row>
    <row r="1384" spans="2:14" ht="24.95" customHeight="1" x14ac:dyDescent="0.2">
      <c r="B1384" s="153" t="s">
        <v>7</v>
      </c>
      <c r="C1384" s="104">
        <v>221</v>
      </c>
      <c r="D1384" s="104">
        <v>47</v>
      </c>
      <c r="E1384" s="216">
        <f t="shared" si="34"/>
        <v>268</v>
      </c>
      <c r="F1384" s="104">
        <v>1637</v>
      </c>
      <c r="G1384" s="104">
        <v>588</v>
      </c>
      <c r="H1384" s="157">
        <f t="shared" si="35"/>
        <v>2225</v>
      </c>
      <c r="I1384" s="161">
        <v>0.36178861788617889</v>
      </c>
      <c r="J1384" s="165">
        <f t="shared" si="36"/>
        <v>8.3022388059701484</v>
      </c>
      <c r="K1384" s="47"/>
      <c r="M1384" s="45"/>
    </row>
    <row r="1385" spans="2:14" ht="24.95" customHeight="1" x14ac:dyDescent="0.2">
      <c r="B1385" s="153" t="s">
        <v>8</v>
      </c>
      <c r="C1385" s="104">
        <v>4038</v>
      </c>
      <c r="D1385" s="104">
        <v>511</v>
      </c>
      <c r="E1385" s="216">
        <f t="shared" si="34"/>
        <v>4549</v>
      </c>
      <c r="F1385" s="104">
        <v>10603</v>
      </c>
      <c r="G1385" s="104">
        <v>1229</v>
      </c>
      <c r="H1385" s="157">
        <f t="shared" si="35"/>
        <v>11832</v>
      </c>
      <c r="I1385" s="161">
        <v>0.2162280701754386</v>
      </c>
      <c r="J1385" s="165">
        <f t="shared" si="36"/>
        <v>2.6010112112552211</v>
      </c>
      <c r="K1385" s="47"/>
      <c r="M1385" s="45"/>
    </row>
    <row r="1386" spans="2:14" ht="24.95" customHeight="1" x14ac:dyDescent="0.2">
      <c r="B1386" s="153" t="s">
        <v>9</v>
      </c>
      <c r="C1386" s="104">
        <v>2322</v>
      </c>
      <c r="D1386" s="104">
        <v>61</v>
      </c>
      <c r="E1386" s="216">
        <f t="shared" si="34"/>
        <v>2383</v>
      </c>
      <c r="F1386" s="104">
        <v>4282</v>
      </c>
      <c r="G1386" s="104">
        <v>107</v>
      </c>
      <c r="H1386" s="157">
        <f t="shared" si="35"/>
        <v>4389</v>
      </c>
      <c r="I1386" s="161">
        <v>0.16219512195121952</v>
      </c>
      <c r="J1386" s="165">
        <f t="shared" si="36"/>
        <v>1.8417960553923625</v>
      </c>
      <c r="K1386" s="47"/>
      <c r="M1386" s="45"/>
    </row>
    <row r="1387" spans="2:14" ht="24.95" customHeight="1" x14ac:dyDescent="0.2">
      <c r="B1387" s="153" t="s">
        <v>10</v>
      </c>
      <c r="C1387" s="104">
        <v>864</v>
      </c>
      <c r="D1387" s="104">
        <v>21</v>
      </c>
      <c r="E1387" s="216">
        <f t="shared" si="34"/>
        <v>885</v>
      </c>
      <c r="F1387" s="104">
        <v>2474</v>
      </c>
      <c r="G1387" s="104">
        <v>28</v>
      </c>
      <c r="H1387" s="157">
        <f t="shared" si="35"/>
        <v>2502</v>
      </c>
      <c r="I1387" s="161">
        <v>0.19809976247030878</v>
      </c>
      <c r="J1387" s="165">
        <f t="shared" si="36"/>
        <v>2.8271186440677964</v>
      </c>
      <c r="K1387" s="47"/>
      <c r="M1387" s="45"/>
    </row>
    <row r="1388" spans="2:14" ht="24.95" customHeight="1" x14ac:dyDescent="0.2">
      <c r="B1388" s="153" t="s">
        <v>11</v>
      </c>
      <c r="C1388" s="104">
        <v>755</v>
      </c>
      <c r="D1388" s="104">
        <v>20</v>
      </c>
      <c r="E1388" s="216">
        <f t="shared" si="34"/>
        <v>775</v>
      </c>
      <c r="F1388" s="104">
        <v>1552</v>
      </c>
      <c r="G1388" s="104">
        <v>105</v>
      </c>
      <c r="H1388" s="157">
        <f t="shared" si="35"/>
        <v>1657</v>
      </c>
      <c r="I1388" s="161">
        <v>0.13808333333333334</v>
      </c>
      <c r="J1388" s="165">
        <f t="shared" si="36"/>
        <v>2.1380645161290324</v>
      </c>
      <c r="K1388" s="47"/>
      <c r="M1388" s="48"/>
    </row>
    <row r="1389" spans="2:14" ht="24.95" customHeight="1" x14ac:dyDescent="0.2">
      <c r="B1389" s="153" t="s">
        <v>12</v>
      </c>
      <c r="C1389" s="104">
        <v>859</v>
      </c>
      <c r="D1389" s="104">
        <v>82</v>
      </c>
      <c r="E1389" s="216">
        <f t="shared" si="34"/>
        <v>941</v>
      </c>
      <c r="F1389" s="104">
        <v>1698</v>
      </c>
      <c r="G1389" s="104">
        <v>163</v>
      </c>
      <c r="H1389" s="157">
        <f t="shared" si="35"/>
        <v>1861</v>
      </c>
      <c r="I1389" s="161">
        <v>0.17231481481481481</v>
      </c>
      <c r="J1389" s="165">
        <f t="shared" si="36"/>
        <v>1.9776833156216791</v>
      </c>
      <c r="K1389" s="47"/>
      <c r="M1389" s="48"/>
    </row>
    <row r="1390" spans="2:14" ht="24.95" customHeight="1" x14ac:dyDescent="0.2">
      <c r="B1390" s="154" t="s">
        <v>14</v>
      </c>
      <c r="C1390" s="108">
        <f>SUM(C1381:C1389)</f>
        <v>15820</v>
      </c>
      <c r="D1390" s="108">
        <f>SUM(D1381:D1389)</f>
        <v>919</v>
      </c>
      <c r="E1390" s="217">
        <f>SUM(C1390:D1390)</f>
        <v>16739</v>
      </c>
      <c r="F1390" s="108">
        <f>SUM(F1381:F1389)</f>
        <v>34417</v>
      </c>
      <c r="G1390" s="108">
        <f>SUM(G1381:G1389)</f>
        <v>4277</v>
      </c>
      <c r="H1390" s="158">
        <f>SUM(F1390:G1390)</f>
        <v>38694</v>
      </c>
      <c r="I1390" s="162">
        <v>0.19147862232779098</v>
      </c>
      <c r="J1390" s="166">
        <f t="shared" si="36"/>
        <v>2.3116076229165423</v>
      </c>
      <c r="M1390" s="48"/>
    </row>
    <row r="1391" spans="2:14" ht="24.95" customHeight="1" x14ac:dyDescent="0.2">
      <c r="B1391" s="49"/>
      <c r="C1391" s="54"/>
      <c r="D1391" s="54"/>
      <c r="E1391" s="55"/>
      <c r="F1391" s="54"/>
      <c r="G1391" s="54"/>
      <c r="H1391" s="55"/>
      <c r="I1391" s="63"/>
      <c r="J1391" s="64"/>
      <c r="K1391" s="68"/>
      <c r="L1391" s="68"/>
      <c r="M1391" s="67"/>
      <c r="N1391" s="19"/>
    </row>
    <row r="1392" spans="2:14" ht="24.95" customHeight="1" x14ac:dyDescent="0.2">
      <c r="B1392" s="71"/>
      <c r="C1392" s="71"/>
      <c r="D1392" s="71"/>
      <c r="E1392" s="71"/>
      <c r="F1392" s="71"/>
      <c r="G1392" s="71"/>
      <c r="H1392" s="71"/>
      <c r="I1392" s="71"/>
      <c r="J1392" s="71"/>
      <c r="K1392" s="71"/>
      <c r="L1392" s="71"/>
      <c r="M1392" s="71"/>
      <c r="N1392" s="71"/>
    </row>
    <row r="1393" spans="2:15" ht="24.95" customHeight="1" x14ac:dyDescent="0.2">
      <c r="B1393" s="69"/>
      <c r="C1393" s="69"/>
      <c r="D1393" s="69"/>
      <c r="E1393" s="69"/>
      <c r="F1393" s="69"/>
      <c r="G1393" s="69"/>
      <c r="H1393" s="69"/>
      <c r="I1393" s="69"/>
      <c r="J1393" s="69"/>
      <c r="K1393" s="70"/>
      <c r="L1393" s="70"/>
      <c r="M1393" s="70"/>
      <c r="N1393" s="70"/>
    </row>
    <row r="1394" spans="2:15" ht="24.95" customHeight="1" x14ac:dyDescent="0.2">
      <c r="B1394" s="65"/>
      <c r="C1394" s="65"/>
      <c r="D1394" s="65"/>
      <c r="E1394" s="65"/>
      <c r="G1394" s="65"/>
      <c r="H1394" s="65"/>
      <c r="I1394" s="65"/>
      <c r="J1394" s="65"/>
    </row>
    <row r="1395" spans="2:15" ht="24.95" customHeight="1" x14ac:dyDescent="0.2">
      <c r="B1395" s="65"/>
      <c r="C1395" s="65"/>
      <c r="D1395" s="65"/>
      <c r="E1395" s="65"/>
      <c r="G1395" s="65"/>
      <c r="H1395" s="65"/>
      <c r="I1395" s="65"/>
      <c r="J1395" s="65"/>
    </row>
    <row r="1396" spans="2:15" ht="24.95" customHeight="1" x14ac:dyDescent="0.2">
      <c r="B1396" s="65"/>
      <c r="C1396" s="65"/>
      <c r="D1396" s="65"/>
      <c r="E1396" s="65"/>
      <c r="G1396" s="65"/>
      <c r="H1396" s="65"/>
      <c r="I1396" s="65"/>
      <c r="J1396" s="65"/>
    </row>
    <row r="1397" spans="2:15" ht="24.95" customHeight="1" x14ac:dyDescent="0.2">
      <c r="B1397" s="65"/>
      <c r="C1397" s="65"/>
      <c r="D1397" s="65"/>
      <c r="E1397" s="65"/>
      <c r="G1397" s="65"/>
      <c r="H1397" s="65"/>
      <c r="I1397" s="65"/>
      <c r="J1397" s="65"/>
    </row>
    <row r="1398" spans="2:15" ht="24.95" customHeight="1" x14ac:dyDescent="0.2">
      <c r="B1398" s="65"/>
      <c r="C1398" s="65"/>
      <c r="D1398" s="65"/>
      <c r="E1398" s="65"/>
      <c r="G1398" s="65"/>
      <c r="H1398" s="65"/>
      <c r="I1398" s="65"/>
      <c r="J1398" s="65"/>
    </row>
    <row r="1399" spans="2:15" ht="24.95" customHeight="1" x14ac:dyDescent="0.2">
      <c r="B1399" s="65"/>
      <c r="C1399" s="65"/>
      <c r="D1399" s="65"/>
      <c r="E1399" s="65"/>
      <c r="G1399" s="65"/>
      <c r="H1399" s="65"/>
      <c r="I1399" s="65"/>
      <c r="J1399" s="65"/>
    </row>
    <row r="1400" spans="2:15" ht="24.95" customHeight="1" x14ac:dyDescent="0.2">
      <c r="B1400" s="65"/>
      <c r="C1400" s="65"/>
      <c r="D1400" s="65"/>
      <c r="E1400" s="65"/>
      <c r="G1400" s="65"/>
      <c r="H1400" s="65"/>
      <c r="I1400" s="65"/>
      <c r="J1400" s="65"/>
    </row>
    <row r="1401" spans="2:15" ht="24.95" customHeight="1" x14ac:dyDescent="0.2">
      <c r="B1401" s="65"/>
      <c r="C1401" s="65"/>
      <c r="D1401" s="65"/>
      <c r="E1401" s="65"/>
      <c r="G1401" s="65"/>
      <c r="H1401" s="65"/>
      <c r="I1401" s="65"/>
      <c r="J1401" s="65"/>
    </row>
    <row r="1402" spans="2:15" ht="24.95" customHeight="1" x14ac:dyDescent="0.2">
      <c r="B1402" s="65"/>
      <c r="C1402" s="65"/>
      <c r="D1402" s="65"/>
      <c r="E1402" s="65"/>
      <c r="F1402" s="65"/>
      <c r="G1402" s="65"/>
      <c r="H1402" s="65"/>
      <c r="I1402" s="65"/>
      <c r="J1402" s="65"/>
      <c r="K1402" s="65"/>
    </row>
    <row r="1403" spans="2:15" ht="24.95" customHeight="1" x14ac:dyDescent="0.2"/>
    <row r="1404" spans="2:15" ht="25.5" customHeight="1" x14ac:dyDescent="0.2">
      <c r="B1404" s="261" t="s">
        <v>162</v>
      </c>
      <c r="C1404" s="261"/>
      <c r="D1404" s="261"/>
      <c r="E1404" s="261"/>
      <c r="F1404" s="261"/>
      <c r="G1404" s="261"/>
      <c r="H1404" s="261"/>
      <c r="I1404" s="261"/>
      <c r="J1404" s="261"/>
      <c r="K1404" s="261"/>
      <c r="L1404" s="261"/>
      <c r="M1404" s="261"/>
    </row>
    <row r="1405" spans="2:15" ht="24.95" customHeight="1" x14ac:dyDescent="0.2">
      <c r="B1405" s="57"/>
      <c r="C1405" s="57"/>
      <c r="D1405" s="57"/>
      <c r="E1405" s="57"/>
      <c r="F1405" s="57"/>
      <c r="G1405" s="57"/>
    </row>
    <row r="1406" spans="2:15" ht="24.95" customHeight="1" x14ac:dyDescent="0.2">
      <c r="B1406" s="269" t="s">
        <v>13</v>
      </c>
      <c r="C1406" s="269"/>
      <c r="D1406" s="269"/>
      <c r="E1406" s="269"/>
      <c r="F1406" s="269"/>
      <c r="G1406" s="269"/>
      <c r="H1406" s="269"/>
      <c r="I1406" s="39"/>
      <c r="J1406" s="39"/>
      <c r="K1406" s="39"/>
      <c r="L1406" s="39"/>
      <c r="M1406" s="13"/>
      <c r="N1406" s="13"/>
      <c r="O1406" s="13"/>
    </row>
    <row r="1407" spans="2:15" ht="24.95" customHeight="1" x14ac:dyDescent="0.2">
      <c r="B1407" s="152" t="s">
        <v>35</v>
      </c>
      <c r="C1407" s="270" t="s">
        <v>62</v>
      </c>
      <c r="D1407" s="270"/>
      <c r="E1407" s="270" t="s">
        <v>63</v>
      </c>
      <c r="F1407" s="270"/>
      <c r="G1407" s="270" t="s">
        <v>0</v>
      </c>
      <c r="H1407" s="270"/>
      <c r="I1407" s="39"/>
      <c r="J1407" s="39"/>
      <c r="K1407" s="39"/>
      <c r="L1407" s="39"/>
      <c r="M1407" s="13"/>
      <c r="N1407" s="13"/>
      <c r="O1407" s="13"/>
    </row>
    <row r="1408" spans="2:15" ht="24.95" customHeight="1" x14ac:dyDescent="0.2">
      <c r="B1408" s="87" t="s">
        <v>158</v>
      </c>
      <c r="C1408" s="317">
        <v>14964</v>
      </c>
      <c r="D1408" s="317"/>
      <c r="E1408" s="317">
        <v>1450</v>
      </c>
      <c r="F1408" s="317"/>
      <c r="G1408" s="267">
        <f>C1408+E1408</f>
        <v>16414</v>
      </c>
      <c r="H1408" s="268"/>
      <c r="I1408" s="39"/>
      <c r="J1408" s="39"/>
      <c r="K1408" s="39"/>
      <c r="L1408" s="39"/>
      <c r="M1408" s="13"/>
      <c r="N1408" s="13"/>
      <c r="O1408" s="13"/>
    </row>
    <row r="1409" spans="2:15" ht="24.95" customHeight="1" x14ac:dyDescent="0.2">
      <c r="B1409" s="87" t="s">
        <v>156</v>
      </c>
      <c r="C1409" s="317">
        <f>C1390</f>
        <v>15820</v>
      </c>
      <c r="D1409" s="317"/>
      <c r="E1409" s="317">
        <f>D1390</f>
        <v>919</v>
      </c>
      <c r="F1409" s="317"/>
      <c r="G1409" s="267">
        <f>C1409+E1409</f>
        <v>16739</v>
      </c>
      <c r="H1409" s="268"/>
      <c r="I1409" s="39"/>
      <c r="J1409" s="39"/>
      <c r="K1409" s="39"/>
      <c r="L1409" s="39"/>
      <c r="M1409" s="13"/>
      <c r="N1409" s="13"/>
      <c r="O1409" s="13"/>
    </row>
    <row r="1410" spans="2:15" ht="24.95" customHeight="1" x14ac:dyDescent="0.2">
      <c r="B1410" s="132" t="s">
        <v>43</v>
      </c>
      <c r="C1410" s="264">
        <f>(C1409-C1408)/C1408</f>
        <v>5.7203956161454156E-2</v>
      </c>
      <c r="D1410" s="264"/>
      <c r="E1410" s="264">
        <f>(E1409-E1408)/E1408</f>
        <v>-0.36620689655172411</v>
      </c>
      <c r="F1410" s="264"/>
      <c r="G1410" s="264">
        <f>(G1409-G1408)/G1408</f>
        <v>1.9800170586085051E-2</v>
      </c>
      <c r="H1410" s="264"/>
      <c r="I1410" s="39"/>
      <c r="J1410" s="39"/>
      <c r="K1410" s="39"/>
      <c r="L1410" s="39"/>
      <c r="M1410" s="13"/>
      <c r="N1410" s="13"/>
      <c r="O1410" s="13"/>
    </row>
    <row r="1411" spans="2:15" ht="24.95" customHeight="1" x14ac:dyDescent="0.2"/>
    <row r="1412" spans="2:15" ht="24.95" customHeight="1" x14ac:dyDescent="0.2"/>
    <row r="1413" spans="2:15" ht="24.95" customHeight="1" x14ac:dyDescent="0.2"/>
    <row r="1414" spans="2:15" ht="24.95" customHeight="1" x14ac:dyDescent="0.2"/>
    <row r="1415" spans="2:15" ht="24.95" customHeight="1" x14ac:dyDescent="0.2"/>
    <row r="1416" spans="2:15" ht="24.95" customHeight="1" x14ac:dyDescent="0.2"/>
    <row r="1417" spans="2:15" ht="24.95" customHeight="1" x14ac:dyDescent="0.2"/>
    <row r="1418" spans="2:15" ht="24.95" customHeight="1" x14ac:dyDescent="0.2"/>
    <row r="1419" spans="2:15" ht="24.95" customHeight="1" x14ac:dyDescent="0.2"/>
    <row r="1420" spans="2:15" ht="24.95" customHeight="1" x14ac:dyDescent="0.2"/>
    <row r="1421" spans="2:15" ht="24.95" customHeight="1" x14ac:dyDescent="0.2"/>
    <row r="1422" spans="2:15" ht="24.95" customHeight="1" x14ac:dyDescent="0.2">
      <c r="B1422" s="43"/>
      <c r="C1422" s="43"/>
      <c r="D1422" s="43"/>
      <c r="E1422" s="43"/>
      <c r="F1422" s="43"/>
      <c r="G1422" s="43"/>
      <c r="H1422" s="43"/>
      <c r="I1422" s="43"/>
      <c r="J1422" s="43"/>
      <c r="K1422" s="43"/>
      <c r="L1422" s="43"/>
    </row>
    <row r="1423" spans="2:15" ht="24.95" customHeight="1" x14ac:dyDescent="0.2">
      <c r="B1423" s="274" t="s">
        <v>15</v>
      </c>
      <c r="C1423" s="274"/>
      <c r="D1423" s="274"/>
      <c r="E1423" s="274"/>
      <c r="F1423" s="274"/>
      <c r="G1423" s="274"/>
      <c r="H1423" s="274"/>
      <c r="I1423" s="274"/>
      <c r="J1423" s="274"/>
    </row>
    <row r="1424" spans="2:15" ht="24.95" customHeight="1" x14ac:dyDescent="0.2">
      <c r="B1424" s="167" t="s">
        <v>35</v>
      </c>
      <c r="C1424" s="272" t="s">
        <v>64</v>
      </c>
      <c r="D1424" s="272"/>
      <c r="E1424" s="272" t="s">
        <v>65</v>
      </c>
      <c r="F1424" s="272"/>
      <c r="G1424" s="272" t="s">
        <v>1</v>
      </c>
      <c r="H1424" s="272"/>
      <c r="I1424" s="272" t="s">
        <v>18</v>
      </c>
      <c r="J1424" s="272"/>
      <c r="L1424" s="40"/>
    </row>
    <row r="1425" spans="2:10" ht="24.95" customHeight="1" x14ac:dyDescent="0.2">
      <c r="B1425" s="87" t="s">
        <v>158</v>
      </c>
      <c r="C1425" s="306">
        <v>30599</v>
      </c>
      <c r="D1425" s="306"/>
      <c r="E1425" s="306">
        <v>3526</v>
      </c>
      <c r="F1425" s="306"/>
      <c r="G1425" s="262">
        <f>C1425+E1425</f>
        <v>34125</v>
      </c>
      <c r="H1425" s="262"/>
      <c r="I1425" s="263">
        <v>0.1799</v>
      </c>
      <c r="J1425" s="249"/>
    </row>
    <row r="1426" spans="2:10" ht="24.95" customHeight="1" x14ac:dyDescent="0.2">
      <c r="B1426" s="87" t="s">
        <v>156</v>
      </c>
      <c r="C1426" s="306">
        <f>F1390</f>
        <v>34417</v>
      </c>
      <c r="D1426" s="306"/>
      <c r="E1426" s="306">
        <f>G1390</f>
        <v>4277</v>
      </c>
      <c r="F1426" s="306"/>
      <c r="G1426" s="262">
        <f>C1426+E1426</f>
        <v>38694</v>
      </c>
      <c r="H1426" s="262"/>
      <c r="I1426" s="263">
        <f>I1390</f>
        <v>0.19147862232779098</v>
      </c>
      <c r="J1426" s="249"/>
    </row>
    <row r="1427" spans="2:10" ht="24.95" customHeight="1" x14ac:dyDescent="0.2">
      <c r="B1427" s="118" t="s">
        <v>43</v>
      </c>
      <c r="C1427" s="265">
        <f>(C1426-C1425)/C1425</f>
        <v>0.12477531945488414</v>
      </c>
      <c r="D1427" s="265"/>
      <c r="E1427" s="265">
        <f>(E1426-E1425)/E1425</f>
        <v>0.21298922291548497</v>
      </c>
      <c r="F1427" s="265"/>
      <c r="G1427" s="265">
        <f>(G1426-G1425)/G1425</f>
        <v>0.13389010989010988</v>
      </c>
      <c r="H1427" s="265"/>
      <c r="I1427" s="265">
        <f>(I1426-I1425)/I1425</f>
        <v>6.4361435952145482E-2</v>
      </c>
      <c r="J1427" s="265"/>
    </row>
    <row r="1428" spans="2:10" ht="24.95" customHeight="1" x14ac:dyDescent="0.2"/>
    <row r="1429" spans="2:10" ht="24.95" customHeight="1" x14ac:dyDescent="0.2"/>
    <row r="1430" spans="2:10" ht="24.95" customHeight="1" x14ac:dyDescent="0.2"/>
    <row r="1431" spans="2:10" ht="24.95" customHeight="1" x14ac:dyDescent="0.2"/>
    <row r="1432" spans="2:10" ht="24.95" customHeight="1" x14ac:dyDescent="0.2"/>
    <row r="1433" spans="2:10" ht="24.95" customHeight="1" x14ac:dyDescent="0.2"/>
    <row r="1434" spans="2:10" ht="24.95" customHeight="1" x14ac:dyDescent="0.2"/>
    <row r="1435" spans="2:10" ht="24.95" customHeight="1" x14ac:dyDescent="0.2"/>
    <row r="1436" spans="2:10" ht="24.95" customHeight="1" x14ac:dyDescent="0.2"/>
    <row r="1437" spans="2:10" ht="24.95" customHeight="1" x14ac:dyDescent="0.2"/>
    <row r="1438" spans="2:10" ht="24.95" customHeight="1" x14ac:dyDescent="0.2"/>
    <row r="1439" spans="2:10" ht="24.95" customHeight="1" x14ac:dyDescent="0.2"/>
    <row r="1440" spans="2:10" ht="24.95" customHeight="1" x14ac:dyDescent="0.2"/>
    <row r="1441" spans="2:14" ht="24.95" customHeight="1" x14ac:dyDescent="0.2"/>
    <row r="1442" spans="2:14" ht="24.95" customHeight="1" x14ac:dyDescent="0.2"/>
    <row r="1443" spans="2:14" ht="24.95" customHeight="1" x14ac:dyDescent="0.2"/>
    <row r="1444" spans="2:14" ht="24.95" customHeight="1" x14ac:dyDescent="0.2">
      <c r="M1444" s="22">
        <v>17</v>
      </c>
    </row>
    <row r="1445" spans="2:14" ht="50.1" customHeight="1" x14ac:dyDescent="0.2">
      <c r="B1445" s="303" t="s">
        <v>39</v>
      </c>
      <c r="C1445" s="303"/>
      <c r="D1445" s="303"/>
      <c r="E1445" s="303"/>
      <c r="F1445" s="303"/>
      <c r="G1445" s="303"/>
      <c r="H1445" s="303"/>
      <c r="I1445" s="303"/>
      <c r="J1445" s="303"/>
      <c r="K1445" s="303"/>
      <c r="L1445" s="303"/>
      <c r="M1445" s="303"/>
    </row>
    <row r="1446" spans="2:14" ht="15" customHeight="1" x14ac:dyDescent="0.2"/>
    <row r="1447" spans="2:14" ht="25.5" customHeight="1" x14ac:dyDescent="0.2">
      <c r="B1447" s="248" t="s">
        <v>84</v>
      </c>
      <c r="C1447" s="248"/>
      <c r="D1447" s="248"/>
      <c r="E1447" s="248"/>
      <c r="F1447" s="248"/>
      <c r="G1447" s="248"/>
      <c r="H1447" s="248"/>
      <c r="I1447" s="248"/>
      <c r="J1447" s="248"/>
      <c r="K1447" s="248"/>
      <c r="L1447" s="248"/>
      <c r="M1447" s="248"/>
    </row>
    <row r="1448" spans="2:14" ht="15" customHeight="1" x14ac:dyDescent="0.2">
      <c r="B1448" s="224"/>
      <c r="C1448" s="224"/>
      <c r="D1448" s="224"/>
      <c r="E1448" s="72"/>
      <c r="F1448" s="72"/>
      <c r="G1448" s="72"/>
    </row>
    <row r="1449" spans="2:14" ht="24.95" customHeight="1" x14ac:dyDescent="0.25">
      <c r="B1449" s="225"/>
      <c r="C1449" s="225"/>
      <c r="D1449" s="225"/>
      <c r="E1449" s="229"/>
      <c r="F1449" s="229"/>
      <c r="G1449" s="229"/>
      <c r="M1449" s="195"/>
      <c r="N1449" s="195"/>
    </row>
    <row r="1450" spans="2:14" ht="24.95" customHeight="1" x14ac:dyDescent="0.2">
      <c r="B1450" s="318" t="s">
        <v>161</v>
      </c>
      <c r="C1450" s="318"/>
      <c r="D1450" s="318"/>
      <c r="E1450" s="230" t="s">
        <v>131</v>
      </c>
      <c r="F1450" s="230" t="s">
        <v>132</v>
      </c>
      <c r="G1450" s="231" t="s">
        <v>43</v>
      </c>
      <c r="M1450" s="196"/>
      <c r="N1450" s="197"/>
    </row>
    <row r="1451" spans="2:14" ht="24.95" customHeight="1" x14ac:dyDescent="0.2">
      <c r="B1451" s="292" t="s">
        <v>59</v>
      </c>
      <c r="C1451" s="302" t="s">
        <v>23</v>
      </c>
      <c r="D1451" s="302"/>
      <c r="E1451" s="117">
        <v>1896</v>
      </c>
      <c r="F1451" s="117">
        <f>I1528</f>
        <v>1902</v>
      </c>
      <c r="G1451" s="228">
        <f>(F1451-E1451)/E1451</f>
        <v>3.1645569620253164E-3</v>
      </c>
      <c r="M1451" s="198"/>
      <c r="N1451" s="199"/>
    </row>
    <row r="1452" spans="2:14" ht="24.95" customHeight="1" x14ac:dyDescent="0.2">
      <c r="B1452" s="254"/>
      <c r="C1452" s="251" t="s">
        <v>29</v>
      </c>
      <c r="D1452" s="251"/>
      <c r="E1452" s="210">
        <v>71634</v>
      </c>
      <c r="F1452" s="210">
        <f>J1528</f>
        <v>71679</v>
      </c>
      <c r="G1452" s="208">
        <f t="shared" ref="G1452:G1464" si="37">(F1452-E1452)/E1452</f>
        <v>6.2819331602311749E-4</v>
      </c>
      <c r="M1452" s="198"/>
      <c r="N1452" s="199"/>
    </row>
    <row r="1453" spans="2:14" ht="24.95" customHeight="1" x14ac:dyDescent="0.2">
      <c r="B1453" s="254" t="s">
        <v>116</v>
      </c>
      <c r="C1453" s="251" t="s">
        <v>23</v>
      </c>
      <c r="D1453" s="251"/>
      <c r="E1453" s="210">
        <v>118</v>
      </c>
      <c r="F1453" s="210">
        <f>I1556</f>
        <v>118</v>
      </c>
      <c r="G1453" s="208">
        <f t="shared" si="37"/>
        <v>0</v>
      </c>
      <c r="M1453" s="200"/>
      <c r="N1453" s="201"/>
    </row>
    <row r="1454" spans="2:14" ht="24.95" customHeight="1" x14ac:dyDescent="0.2">
      <c r="B1454" s="254"/>
      <c r="C1454" s="251" t="s">
        <v>29</v>
      </c>
      <c r="D1454" s="251"/>
      <c r="E1454" s="210">
        <v>42378</v>
      </c>
      <c r="F1454" s="210">
        <f>J1556</f>
        <v>42258</v>
      </c>
      <c r="G1454" s="208">
        <f t="shared" si="37"/>
        <v>-2.831657935721365E-3</v>
      </c>
      <c r="K1454" s="202"/>
      <c r="L1454" s="202"/>
      <c r="M1454" s="200"/>
      <c r="N1454" s="201"/>
    </row>
    <row r="1455" spans="2:14" ht="24.95" customHeight="1" x14ac:dyDescent="0.2">
      <c r="B1455" s="254" t="s">
        <v>20</v>
      </c>
      <c r="C1455" s="251" t="s">
        <v>23</v>
      </c>
      <c r="D1455" s="251"/>
      <c r="E1455" s="210">
        <v>4041</v>
      </c>
      <c r="F1455" s="210">
        <f>K1599</f>
        <v>4129</v>
      </c>
      <c r="G1455" s="208">
        <f t="shared" si="37"/>
        <v>2.1776787923781241E-2</v>
      </c>
    </row>
    <row r="1456" spans="2:14" ht="24.95" customHeight="1" x14ac:dyDescent="0.2">
      <c r="B1456" s="254"/>
      <c r="C1456" s="251" t="s">
        <v>29</v>
      </c>
      <c r="D1456" s="251"/>
      <c r="E1456" s="210">
        <v>35827</v>
      </c>
      <c r="F1456" s="210">
        <f>L1599</f>
        <v>36694</v>
      </c>
      <c r="G1456" s="208">
        <f t="shared" si="37"/>
        <v>2.4199625980405839E-2</v>
      </c>
      <c r="L1456" s="73"/>
    </row>
    <row r="1457" spans="2:13" ht="24.95" customHeight="1" x14ac:dyDescent="0.2">
      <c r="B1457" s="254" t="s">
        <v>58</v>
      </c>
      <c r="C1457" s="251" t="s">
        <v>23</v>
      </c>
      <c r="D1457" s="251"/>
      <c r="E1457" s="210">
        <v>308</v>
      </c>
      <c r="F1457" s="210">
        <f>K1670</f>
        <v>317</v>
      </c>
      <c r="G1457" s="208">
        <f t="shared" si="37"/>
        <v>2.922077922077922E-2</v>
      </c>
      <c r="L1457" s="73"/>
      <c r="M1457" s="73"/>
    </row>
    <row r="1458" spans="2:13" ht="24.95" customHeight="1" x14ac:dyDescent="0.2">
      <c r="B1458" s="254"/>
      <c r="C1458" s="251" t="s">
        <v>29</v>
      </c>
      <c r="D1458" s="251"/>
      <c r="E1458" s="210">
        <v>12918</v>
      </c>
      <c r="F1458" s="210">
        <f>L1670</f>
        <v>13203</v>
      </c>
      <c r="G1458" s="208">
        <f t="shared" si="37"/>
        <v>2.206223873664654E-2</v>
      </c>
    </row>
    <row r="1459" spans="2:13" ht="24.95" customHeight="1" x14ac:dyDescent="0.2">
      <c r="B1459" s="254" t="s">
        <v>108</v>
      </c>
      <c r="C1459" s="251" t="s">
        <v>23</v>
      </c>
      <c r="D1459" s="251"/>
      <c r="E1459" s="210">
        <v>1364</v>
      </c>
      <c r="F1459" s="210">
        <f>M1698</f>
        <v>2087</v>
      </c>
      <c r="G1459" s="208">
        <f t="shared" si="37"/>
        <v>0.53005865102639294</v>
      </c>
    </row>
    <row r="1460" spans="2:13" ht="24.95" customHeight="1" x14ac:dyDescent="0.2">
      <c r="B1460" s="254"/>
      <c r="C1460" s="251" t="s">
        <v>29</v>
      </c>
      <c r="D1460" s="251"/>
      <c r="E1460" s="210">
        <v>9443</v>
      </c>
      <c r="F1460" s="210">
        <f>M1699</f>
        <v>13819</v>
      </c>
      <c r="G1460" s="208">
        <f t="shared" si="37"/>
        <v>0.46341205125489782</v>
      </c>
    </row>
    <row r="1461" spans="2:13" ht="24.95" customHeight="1" x14ac:dyDescent="0.2">
      <c r="B1461" s="254" t="s">
        <v>109</v>
      </c>
      <c r="C1461" s="251" t="s">
        <v>23</v>
      </c>
      <c r="D1461" s="251"/>
      <c r="E1461" s="210">
        <v>362</v>
      </c>
      <c r="F1461" s="210">
        <f t="shared" ref="F1461:F1462" si="38">M1741</f>
        <v>372</v>
      </c>
      <c r="G1461" s="208">
        <f t="shared" si="37"/>
        <v>2.7624309392265192E-2</v>
      </c>
    </row>
    <row r="1462" spans="2:13" ht="24.95" customHeight="1" x14ac:dyDescent="0.2">
      <c r="B1462" s="254"/>
      <c r="C1462" s="251" t="s">
        <v>29</v>
      </c>
      <c r="D1462" s="251"/>
      <c r="E1462" s="210">
        <v>6322</v>
      </c>
      <c r="F1462" s="210">
        <f t="shared" si="38"/>
        <v>6736</v>
      </c>
      <c r="G1462" s="208">
        <f t="shared" si="37"/>
        <v>6.5485605820942733E-2</v>
      </c>
    </row>
    <row r="1463" spans="2:13" ht="24.95" customHeight="1" x14ac:dyDescent="0.2">
      <c r="B1463" s="255" t="s">
        <v>14</v>
      </c>
      <c r="C1463" s="252" t="s">
        <v>23</v>
      </c>
      <c r="D1463" s="252"/>
      <c r="E1463" s="220">
        <f>SUM(E1451,E1453,E1455,E1457,E1459,E1461)</f>
        <v>8089</v>
      </c>
      <c r="F1463" s="220">
        <f>SUM(F1451,F1453,F1455,F1457,F1459,F1461)</f>
        <v>8925</v>
      </c>
      <c r="G1463" s="227">
        <f t="shared" si="37"/>
        <v>0.10335022870564965</v>
      </c>
    </row>
    <row r="1464" spans="2:13" ht="24.95" customHeight="1" x14ac:dyDescent="0.2">
      <c r="B1464" s="256"/>
      <c r="C1464" s="253" t="s">
        <v>29</v>
      </c>
      <c r="D1464" s="253"/>
      <c r="E1464" s="107">
        <f>SUM(E1452,E1454,E1456,E1458,E1460,E1462)</f>
        <v>178522</v>
      </c>
      <c r="F1464" s="107">
        <f>SUM(F1452,F1454,F1456,F1458,F1460,F1462)</f>
        <v>184389</v>
      </c>
      <c r="G1464" s="226">
        <f t="shared" si="37"/>
        <v>3.2864296837364582E-2</v>
      </c>
    </row>
    <row r="1465" spans="2:13" ht="24.95" customHeight="1" x14ac:dyDescent="0.2"/>
    <row r="1466" spans="2:13" ht="24.95" customHeight="1" x14ac:dyDescent="0.2"/>
    <row r="1467" spans="2:13" ht="24.95" customHeight="1" x14ac:dyDescent="0.2"/>
    <row r="1468" spans="2:13" ht="24.95" customHeight="1" x14ac:dyDescent="0.2"/>
    <row r="1469" spans="2:13" ht="24.95" customHeight="1" x14ac:dyDescent="0.2"/>
    <row r="1470" spans="2:13" ht="24.95" customHeight="1" x14ac:dyDescent="0.2"/>
    <row r="1471" spans="2:13" ht="24.95" customHeight="1" x14ac:dyDescent="0.2"/>
    <row r="1472" spans="2:13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7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spans="2:13" ht="24.95" customHeight="1" x14ac:dyDescent="0.2"/>
    <row r="1506" spans="2:13" ht="24.95" customHeight="1" x14ac:dyDescent="0.2"/>
    <row r="1507" spans="2:13" ht="24.95" customHeight="1" x14ac:dyDescent="0.2"/>
    <row r="1508" spans="2:13" ht="24.95" customHeight="1" x14ac:dyDescent="0.2"/>
    <row r="1509" spans="2:13" ht="24.95" customHeight="1" x14ac:dyDescent="0.2"/>
    <row r="1510" spans="2:13" ht="24.95" customHeight="1" x14ac:dyDescent="0.2"/>
    <row r="1511" spans="2:13" ht="24.95" customHeight="1" x14ac:dyDescent="0.2"/>
    <row r="1512" spans="2:13" ht="24.95" customHeight="1" x14ac:dyDescent="0.2"/>
    <row r="1513" spans="2:13" ht="24.95" customHeight="1" x14ac:dyDescent="0.2"/>
    <row r="1514" spans="2:13" ht="24.95" customHeight="1" x14ac:dyDescent="0.2">
      <c r="M1514" s="22">
        <v>19</v>
      </c>
    </row>
    <row r="1515" spans="2:13" ht="25.5" customHeight="1" x14ac:dyDescent="0.2">
      <c r="B1515" s="248" t="s">
        <v>80</v>
      </c>
      <c r="C1515" s="248"/>
      <c r="D1515" s="248"/>
      <c r="E1515" s="248"/>
      <c r="F1515" s="248"/>
      <c r="G1515" s="248"/>
      <c r="H1515" s="248"/>
      <c r="I1515" s="248"/>
      <c r="J1515" s="248"/>
      <c r="K1515" s="248"/>
      <c r="L1515" s="248"/>
      <c r="M1515" s="248"/>
    </row>
    <row r="1516" spans="2:13" ht="15" customHeight="1" x14ac:dyDescent="0.2">
      <c r="C1516" s="13"/>
      <c r="D1516" s="13"/>
      <c r="E1516" s="13"/>
    </row>
    <row r="1517" spans="2:13" ht="24.95" customHeight="1" x14ac:dyDescent="0.2">
      <c r="B1517" s="258" t="s">
        <v>36</v>
      </c>
      <c r="C1517" s="257" t="s">
        <v>19</v>
      </c>
      <c r="D1517" s="257"/>
      <c r="E1517" s="257" t="s">
        <v>176</v>
      </c>
      <c r="F1517" s="257"/>
      <c r="G1517" s="257" t="s">
        <v>17</v>
      </c>
      <c r="H1517" s="257"/>
      <c r="I1517" s="257" t="s">
        <v>14</v>
      </c>
      <c r="J1517" s="257"/>
    </row>
    <row r="1518" spans="2:13" ht="24.95" customHeight="1" x14ac:dyDescent="0.2">
      <c r="B1518" s="259"/>
      <c r="C1518" s="180" t="s">
        <v>23</v>
      </c>
      <c r="D1518" s="181" t="s">
        <v>29</v>
      </c>
      <c r="E1518" s="180" t="s">
        <v>23</v>
      </c>
      <c r="F1518" s="181" t="s">
        <v>29</v>
      </c>
      <c r="G1518" s="180" t="s">
        <v>23</v>
      </c>
      <c r="H1518" s="181" t="s">
        <v>29</v>
      </c>
      <c r="I1518" s="180" t="s">
        <v>23</v>
      </c>
      <c r="J1518" s="181" t="s">
        <v>29</v>
      </c>
    </row>
    <row r="1519" spans="2:13" ht="24.95" customHeight="1" x14ac:dyDescent="0.2">
      <c r="B1519" s="98" t="s">
        <v>114</v>
      </c>
      <c r="C1519" s="151">
        <v>54</v>
      </c>
      <c r="D1519" s="151">
        <v>3846</v>
      </c>
      <c r="E1519" s="151">
        <v>81</v>
      </c>
      <c r="F1519" s="151">
        <v>1832</v>
      </c>
      <c r="G1519" s="151">
        <v>14</v>
      </c>
      <c r="H1519" s="151">
        <v>179</v>
      </c>
      <c r="I1519" s="146">
        <f>C1519+E1519+G1519</f>
        <v>149</v>
      </c>
      <c r="J1519" s="212">
        <f>D1519+F1519+H1519</f>
        <v>5857</v>
      </c>
    </row>
    <row r="1520" spans="2:13" ht="24.95" customHeight="1" x14ac:dyDescent="0.2">
      <c r="B1520" s="98" t="s">
        <v>5</v>
      </c>
      <c r="C1520" s="151">
        <v>136</v>
      </c>
      <c r="D1520" s="151">
        <v>8039</v>
      </c>
      <c r="E1520" s="151">
        <v>119</v>
      </c>
      <c r="F1520" s="151">
        <v>2727</v>
      </c>
      <c r="G1520" s="151">
        <v>78</v>
      </c>
      <c r="H1520" s="151">
        <v>1117</v>
      </c>
      <c r="I1520" s="146">
        <f t="shared" ref="I1520:J1528" si="39">C1520+E1520+G1520</f>
        <v>333</v>
      </c>
      <c r="J1520" s="212">
        <f>D1520+F1520+H1520</f>
        <v>11883</v>
      </c>
    </row>
    <row r="1521" spans="2:10" ht="24.95" customHeight="1" x14ac:dyDescent="0.2">
      <c r="B1521" s="98" t="s">
        <v>22</v>
      </c>
      <c r="C1521" s="151">
        <v>93</v>
      </c>
      <c r="D1521" s="151">
        <v>7331</v>
      </c>
      <c r="E1521" s="151">
        <v>204</v>
      </c>
      <c r="F1521" s="151">
        <v>4885</v>
      </c>
      <c r="G1521" s="151">
        <v>125</v>
      </c>
      <c r="H1521" s="151">
        <v>1407</v>
      </c>
      <c r="I1521" s="146">
        <f t="shared" si="39"/>
        <v>422</v>
      </c>
      <c r="J1521" s="212">
        <f t="shared" ref="J1521:J1527" si="40">D1521+F1521+H1521</f>
        <v>13623</v>
      </c>
    </row>
    <row r="1522" spans="2:10" ht="24.95" customHeight="1" x14ac:dyDescent="0.2">
      <c r="B1522" s="98" t="s">
        <v>7</v>
      </c>
      <c r="C1522" s="151">
        <v>34</v>
      </c>
      <c r="D1522" s="151">
        <v>2181</v>
      </c>
      <c r="E1522" s="151">
        <v>62</v>
      </c>
      <c r="F1522" s="151">
        <v>1354</v>
      </c>
      <c r="G1522" s="151">
        <v>23</v>
      </c>
      <c r="H1522" s="151">
        <v>264</v>
      </c>
      <c r="I1522" s="146">
        <f t="shared" si="39"/>
        <v>119</v>
      </c>
      <c r="J1522" s="212">
        <f t="shared" si="40"/>
        <v>3799</v>
      </c>
    </row>
    <row r="1523" spans="2:10" ht="24.95" customHeight="1" x14ac:dyDescent="0.2">
      <c r="B1523" s="98" t="s">
        <v>8</v>
      </c>
      <c r="C1523" s="151">
        <v>109</v>
      </c>
      <c r="D1523" s="151">
        <v>8874</v>
      </c>
      <c r="E1523" s="151">
        <v>112</v>
      </c>
      <c r="F1523" s="151">
        <v>2636</v>
      </c>
      <c r="G1523" s="151">
        <v>49</v>
      </c>
      <c r="H1523" s="151">
        <v>615</v>
      </c>
      <c r="I1523" s="146">
        <f t="shared" si="39"/>
        <v>270</v>
      </c>
      <c r="J1523" s="212">
        <f t="shared" si="40"/>
        <v>12125</v>
      </c>
    </row>
    <row r="1524" spans="2:10" ht="24.95" customHeight="1" x14ac:dyDescent="0.2">
      <c r="B1524" s="98" t="s">
        <v>9</v>
      </c>
      <c r="C1524" s="151">
        <v>62</v>
      </c>
      <c r="D1524" s="151">
        <v>4411</v>
      </c>
      <c r="E1524" s="151">
        <v>73</v>
      </c>
      <c r="F1524" s="151">
        <v>1834</v>
      </c>
      <c r="G1524" s="151">
        <v>27</v>
      </c>
      <c r="H1524" s="151">
        <v>331</v>
      </c>
      <c r="I1524" s="146">
        <f t="shared" si="39"/>
        <v>162</v>
      </c>
      <c r="J1524" s="212">
        <f t="shared" si="40"/>
        <v>6576</v>
      </c>
    </row>
    <row r="1525" spans="2:10" ht="24.95" customHeight="1" x14ac:dyDescent="0.2">
      <c r="B1525" s="98" t="s">
        <v>10</v>
      </c>
      <c r="C1525" s="151">
        <v>38</v>
      </c>
      <c r="D1525" s="151">
        <v>2036</v>
      </c>
      <c r="E1525" s="151">
        <v>84</v>
      </c>
      <c r="F1525" s="151">
        <v>1979</v>
      </c>
      <c r="G1525" s="151">
        <v>18</v>
      </c>
      <c r="H1525" s="151">
        <v>207</v>
      </c>
      <c r="I1525" s="146">
        <f t="shared" si="39"/>
        <v>140</v>
      </c>
      <c r="J1525" s="212">
        <f t="shared" si="40"/>
        <v>4222</v>
      </c>
    </row>
    <row r="1526" spans="2:10" ht="24.95" customHeight="1" x14ac:dyDescent="0.2">
      <c r="B1526" s="98" t="s">
        <v>11</v>
      </c>
      <c r="C1526" s="151">
        <v>81</v>
      </c>
      <c r="D1526" s="151">
        <v>7400</v>
      </c>
      <c r="E1526" s="151">
        <v>63</v>
      </c>
      <c r="F1526" s="151">
        <v>1584</v>
      </c>
      <c r="G1526" s="151">
        <v>45</v>
      </c>
      <c r="H1526" s="151">
        <v>628</v>
      </c>
      <c r="I1526" s="146">
        <f t="shared" si="39"/>
        <v>189</v>
      </c>
      <c r="J1526" s="212">
        <f t="shared" si="40"/>
        <v>9612</v>
      </c>
    </row>
    <row r="1527" spans="2:10" ht="24.95" customHeight="1" x14ac:dyDescent="0.2">
      <c r="B1527" s="99" t="s">
        <v>12</v>
      </c>
      <c r="C1527" s="151">
        <v>46</v>
      </c>
      <c r="D1527" s="151">
        <v>2544</v>
      </c>
      <c r="E1527" s="151">
        <v>56</v>
      </c>
      <c r="F1527" s="151">
        <v>1282</v>
      </c>
      <c r="G1527" s="151">
        <v>16</v>
      </c>
      <c r="H1527" s="151">
        <v>156</v>
      </c>
      <c r="I1527" s="146">
        <f t="shared" si="39"/>
        <v>118</v>
      </c>
      <c r="J1527" s="212">
        <f t="shared" si="40"/>
        <v>3982</v>
      </c>
    </row>
    <row r="1528" spans="2:10" ht="24.95" customHeight="1" x14ac:dyDescent="0.2">
      <c r="B1528" s="106" t="s">
        <v>14</v>
      </c>
      <c r="C1528" s="108">
        <f t="shared" ref="C1528:H1528" si="41">SUM(C1519:C1527)</f>
        <v>653</v>
      </c>
      <c r="D1528" s="108">
        <f t="shared" si="41"/>
        <v>46662</v>
      </c>
      <c r="E1528" s="108">
        <f t="shared" si="41"/>
        <v>854</v>
      </c>
      <c r="F1528" s="108">
        <f t="shared" si="41"/>
        <v>20113</v>
      </c>
      <c r="G1528" s="108">
        <f t="shared" si="41"/>
        <v>395</v>
      </c>
      <c r="H1528" s="108">
        <f t="shared" si="41"/>
        <v>4904</v>
      </c>
      <c r="I1528" s="108">
        <f t="shared" si="39"/>
        <v>1902</v>
      </c>
      <c r="J1528" s="108">
        <f t="shared" si="39"/>
        <v>71679</v>
      </c>
    </row>
    <row r="1529" spans="2:10" ht="24.95" customHeight="1" x14ac:dyDescent="0.2"/>
    <row r="1530" spans="2:10" ht="24.95" customHeight="1" x14ac:dyDescent="0.2"/>
    <row r="1531" spans="2:10" ht="24.95" customHeight="1" x14ac:dyDescent="0.2"/>
    <row r="1532" spans="2:10" ht="24.95" customHeight="1" x14ac:dyDescent="0.2"/>
    <row r="1533" spans="2:10" ht="24.95" customHeight="1" x14ac:dyDescent="0.2"/>
    <row r="1534" spans="2:10" ht="24.95" customHeight="1" x14ac:dyDescent="0.2"/>
    <row r="1535" spans="2:10" ht="24.95" customHeight="1" x14ac:dyDescent="0.2"/>
    <row r="1536" spans="2:10" ht="24.95" customHeight="1" x14ac:dyDescent="0.2"/>
    <row r="1537" spans="2:15" ht="24.95" customHeight="1" x14ac:dyDescent="0.2"/>
    <row r="1538" spans="2:15" ht="24.95" customHeight="1" x14ac:dyDescent="0.2"/>
    <row r="1539" spans="2:15" ht="24.95" customHeight="1" x14ac:dyDescent="0.2"/>
    <row r="1540" spans="2:15" ht="24.95" customHeight="1" x14ac:dyDescent="0.2"/>
    <row r="1541" spans="2:15" ht="24.95" customHeight="1" x14ac:dyDescent="0.2"/>
    <row r="1542" spans="2:15" ht="24.95" customHeight="1" x14ac:dyDescent="0.2">
      <c r="O1542" s="22"/>
    </row>
    <row r="1543" spans="2:15" ht="25.5" customHeight="1" x14ac:dyDescent="0.2">
      <c r="B1543" s="248" t="s">
        <v>117</v>
      </c>
      <c r="C1543" s="248"/>
      <c r="D1543" s="248"/>
      <c r="E1543" s="248"/>
      <c r="F1543" s="248"/>
      <c r="G1543" s="248"/>
      <c r="H1543" s="248"/>
      <c r="I1543" s="248"/>
      <c r="J1543" s="248"/>
      <c r="K1543" s="248"/>
      <c r="L1543" s="248"/>
      <c r="M1543" s="248"/>
    </row>
    <row r="1544" spans="2:15" ht="15" customHeight="1" x14ac:dyDescent="0.2"/>
    <row r="1545" spans="2:15" ht="24.95" customHeight="1" x14ac:dyDescent="0.2">
      <c r="B1545" s="258" t="s">
        <v>36</v>
      </c>
      <c r="C1545" s="257" t="s">
        <v>24</v>
      </c>
      <c r="D1545" s="257"/>
      <c r="E1545" s="257" t="s">
        <v>25</v>
      </c>
      <c r="F1545" s="257"/>
      <c r="G1545" s="257" t="s">
        <v>26</v>
      </c>
      <c r="H1545" s="257"/>
      <c r="I1545" s="257" t="s">
        <v>14</v>
      </c>
      <c r="J1545" s="257"/>
    </row>
    <row r="1546" spans="2:15" ht="24.95" customHeight="1" x14ac:dyDescent="0.2">
      <c r="B1546" s="259"/>
      <c r="C1546" s="180" t="s">
        <v>23</v>
      </c>
      <c r="D1546" s="181" t="s">
        <v>29</v>
      </c>
      <c r="E1546" s="180" t="s">
        <v>23</v>
      </c>
      <c r="F1546" s="181" t="s">
        <v>29</v>
      </c>
      <c r="G1546" s="180" t="s">
        <v>23</v>
      </c>
      <c r="H1546" s="181" t="s">
        <v>29</v>
      </c>
      <c r="I1546" s="180" t="s">
        <v>23</v>
      </c>
      <c r="J1546" s="181" t="s">
        <v>29</v>
      </c>
    </row>
    <row r="1547" spans="2:15" ht="24.95" customHeight="1" x14ac:dyDescent="0.2">
      <c r="B1547" s="98" t="s">
        <v>114</v>
      </c>
      <c r="C1547" s="151">
        <v>1</v>
      </c>
      <c r="D1547" s="151">
        <v>528</v>
      </c>
      <c r="E1547" s="151">
        <v>14</v>
      </c>
      <c r="F1547" s="151">
        <v>6686</v>
      </c>
      <c r="G1547" s="151">
        <v>0</v>
      </c>
      <c r="H1547" s="151">
        <v>0</v>
      </c>
      <c r="I1547" s="146">
        <f t="shared" ref="I1547:J1556" si="42">C1547+E1547+G1547</f>
        <v>15</v>
      </c>
      <c r="J1547" s="212">
        <f t="shared" si="42"/>
        <v>7214</v>
      </c>
    </row>
    <row r="1548" spans="2:15" ht="24.95" customHeight="1" x14ac:dyDescent="0.2">
      <c r="B1548" s="98" t="s">
        <v>5</v>
      </c>
      <c r="C1548" s="151">
        <v>5</v>
      </c>
      <c r="D1548" s="151">
        <v>2769</v>
      </c>
      <c r="E1548" s="151">
        <v>13</v>
      </c>
      <c r="F1548" s="151">
        <v>4610</v>
      </c>
      <c r="G1548" s="151">
        <v>0</v>
      </c>
      <c r="H1548" s="151">
        <v>0</v>
      </c>
      <c r="I1548" s="146">
        <f t="shared" si="42"/>
        <v>18</v>
      </c>
      <c r="J1548" s="212">
        <f t="shared" si="42"/>
        <v>7379</v>
      </c>
    </row>
    <row r="1549" spans="2:15" ht="24.95" customHeight="1" x14ac:dyDescent="0.2">
      <c r="B1549" s="98" t="s">
        <v>22</v>
      </c>
      <c r="C1549" s="151">
        <v>3</v>
      </c>
      <c r="D1549" s="151">
        <v>1135</v>
      </c>
      <c r="E1549" s="151">
        <v>33</v>
      </c>
      <c r="F1549" s="151">
        <v>7909</v>
      </c>
      <c r="G1549" s="151">
        <v>0</v>
      </c>
      <c r="H1549" s="151">
        <v>0</v>
      </c>
      <c r="I1549" s="146">
        <f t="shared" si="42"/>
        <v>36</v>
      </c>
      <c r="J1549" s="212">
        <f t="shared" si="42"/>
        <v>9044</v>
      </c>
    </row>
    <row r="1550" spans="2:15" ht="24.95" customHeight="1" x14ac:dyDescent="0.2">
      <c r="B1550" s="98" t="s">
        <v>7</v>
      </c>
      <c r="C1550" s="151">
        <v>0</v>
      </c>
      <c r="D1550" s="151">
        <v>0</v>
      </c>
      <c r="E1550" s="151">
        <v>4</v>
      </c>
      <c r="F1550" s="151">
        <v>1283</v>
      </c>
      <c r="G1550" s="151">
        <v>0</v>
      </c>
      <c r="H1550" s="151">
        <v>0</v>
      </c>
      <c r="I1550" s="146">
        <f t="shared" si="42"/>
        <v>4</v>
      </c>
      <c r="J1550" s="212">
        <f t="shared" si="42"/>
        <v>1283</v>
      </c>
    </row>
    <row r="1551" spans="2:15" ht="24.95" customHeight="1" x14ac:dyDescent="0.2">
      <c r="B1551" s="98" t="s">
        <v>8</v>
      </c>
      <c r="C1551" s="151">
        <v>2</v>
      </c>
      <c r="D1551" s="151">
        <v>894</v>
      </c>
      <c r="E1551" s="151">
        <v>19</v>
      </c>
      <c r="F1551" s="151">
        <v>4794</v>
      </c>
      <c r="G1551" s="151">
        <v>0</v>
      </c>
      <c r="H1551" s="151">
        <v>0</v>
      </c>
      <c r="I1551" s="146">
        <f t="shared" si="42"/>
        <v>21</v>
      </c>
      <c r="J1551" s="212">
        <f t="shared" si="42"/>
        <v>5688</v>
      </c>
    </row>
    <row r="1552" spans="2:15" ht="24.95" customHeight="1" x14ac:dyDescent="0.2">
      <c r="B1552" s="98" t="s">
        <v>9</v>
      </c>
      <c r="C1552" s="151">
        <v>3</v>
      </c>
      <c r="D1552" s="151">
        <v>1687</v>
      </c>
      <c r="E1552" s="151">
        <v>3</v>
      </c>
      <c r="F1552" s="151">
        <v>649</v>
      </c>
      <c r="G1552" s="151">
        <v>0</v>
      </c>
      <c r="H1552" s="151">
        <v>0</v>
      </c>
      <c r="I1552" s="146">
        <f t="shared" si="42"/>
        <v>6</v>
      </c>
      <c r="J1552" s="212">
        <f t="shared" si="42"/>
        <v>2336</v>
      </c>
    </row>
    <row r="1553" spans="2:10" ht="24.95" customHeight="1" x14ac:dyDescent="0.2">
      <c r="B1553" s="98" t="s">
        <v>10</v>
      </c>
      <c r="C1553" s="151">
        <v>6</v>
      </c>
      <c r="D1553" s="151">
        <v>3830</v>
      </c>
      <c r="E1553" s="151">
        <v>1</v>
      </c>
      <c r="F1553" s="151">
        <v>390</v>
      </c>
      <c r="G1553" s="151">
        <v>0</v>
      </c>
      <c r="H1553" s="151">
        <v>0</v>
      </c>
      <c r="I1553" s="146">
        <f t="shared" si="42"/>
        <v>7</v>
      </c>
      <c r="J1553" s="212">
        <f t="shared" si="42"/>
        <v>4220</v>
      </c>
    </row>
    <row r="1554" spans="2:10" ht="24.95" customHeight="1" x14ac:dyDescent="0.2">
      <c r="B1554" s="98" t="s">
        <v>11</v>
      </c>
      <c r="C1554" s="151">
        <v>3</v>
      </c>
      <c r="D1554" s="151">
        <v>1248</v>
      </c>
      <c r="E1554" s="151">
        <v>1</v>
      </c>
      <c r="F1554" s="151">
        <v>38</v>
      </c>
      <c r="G1554" s="151">
        <v>0</v>
      </c>
      <c r="H1554" s="151">
        <v>0</v>
      </c>
      <c r="I1554" s="146">
        <f t="shared" si="42"/>
        <v>4</v>
      </c>
      <c r="J1554" s="212">
        <f t="shared" si="42"/>
        <v>1286</v>
      </c>
    </row>
    <row r="1555" spans="2:10" ht="24.95" customHeight="1" x14ac:dyDescent="0.2">
      <c r="B1555" s="99" t="s">
        <v>12</v>
      </c>
      <c r="C1555" s="151">
        <v>1</v>
      </c>
      <c r="D1555" s="151">
        <v>248</v>
      </c>
      <c r="E1555" s="151">
        <v>6</v>
      </c>
      <c r="F1555" s="151">
        <v>3560</v>
      </c>
      <c r="G1555" s="151">
        <v>0</v>
      </c>
      <c r="H1555" s="151">
        <v>0</v>
      </c>
      <c r="I1555" s="146">
        <f t="shared" si="42"/>
        <v>7</v>
      </c>
      <c r="J1555" s="212">
        <f t="shared" si="42"/>
        <v>3808</v>
      </c>
    </row>
    <row r="1556" spans="2:10" ht="24.95" customHeight="1" x14ac:dyDescent="0.2">
      <c r="B1556" s="106" t="s">
        <v>14</v>
      </c>
      <c r="C1556" s="108">
        <f t="shared" ref="C1556:H1556" si="43">SUM(C1547:C1555)</f>
        <v>24</v>
      </c>
      <c r="D1556" s="108">
        <f t="shared" si="43"/>
        <v>12339</v>
      </c>
      <c r="E1556" s="108">
        <f t="shared" si="43"/>
        <v>94</v>
      </c>
      <c r="F1556" s="108">
        <f t="shared" si="43"/>
        <v>29919</v>
      </c>
      <c r="G1556" s="108">
        <f t="shared" si="43"/>
        <v>0</v>
      </c>
      <c r="H1556" s="108">
        <f t="shared" si="43"/>
        <v>0</v>
      </c>
      <c r="I1556" s="108">
        <f t="shared" si="42"/>
        <v>118</v>
      </c>
      <c r="J1556" s="108">
        <f t="shared" si="42"/>
        <v>42258</v>
      </c>
    </row>
    <row r="1557" spans="2:10" ht="24.95" customHeight="1" x14ac:dyDescent="0.2"/>
    <row r="1558" spans="2:10" ht="24.95" customHeight="1" x14ac:dyDescent="0.2"/>
    <row r="1559" spans="2:10" ht="24.95" customHeight="1" x14ac:dyDescent="0.2"/>
    <row r="1560" spans="2:10" ht="24.95" customHeight="1" x14ac:dyDescent="0.2"/>
    <row r="1561" spans="2:10" ht="24.95" customHeight="1" x14ac:dyDescent="0.2"/>
    <row r="1562" spans="2:10" ht="24.95" customHeight="1" x14ac:dyDescent="0.2"/>
    <row r="1563" spans="2:10" ht="24.95" customHeight="1" x14ac:dyDescent="0.2"/>
    <row r="1564" spans="2:10" ht="24.95" customHeight="1" x14ac:dyDescent="0.2"/>
    <row r="1565" spans="2:10" ht="24.95" customHeight="1" x14ac:dyDescent="0.2"/>
    <row r="1566" spans="2:10" ht="24.95" customHeight="1" x14ac:dyDescent="0.2"/>
    <row r="1567" spans="2:10" ht="24.95" customHeight="1" x14ac:dyDescent="0.2"/>
    <row r="1568" spans="2:10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75" customHeight="1" x14ac:dyDescent="0.2"/>
    <row r="1573" ht="24.75" customHeight="1" x14ac:dyDescent="0.2"/>
    <row r="1574" ht="24.75" customHeight="1" x14ac:dyDescent="0.2"/>
    <row r="1575" ht="24.75" customHeight="1" x14ac:dyDescent="0.2"/>
    <row r="1576" ht="24.75" customHeight="1" x14ac:dyDescent="0.2"/>
    <row r="1577" ht="24.75" customHeight="1" x14ac:dyDescent="0.2"/>
    <row r="1578" ht="24.7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5" ht="24.95" customHeight="1" x14ac:dyDescent="0.2">
      <c r="M1585" s="22">
        <v>20</v>
      </c>
    </row>
    <row r="1586" spans="2:15" ht="25.5" customHeight="1" x14ac:dyDescent="0.2">
      <c r="B1586" s="248" t="s">
        <v>81</v>
      </c>
      <c r="C1586" s="248"/>
      <c r="D1586" s="248"/>
      <c r="E1586" s="248"/>
      <c r="F1586" s="248"/>
      <c r="G1586" s="248"/>
      <c r="H1586" s="248"/>
      <c r="I1586" s="248"/>
      <c r="J1586" s="248"/>
      <c r="K1586" s="248"/>
      <c r="L1586" s="248"/>
      <c r="M1586" s="248"/>
    </row>
    <row r="1587" spans="2:15" ht="15" customHeight="1" x14ac:dyDescent="0.2"/>
    <row r="1588" spans="2:15" ht="24.95" customHeight="1" x14ac:dyDescent="0.2">
      <c r="B1588" s="258" t="s">
        <v>36</v>
      </c>
      <c r="C1588" s="257" t="s">
        <v>27</v>
      </c>
      <c r="D1588" s="257"/>
      <c r="E1588" s="257" t="s">
        <v>28</v>
      </c>
      <c r="F1588" s="257"/>
      <c r="G1588" s="257" t="s">
        <v>44</v>
      </c>
      <c r="H1588" s="257"/>
      <c r="I1588" s="257" t="s">
        <v>54</v>
      </c>
      <c r="J1588" s="257"/>
      <c r="K1588" s="257" t="s">
        <v>14</v>
      </c>
      <c r="L1588" s="257"/>
    </row>
    <row r="1589" spans="2:15" ht="24.95" customHeight="1" x14ac:dyDescent="0.2">
      <c r="B1589" s="259"/>
      <c r="C1589" s="180" t="s">
        <v>60</v>
      </c>
      <c r="D1589" s="181" t="s">
        <v>29</v>
      </c>
      <c r="E1589" s="180" t="s">
        <v>60</v>
      </c>
      <c r="F1589" s="181" t="s">
        <v>29</v>
      </c>
      <c r="G1589" s="180" t="s">
        <v>60</v>
      </c>
      <c r="H1589" s="181" t="s">
        <v>29</v>
      </c>
      <c r="I1589" s="180" t="s">
        <v>60</v>
      </c>
      <c r="J1589" s="181" t="s">
        <v>29</v>
      </c>
      <c r="K1589" s="180" t="s">
        <v>60</v>
      </c>
      <c r="L1589" s="181" t="s">
        <v>29</v>
      </c>
    </row>
    <row r="1590" spans="2:15" ht="24.95" customHeight="1" x14ac:dyDescent="0.2">
      <c r="B1590" s="98" t="s">
        <v>114</v>
      </c>
      <c r="C1590" s="151">
        <v>9</v>
      </c>
      <c r="D1590" s="151">
        <v>75</v>
      </c>
      <c r="E1590" s="151">
        <v>885</v>
      </c>
      <c r="F1590" s="151">
        <v>5525</v>
      </c>
      <c r="G1590" s="151">
        <v>24</v>
      </c>
      <c r="H1590" s="151">
        <v>761</v>
      </c>
      <c r="I1590" s="151">
        <v>54</v>
      </c>
      <c r="J1590" s="151">
        <v>1133</v>
      </c>
      <c r="K1590" s="146">
        <f>C1590+E1590+G1590+I1590</f>
        <v>972</v>
      </c>
      <c r="L1590" s="146">
        <f>D1590+F1590+H1590+J1590</f>
        <v>7494</v>
      </c>
    </row>
    <row r="1591" spans="2:15" ht="24.95" customHeight="1" x14ac:dyDescent="0.2">
      <c r="B1591" s="98" t="s">
        <v>5</v>
      </c>
      <c r="C1591" s="151">
        <v>32</v>
      </c>
      <c r="D1591" s="151">
        <v>264</v>
      </c>
      <c r="E1591" s="151">
        <v>339</v>
      </c>
      <c r="F1591" s="151">
        <v>3041</v>
      </c>
      <c r="G1591" s="151">
        <v>17</v>
      </c>
      <c r="H1591" s="151">
        <v>357</v>
      </c>
      <c r="I1591" s="151">
        <v>69</v>
      </c>
      <c r="J1591" s="151">
        <v>1127</v>
      </c>
      <c r="K1591" s="146">
        <f t="shared" ref="K1591:K1598" si="44">C1591+E1591+G1591+I1591</f>
        <v>457</v>
      </c>
      <c r="L1591" s="146">
        <f t="shared" ref="L1591:L1598" si="45">D1591+F1591+H1591+J1591</f>
        <v>4789</v>
      </c>
    </row>
    <row r="1592" spans="2:15" ht="24.95" customHeight="1" x14ac:dyDescent="0.2">
      <c r="B1592" s="98" t="s">
        <v>22</v>
      </c>
      <c r="C1592" s="151">
        <v>39</v>
      </c>
      <c r="D1592" s="151">
        <v>301</v>
      </c>
      <c r="E1592" s="151">
        <v>411</v>
      </c>
      <c r="F1592" s="151">
        <v>2255</v>
      </c>
      <c r="G1592" s="151">
        <v>9</v>
      </c>
      <c r="H1592" s="151">
        <v>182</v>
      </c>
      <c r="I1592" s="151">
        <v>107</v>
      </c>
      <c r="J1592" s="151">
        <v>2044</v>
      </c>
      <c r="K1592" s="146">
        <f t="shared" si="44"/>
        <v>566</v>
      </c>
      <c r="L1592" s="146">
        <f t="shared" si="45"/>
        <v>4782</v>
      </c>
    </row>
    <row r="1593" spans="2:15" ht="24.95" customHeight="1" x14ac:dyDescent="0.2">
      <c r="B1593" s="98" t="s">
        <v>7</v>
      </c>
      <c r="C1593" s="151">
        <v>4</v>
      </c>
      <c r="D1593" s="151">
        <v>38</v>
      </c>
      <c r="E1593" s="151">
        <v>201</v>
      </c>
      <c r="F1593" s="151">
        <v>1394</v>
      </c>
      <c r="G1593" s="151">
        <v>9</v>
      </c>
      <c r="H1593" s="151">
        <v>211</v>
      </c>
      <c r="I1593" s="151">
        <v>39</v>
      </c>
      <c r="J1593" s="151">
        <v>699</v>
      </c>
      <c r="K1593" s="146">
        <f t="shared" si="44"/>
        <v>253</v>
      </c>
      <c r="L1593" s="146">
        <f t="shared" si="45"/>
        <v>2342</v>
      </c>
    </row>
    <row r="1594" spans="2:15" ht="24.95" customHeight="1" x14ac:dyDescent="0.2">
      <c r="B1594" s="98" t="s">
        <v>8</v>
      </c>
      <c r="C1594" s="151">
        <v>15</v>
      </c>
      <c r="D1594" s="151">
        <v>93</v>
      </c>
      <c r="E1594" s="151">
        <v>480</v>
      </c>
      <c r="F1594" s="151">
        <v>3101</v>
      </c>
      <c r="G1594" s="151">
        <v>12</v>
      </c>
      <c r="H1594" s="151">
        <v>331</v>
      </c>
      <c r="I1594" s="151">
        <v>52</v>
      </c>
      <c r="J1594" s="151">
        <v>1008</v>
      </c>
      <c r="K1594" s="146">
        <f t="shared" si="44"/>
        <v>559</v>
      </c>
      <c r="L1594" s="146">
        <f t="shared" si="45"/>
        <v>4533</v>
      </c>
    </row>
    <row r="1595" spans="2:15" ht="24.95" customHeight="1" x14ac:dyDescent="0.2">
      <c r="B1595" s="98" t="s">
        <v>9</v>
      </c>
      <c r="C1595" s="151">
        <v>13</v>
      </c>
      <c r="D1595" s="151">
        <v>100</v>
      </c>
      <c r="E1595" s="151">
        <v>404</v>
      </c>
      <c r="F1595" s="151">
        <v>2981</v>
      </c>
      <c r="G1595" s="151">
        <v>16</v>
      </c>
      <c r="H1595" s="151">
        <v>323</v>
      </c>
      <c r="I1595" s="151">
        <v>47</v>
      </c>
      <c r="J1595" s="151">
        <v>958</v>
      </c>
      <c r="K1595" s="146">
        <f t="shared" si="44"/>
        <v>480</v>
      </c>
      <c r="L1595" s="146">
        <f t="shared" si="45"/>
        <v>4362</v>
      </c>
    </row>
    <row r="1596" spans="2:15" ht="24.95" customHeight="1" x14ac:dyDescent="0.2">
      <c r="B1596" s="98" t="s">
        <v>10</v>
      </c>
      <c r="C1596" s="151">
        <v>19</v>
      </c>
      <c r="D1596" s="151">
        <v>166</v>
      </c>
      <c r="E1596" s="151">
        <v>298</v>
      </c>
      <c r="F1596" s="151">
        <v>2322</v>
      </c>
      <c r="G1596" s="151">
        <v>17</v>
      </c>
      <c r="H1596" s="151">
        <v>368</v>
      </c>
      <c r="I1596" s="151">
        <v>49</v>
      </c>
      <c r="J1596" s="151">
        <v>884</v>
      </c>
      <c r="K1596" s="146">
        <f t="shared" si="44"/>
        <v>383</v>
      </c>
      <c r="L1596" s="146">
        <f t="shared" si="45"/>
        <v>3740</v>
      </c>
    </row>
    <row r="1597" spans="2:15" ht="24.95" customHeight="1" x14ac:dyDescent="0.2">
      <c r="B1597" s="98" t="s">
        <v>11</v>
      </c>
      <c r="C1597" s="151">
        <v>2</v>
      </c>
      <c r="D1597" s="151">
        <v>17</v>
      </c>
      <c r="E1597" s="151">
        <v>160</v>
      </c>
      <c r="F1597" s="151">
        <v>1193</v>
      </c>
      <c r="G1597" s="151">
        <v>12</v>
      </c>
      <c r="H1597" s="151">
        <v>253</v>
      </c>
      <c r="I1597" s="151">
        <v>28</v>
      </c>
      <c r="J1597" s="151">
        <v>609</v>
      </c>
      <c r="K1597" s="146">
        <f t="shared" si="44"/>
        <v>202</v>
      </c>
      <c r="L1597" s="146">
        <f t="shared" si="45"/>
        <v>2072</v>
      </c>
    </row>
    <row r="1598" spans="2:15" ht="24.95" customHeight="1" x14ac:dyDescent="0.2">
      <c r="B1598" s="99" t="s">
        <v>12</v>
      </c>
      <c r="C1598" s="151">
        <v>4</v>
      </c>
      <c r="D1598" s="151">
        <v>32</v>
      </c>
      <c r="E1598" s="151">
        <v>183</v>
      </c>
      <c r="F1598" s="151">
        <v>1221</v>
      </c>
      <c r="G1598" s="151">
        <v>17</v>
      </c>
      <c r="H1598" s="151">
        <v>361</v>
      </c>
      <c r="I1598" s="151">
        <v>53</v>
      </c>
      <c r="J1598" s="151">
        <v>966</v>
      </c>
      <c r="K1598" s="146">
        <f t="shared" si="44"/>
        <v>257</v>
      </c>
      <c r="L1598" s="146">
        <f t="shared" si="45"/>
        <v>2580</v>
      </c>
    </row>
    <row r="1599" spans="2:15" ht="24.95" customHeight="1" x14ac:dyDescent="0.2">
      <c r="B1599" s="106" t="s">
        <v>14</v>
      </c>
      <c r="C1599" s="108">
        <f t="shared" ref="C1599:L1599" si="46">SUM(C1590:C1598)</f>
        <v>137</v>
      </c>
      <c r="D1599" s="108">
        <f t="shared" si="46"/>
        <v>1086</v>
      </c>
      <c r="E1599" s="108">
        <f t="shared" si="46"/>
        <v>3361</v>
      </c>
      <c r="F1599" s="108">
        <f t="shared" si="46"/>
        <v>23033</v>
      </c>
      <c r="G1599" s="108">
        <f t="shared" si="46"/>
        <v>133</v>
      </c>
      <c r="H1599" s="108">
        <f t="shared" si="46"/>
        <v>3147</v>
      </c>
      <c r="I1599" s="108">
        <f t="shared" si="46"/>
        <v>498</v>
      </c>
      <c r="J1599" s="108">
        <f t="shared" si="46"/>
        <v>9428</v>
      </c>
      <c r="K1599" s="108">
        <f t="shared" si="46"/>
        <v>4129</v>
      </c>
      <c r="L1599" s="108">
        <f t="shared" si="46"/>
        <v>36694</v>
      </c>
    </row>
    <row r="1600" spans="2:15" ht="24.95" customHeight="1" x14ac:dyDescent="0.2">
      <c r="B1600" s="293" t="s">
        <v>130</v>
      </c>
      <c r="C1600" s="293"/>
      <c r="D1600" s="293"/>
      <c r="E1600" s="293"/>
      <c r="F1600" s="293"/>
      <c r="G1600" s="293"/>
      <c r="H1600" s="293"/>
      <c r="I1600" s="293"/>
      <c r="J1600" s="293"/>
      <c r="K1600" s="293"/>
      <c r="L1600" s="293"/>
      <c r="M1600" s="76"/>
      <c r="N1600" s="76"/>
      <c r="O1600" s="76"/>
    </row>
    <row r="1601" spans="2:11" ht="24.95" customHeight="1" x14ac:dyDescent="0.2">
      <c r="B1601" s="77"/>
      <c r="C1601" s="45"/>
      <c r="D1601" s="45"/>
      <c r="E1601" s="45"/>
      <c r="F1601" s="45"/>
      <c r="G1601" s="45"/>
      <c r="H1601" s="45"/>
      <c r="I1601" s="78"/>
      <c r="J1601" s="78"/>
      <c r="K1601" s="78"/>
    </row>
    <row r="1602" spans="2:11" ht="24.95" customHeight="1" x14ac:dyDescent="0.2">
      <c r="B1602" s="79"/>
      <c r="C1602" s="78"/>
      <c r="D1602" s="78"/>
      <c r="E1602" s="78"/>
      <c r="F1602" s="78"/>
      <c r="G1602" s="78"/>
      <c r="H1602" s="78"/>
      <c r="I1602" s="78"/>
      <c r="J1602" s="78"/>
      <c r="K1602" s="78"/>
    </row>
    <row r="1603" spans="2:11" ht="24.95" customHeight="1" x14ac:dyDescent="0.2"/>
    <row r="1604" spans="2:11" ht="24.95" customHeight="1" x14ac:dyDescent="0.2"/>
    <row r="1605" spans="2:11" ht="24.95" customHeight="1" x14ac:dyDescent="0.2"/>
    <row r="1606" spans="2:11" ht="24.95" customHeight="1" x14ac:dyDescent="0.2"/>
    <row r="1607" spans="2:11" ht="24.95" customHeight="1" x14ac:dyDescent="0.2"/>
    <row r="1608" spans="2:11" ht="24.95" customHeight="1" x14ac:dyDescent="0.2"/>
    <row r="1609" spans="2:11" ht="24.95" customHeight="1" x14ac:dyDescent="0.2"/>
    <row r="1610" spans="2:11" ht="24.95" customHeight="1" x14ac:dyDescent="0.2"/>
    <row r="1611" spans="2:11" ht="24.95" customHeight="1" x14ac:dyDescent="0.2"/>
    <row r="1612" spans="2:11" ht="24.95" customHeight="1" x14ac:dyDescent="0.2"/>
    <row r="1613" spans="2:11" ht="24.95" customHeight="1" x14ac:dyDescent="0.2"/>
    <row r="1614" spans="2:11" ht="24.95" customHeight="1" x14ac:dyDescent="0.2"/>
    <row r="1615" spans="2:11" ht="24.95" customHeight="1" x14ac:dyDescent="0.2"/>
    <row r="1616" spans="2:11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spans="2:15" ht="24.95" customHeight="1" x14ac:dyDescent="0.2"/>
    <row r="1650" spans="2:15" ht="24.95" customHeight="1" x14ac:dyDescent="0.2"/>
    <row r="1651" spans="2:15" ht="24.95" customHeight="1" x14ac:dyDescent="0.2"/>
    <row r="1652" spans="2:15" ht="24.95" customHeight="1" x14ac:dyDescent="0.2"/>
    <row r="1653" spans="2:15" ht="24.95" customHeight="1" x14ac:dyDescent="0.2"/>
    <row r="1654" spans="2:15" ht="24.95" customHeight="1" x14ac:dyDescent="0.2"/>
    <row r="1655" spans="2:15" ht="24.95" customHeight="1" x14ac:dyDescent="0.2"/>
    <row r="1656" spans="2:15" ht="24.95" customHeight="1" x14ac:dyDescent="0.2">
      <c r="M1656" s="22">
        <v>21</v>
      </c>
    </row>
    <row r="1657" spans="2:15" ht="25.5" customHeight="1" x14ac:dyDescent="0.2">
      <c r="B1657" s="248" t="s">
        <v>78</v>
      </c>
      <c r="C1657" s="248"/>
      <c r="D1657" s="248"/>
      <c r="E1657" s="248"/>
      <c r="F1657" s="248"/>
      <c r="G1657" s="248"/>
      <c r="H1657" s="248"/>
      <c r="I1657" s="248"/>
      <c r="J1657" s="248"/>
      <c r="K1657" s="248"/>
      <c r="L1657" s="248"/>
      <c r="M1657" s="248"/>
    </row>
    <row r="1658" spans="2:15" ht="15" customHeight="1" x14ac:dyDescent="0.2">
      <c r="B1658" s="80"/>
      <c r="C1658" s="81"/>
      <c r="D1658" s="81"/>
      <c r="E1658" s="81"/>
      <c r="F1658" s="81"/>
      <c r="G1658" s="81"/>
      <c r="H1658" s="81"/>
      <c r="I1658" s="81"/>
      <c r="J1658" s="81"/>
      <c r="K1658" s="81"/>
      <c r="L1658" s="81"/>
      <c r="M1658" s="81"/>
      <c r="N1658" s="81"/>
      <c r="O1658" s="13"/>
    </row>
    <row r="1659" spans="2:15" ht="24.95" customHeight="1" x14ac:dyDescent="0.2">
      <c r="B1659" s="258" t="s">
        <v>36</v>
      </c>
      <c r="C1659" s="257" t="s">
        <v>74</v>
      </c>
      <c r="D1659" s="257"/>
      <c r="E1659" s="257" t="s">
        <v>61</v>
      </c>
      <c r="F1659" s="257"/>
      <c r="G1659" s="257" t="s">
        <v>76</v>
      </c>
      <c r="H1659" s="257"/>
      <c r="I1659" s="257" t="s">
        <v>75</v>
      </c>
      <c r="J1659" s="257"/>
      <c r="K1659" s="257" t="s">
        <v>14</v>
      </c>
      <c r="L1659" s="257"/>
    </row>
    <row r="1660" spans="2:15" ht="24.95" customHeight="1" x14ac:dyDescent="0.2">
      <c r="B1660" s="259"/>
      <c r="C1660" s="180" t="s">
        <v>60</v>
      </c>
      <c r="D1660" s="181" t="s">
        <v>29</v>
      </c>
      <c r="E1660" s="180" t="s">
        <v>60</v>
      </c>
      <c r="F1660" s="181" t="s">
        <v>29</v>
      </c>
      <c r="G1660" s="180" t="s">
        <v>60</v>
      </c>
      <c r="H1660" s="181" t="s">
        <v>29</v>
      </c>
      <c r="I1660" s="180" t="s">
        <v>60</v>
      </c>
      <c r="J1660" s="181" t="s">
        <v>29</v>
      </c>
      <c r="K1660" s="180" t="s">
        <v>60</v>
      </c>
      <c r="L1660" s="181" t="s">
        <v>29</v>
      </c>
    </row>
    <row r="1661" spans="2:15" ht="24.95" customHeight="1" x14ac:dyDescent="0.2">
      <c r="B1661" s="98" t="s">
        <v>114</v>
      </c>
      <c r="C1661" s="151">
        <v>5</v>
      </c>
      <c r="D1661" s="151">
        <v>453</v>
      </c>
      <c r="E1661" s="151">
        <v>11</v>
      </c>
      <c r="F1661" s="151">
        <v>389</v>
      </c>
      <c r="G1661" s="151">
        <v>0</v>
      </c>
      <c r="H1661" s="151">
        <v>0</v>
      </c>
      <c r="I1661" s="151">
        <v>0</v>
      </c>
      <c r="J1661" s="151">
        <v>0</v>
      </c>
      <c r="K1661" s="146">
        <f>C1661+E1661+G1661+I1661</f>
        <v>16</v>
      </c>
      <c r="L1661" s="146">
        <f>D1661+F1661+H1661+J1661</f>
        <v>842</v>
      </c>
    </row>
    <row r="1662" spans="2:15" ht="24.95" customHeight="1" x14ac:dyDescent="0.2">
      <c r="B1662" s="98" t="s">
        <v>5</v>
      </c>
      <c r="C1662" s="151">
        <v>14</v>
      </c>
      <c r="D1662" s="151">
        <v>853</v>
      </c>
      <c r="E1662" s="151">
        <v>34</v>
      </c>
      <c r="F1662" s="151">
        <v>1463</v>
      </c>
      <c r="G1662" s="151">
        <v>8</v>
      </c>
      <c r="H1662" s="151">
        <v>251</v>
      </c>
      <c r="I1662" s="151">
        <v>18</v>
      </c>
      <c r="J1662" s="151">
        <v>517</v>
      </c>
      <c r="K1662" s="146">
        <f t="shared" ref="K1662:K1669" si="47">C1662+E1662+G1662+I1662</f>
        <v>74</v>
      </c>
      <c r="L1662" s="146">
        <f t="shared" ref="L1662:L1669" si="48">D1662+F1662+H1662+J1662</f>
        <v>3084</v>
      </c>
    </row>
    <row r="1663" spans="2:15" ht="24.95" customHeight="1" x14ac:dyDescent="0.2">
      <c r="B1663" s="98" t="s">
        <v>22</v>
      </c>
      <c r="C1663" s="151">
        <v>17</v>
      </c>
      <c r="D1663" s="151">
        <v>870</v>
      </c>
      <c r="E1663" s="151">
        <v>48</v>
      </c>
      <c r="F1663" s="151">
        <v>1725</v>
      </c>
      <c r="G1663" s="151">
        <v>13</v>
      </c>
      <c r="H1663" s="151">
        <v>441</v>
      </c>
      <c r="I1663" s="151">
        <v>35</v>
      </c>
      <c r="J1663" s="151">
        <v>1210</v>
      </c>
      <c r="K1663" s="146">
        <f t="shared" si="47"/>
        <v>113</v>
      </c>
      <c r="L1663" s="146">
        <f t="shared" si="48"/>
        <v>4246</v>
      </c>
    </row>
    <row r="1664" spans="2:15" ht="24.95" customHeight="1" x14ac:dyDescent="0.2">
      <c r="B1664" s="98" t="s">
        <v>7</v>
      </c>
      <c r="C1664" s="151">
        <v>5</v>
      </c>
      <c r="D1664" s="151">
        <v>498</v>
      </c>
      <c r="E1664" s="151">
        <v>9</v>
      </c>
      <c r="F1664" s="151">
        <v>212</v>
      </c>
      <c r="G1664" s="151">
        <v>11</v>
      </c>
      <c r="H1664" s="151">
        <v>349</v>
      </c>
      <c r="I1664" s="151">
        <v>8</v>
      </c>
      <c r="J1664" s="151">
        <v>270</v>
      </c>
      <c r="K1664" s="146">
        <f t="shared" si="47"/>
        <v>33</v>
      </c>
      <c r="L1664" s="146">
        <f t="shared" si="48"/>
        <v>1329</v>
      </c>
    </row>
    <row r="1665" spans="2:12" ht="24.95" customHeight="1" x14ac:dyDescent="0.2">
      <c r="B1665" s="98" t="s">
        <v>8</v>
      </c>
      <c r="C1665" s="151">
        <v>3</v>
      </c>
      <c r="D1665" s="151">
        <v>131</v>
      </c>
      <c r="E1665" s="151">
        <v>13</v>
      </c>
      <c r="F1665" s="151">
        <v>435</v>
      </c>
      <c r="G1665" s="151">
        <v>0</v>
      </c>
      <c r="H1665" s="151">
        <v>0</v>
      </c>
      <c r="I1665" s="151">
        <v>3</v>
      </c>
      <c r="J1665" s="151">
        <v>44</v>
      </c>
      <c r="K1665" s="146">
        <f t="shared" si="47"/>
        <v>19</v>
      </c>
      <c r="L1665" s="146">
        <f t="shared" si="48"/>
        <v>610</v>
      </c>
    </row>
    <row r="1666" spans="2:12" ht="24.95" customHeight="1" x14ac:dyDescent="0.2">
      <c r="B1666" s="98" t="s">
        <v>9</v>
      </c>
      <c r="C1666" s="151">
        <v>4</v>
      </c>
      <c r="D1666" s="151">
        <v>354</v>
      </c>
      <c r="E1666" s="151">
        <v>16</v>
      </c>
      <c r="F1666" s="151">
        <v>1208</v>
      </c>
      <c r="G1666" s="151">
        <v>0</v>
      </c>
      <c r="H1666" s="151">
        <v>0</v>
      </c>
      <c r="I1666" s="151">
        <v>0</v>
      </c>
      <c r="J1666" s="151">
        <v>0</v>
      </c>
      <c r="K1666" s="146">
        <f t="shared" si="47"/>
        <v>20</v>
      </c>
      <c r="L1666" s="146">
        <f t="shared" si="48"/>
        <v>1562</v>
      </c>
    </row>
    <row r="1667" spans="2:12" ht="24.95" customHeight="1" x14ac:dyDescent="0.2">
      <c r="B1667" s="98" t="s">
        <v>10</v>
      </c>
      <c r="C1667" s="151">
        <v>1</v>
      </c>
      <c r="D1667" s="151">
        <v>60</v>
      </c>
      <c r="E1667" s="151">
        <v>12</v>
      </c>
      <c r="F1667" s="151">
        <v>387</v>
      </c>
      <c r="G1667" s="151">
        <v>0</v>
      </c>
      <c r="H1667" s="151">
        <v>0</v>
      </c>
      <c r="I1667" s="151">
        <v>1</v>
      </c>
      <c r="J1667" s="151">
        <v>8</v>
      </c>
      <c r="K1667" s="146">
        <f t="shared" si="47"/>
        <v>14</v>
      </c>
      <c r="L1667" s="146">
        <f t="shared" si="48"/>
        <v>455</v>
      </c>
    </row>
    <row r="1668" spans="2:12" ht="24.95" customHeight="1" x14ac:dyDescent="0.2">
      <c r="B1668" s="98" t="s">
        <v>11</v>
      </c>
      <c r="C1668" s="151">
        <v>2</v>
      </c>
      <c r="D1668" s="151">
        <v>147</v>
      </c>
      <c r="E1668" s="151">
        <v>11</v>
      </c>
      <c r="F1668" s="151">
        <v>634</v>
      </c>
      <c r="G1668" s="151">
        <v>0</v>
      </c>
      <c r="H1668" s="151">
        <v>0</v>
      </c>
      <c r="I1668" s="151">
        <v>4</v>
      </c>
      <c r="J1668" s="151">
        <v>112</v>
      </c>
      <c r="K1668" s="146">
        <f t="shared" si="47"/>
        <v>17</v>
      </c>
      <c r="L1668" s="146">
        <f t="shared" si="48"/>
        <v>893</v>
      </c>
    </row>
    <row r="1669" spans="2:12" ht="24.95" customHeight="1" x14ac:dyDescent="0.2">
      <c r="B1669" s="99" t="s">
        <v>12</v>
      </c>
      <c r="C1669" s="151">
        <v>0</v>
      </c>
      <c r="D1669" s="151">
        <v>0</v>
      </c>
      <c r="E1669" s="151">
        <v>2</v>
      </c>
      <c r="F1669" s="151">
        <v>27</v>
      </c>
      <c r="G1669" s="151">
        <v>0</v>
      </c>
      <c r="H1669" s="151">
        <v>0</v>
      </c>
      <c r="I1669" s="151">
        <v>9</v>
      </c>
      <c r="J1669" s="151">
        <v>155</v>
      </c>
      <c r="K1669" s="146">
        <f t="shared" si="47"/>
        <v>11</v>
      </c>
      <c r="L1669" s="146">
        <f t="shared" si="48"/>
        <v>182</v>
      </c>
    </row>
    <row r="1670" spans="2:12" ht="24.95" customHeight="1" x14ac:dyDescent="0.2">
      <c r="B1670" s="106" t="s">
        <v>14</v>
      </c>
      <c r="C1670" s="108">
        <f t="shared" ref="C1670:L1670" si="49">SUM(C1661:C1669)</f>
        <v>51</v>
      </c>
      <c r="D1670" s="108">
        <f t="shared" si="49"/>
        <v>3366</v>
      </c>
      <c r="E1670" s="108">
        <f t="shared" si="49"/>
        <v>156</v>
      </c>
      <c r="F1670" s="108">
        <f t="shared" si="49"/>
        <v>6480</v>
      </c>
      <c r="G1670" s="108">
        <f t="shared" si="49"/>
        <v>32</v>
      </c>
      <c r="H1670" s="108">
        <f t="shared" si="49"/>
        <v>1041</v>
      </c>
      <c r="I1670" s="108">
        <f t="shared" si="49"/>
        <v>78</v>
      </c>
      <c r="J1670" s="108">
        <f t="shared" si="49"/>
        <v>2316</v>
      </c>
      <c r="K1670" s="108">
        <f t="shared" si="49"/>
        <v>317</v>
      </c>
      <c r="L1670" s="108">
        <f t="shared" si="49"/>
        <v>13203</v>
      </c>
    </row>
    <row r="1671" spans="2:12" ht="24.95" customHeight="1" x14ac:dyDescent="0.2"/>
    <row r="1672" spans="2:12" ht="24.95" customHeight="1" x14ac:dyDescent="0.2"/>
    <row r="1673" spans="2:12" ht="24.95" customHeight="1" x14ac:dyDescent="0.2"/>
    <row r="1674" spans="2:12" ht="24.95" customHeight="1" x14ac:dyDescent="0.2"/>
    <row r="1675" spans="2:12" ht="24.95" customHeight="1" x14ac:dyDescent="0.2"/>
    <row r="1676" spans="2:12" ht="24.95" customHeight="1" x14ac:dyDescent="0.2"/>
    <row r="1677" spans="2:12" ht="24.95" customHeight="1" x14ac:dyDescent="0.2"/>
    <row r="1678" spans="2:12" ht="24.95" customHeight="1" x14ac:dyDescent="0.2"/>
    <row r="1679" spans="2:12" ht="24.95" customHeight="1" x14ac:dyDescent="0.2"/>
    <row r="1680" spans="2:12" ht="24.95" customHeight="1" x14ac:dyDescent="0.2"/>
    <row r="1681" spans="2:14" ht="24.95" customHeight="1" x14ac:dyDescent="0.2"/>
    <row r="1682" spans="2:14" ht="24.95" customHeight="1" x14ac:dyDescent="0.2"/>
    <row r="1683" spans="2:14" ht="24.95" customHeight="1" x14ac:dyDescent="0.2"/>
    <row r="1684" spans="2:14" ht="24.95" customHeight="1" x14ac:dyDescent="0.2">
      <c r="L1684" s="22"/>
    </row>
    <row r="1685" spans="2:14" ht="25.5" customHeight="1" x14ac:dyDescent="0.2">
      <c r="B1685" s="248" t="s">
        <v>93</v>
      </c>
      <c r="C1685" s="248"/>
      <c r="D1685" s="248"/>
      <c r="E1685" s="248"/>
      <c r="F1685" s="248"/>
      <c r="G1685" s="248"/>
      <c r="H1685" s="248"/>
      <c r="I1685" s="248"/>
      <c r="J1685" s="248"/>
      <c r="K1685" s="248"/>
      <c r="L1685" s="248"/>
      <c r="M1685" s="248"/>
    </row>
    <row r="1686" spans="2:14" ht="24.95" customHeight="1" x14ac:dyDescent="0.2"/>
    <row r="1687" spans="2:14" ht="24.95" customHeight="1" x14ac:dyDescent="0.2">
      <c r="B1687" s="206" t="s">
        <v>36</v>
      </c>
      <c r="C1687" s="206"/>
      <c r="D1687" s="206" t="s">
        <v>114</v>
      </c>
      <c r="E1687" s="206" t="s">
        <v>5</v>
      </c>
      <c r="F1687" s="206" t="s">
        <v>22</v>
      </c>
      <c r="G1687" s="206" t="s">
        <v>7</v>
      </c>
      <c r="H1687" s="206" t="s">
        <v>8</v>
      </c>
      <c r="I1687" s="206" t="s">
        <v>9</v>
      </c>
      <c r="J1687" s="206" t="s">
        <v>10</v>
      </c>
      <c r="K1687" s="206" t="s">
        <v>11</v>
      </c>
      <c r="L1687" s="206" t="s">
        <v>12</v>
      </c>
      <c r="M1687" s="206" t="s">
        <v>14</v>
      </c>
    </row>
    <row r="1688" spans="2:14" ht="24.95" customHeight="1" x14ac:dyDescent="0.2">
      <c r="B1688" s="250" t="s">
        <v>98</v>
      </c>
      <c r="C1688" s="222" t="s">
        <v>60</v>
      </c>
      <c r="D1688" s="210">
        <v>141</v>
      </c>
      <c r="E1688" s="210">
        <v>32</v>
      </c>
      <c r="F1688" s="210">
        <v>70</v>
      </c>
      <c r="G1688" s="210">
        <v>14</v>
      </c>
      <c r="H1688" s="210">
        <v>19</v>
      </c>
      <c r="I1688" s="210">
        <v>147</v>
      </c>
      <c r="J1688" s="210">
        <v>19</v>
      </c>
      <c r="K1688" s="210">
        <v>41</v>
      </c>
      <c r="L1688" s="210">
        <v>57</v>
      </c>
      <c r="M1688" s="134">
        <f t="shared" ref="M1688:M1697" si="50">SUM(D1688:L1688)</f>
        <v>540</v>
      </c>
      <c r="N1688" s="74"/>
    </row>
    <row r="1689" spans="2:14" ht="24.95" customHeight="1" x14ac:dyDescent="0.2">
      <c r="B1689" s="249"/>
      <c r="C1689" s="223" t="s">
        <v>29</v>
      </c>
      <c r="D1689" s="210">
        <v>1433</v>
      </c>
      <c r="E1689" s="210">
        <v>323</v>
      </c>
      <c r="F1689" s="210">
        <v>472</v>
      </c>
      <c r="G1689" s="210">
        <v>125</v>
      </c>
      <c r="H1689" s="210">
        <v>145</v>
      </c>
      <c r="I1689" s="210">
        <v>1763</v>
      </c>
      <c r="J1689" s="210">
        <v>131</v>
      </c>
      <c r="K1689" s="210">
        <v>342</v>
      </c>
      <c r="L1689" s="210">
        <v>378</v>
      </c>
      <c r="M1689" s="207">
        <f t="shared" si="50"/>
        <v>5112</v>
      </c>
      <c r="N1689" s="75"/>
    </row>
    <row r="1690" spans="2:14" ht="24.95" customHeight="1" x14ac:dyDescent="0.2">
      <c r="B1690" s="249" t="s">
        <v>99</v>
      </c>
      <c r="C1690" s="223" t="s">
        <v>60</v>
      </c>
      <c r="D1690" s="210">
        <v>1</v>
      </c>
      <c r="E1690" s="210">
        <v>2</v>
      </c>
      <c r="F1690" s="210">
        <v>0</v>
      </c>
      <c r="G1690" s="210">
        <v>0</v>
      </c>
      <c r="H1690" s="210">
        <v>0</v>
      </c>
      <c r="I1690" s="210">
        <v>0</v>
      </c>
      <c r="J1690" s="210">
        <v>1</v>
      </c>
      <c r="K1690" s="210">
        <v>0</v>
      </c>
      <c r="L1690" s="210">
        <v>40</v>
      </c>
      <c r="M1690" s="207">
        <f t="shared" si="50"/>
        <v>44</v>
      </c>
      <c r="N1690" s="9"/>
    </row>
    <row r="1691" spans="2:14" ht="24.95" customHeight="1" x14ac:dyDescent="0.2">
      <c r="B1691" s="249"/>
      <c r="C1691" s="223" t="s">
        <v>29</v>
      </c>
      <c r="D1691" s="210">
        <v>3</v>
      </c>
      <c r="E1691" s="210">
        <v>7</v>
      </c>
      <c r="F1691" s="210">
        <v>0</v>
      </c>
      <c r="G1691" s="210">
        <v>0</v>
      </c>
      <c r="H1691" s="210">
        <v>0</v>
      </c>
      <c r="I1691" s="210">
        <v>0</v>
      </c>
      <c r="J1691" s="210">
        <v>16</v>
      </c>
      <c r="K1691" s="210">
        <v>0</v>
      </c>
      <c r="L1691" s="210">
        <v>148</v>
      </c>
      <c r="M1691" s="207">
        <f t="shared" si="50"/>
        <v>174</v>
      </c>
      <c r="N1691" s="9"/>
    </row>
    <row r="1692" spans="2:14" ht="24.95" customHeight="1" x14ac:dyDescent="0.2">
      <c r="B1692" s="249" t="s">
        <v>100</v>
      </c>
      <c r="C1692" s="223" t="s">
        <v>60</v>
      </c>
      <c r="D1692" s="210">
        <v>71</v>
      </c>
      <c r="E1692" s="210">
        <v>14</v>
      </c>
      <c r="F1692" s="210">
        <v>7</v>
      </c>
      <c r="G1692" s="210">
        <v>2</v>
      </c>
      <c r="H1692" s="210">
        <v>16</v>
      </c>
      <c r="I1692" s="210">
        <v>67</v>
      </c>
      <c r="J1692" s="210">
        <v>8</v>
      </c>
      <c r="K1692" s="210">
        <v>15</v>
      </c>
      <c r="L1692" s="210">
        <v>7</v>
      </c>
      <c r="M1692" s="207">
        <f t="shared" si="50"/>
        <v>207</v>
      </c>
    </row>
    <row r="1693" spans="2:14" ht="24.95" customHeight="1" x14ac:dyDescent="0.2">
      <c r="B1693" s="249"/>
      <c r="C1693" s="223" t="s">
        <v>29</v>
      </c>
      <c r="D1693" s="210">
        <v>715</v>
      </c>
      <c r="E1693" s="210">
        <v>115</v>
      </c>
      <c r="F1693" s="210">
        <v>55</v>
      </c>
      <c r="G1693" s="210">
        <v>29</v>
      </c>
      <c r="H1693" s="210">
        <v>136</v>
      </c>
      <c r="I1693" s="210">
        <v>723</v>
      </c>
      <c r="J1693" s="210">
        <v>61</v>
      </c>
      <c r="K1693" s="210">
        <v>123</v>
      </c>
      <c r="L1693" s="210">
        <v>52</v>
      </c>
      <c r="M1693" s="207">
        <f t="shared" si="50"/>
        <v>2009</v>
      </c>
    </row>
    <row r="1694" spans="2:14" ht="24.95" customHeight="1" x14ac:dyDescent="0.2">
      <c r="B1694" s="249" t="s">
        <v>101</v>
      </c>
      <c r="C1694" s="223" t="s">
        <v>60</v>
      </c>
      <c r="D1694" s="210">
        <v>178</v>
      </c>
      <c r="E1694" s="210">
        <v>100</v>
      </c>
      <c r="F1694" s="210">
        <v>250</v>
      </c>
      <c r="G1694" s="210">
        <v>10</v>
      </c>
      <c r="H1694" s="210">
        <v>350</v>
      </c>
      <c r="I1694" s="210">
        <v>49</v>
      </c>
      <c r="J1694" s="210">
        <v>63</v>
      </c>
      <c r="K1694" s="210">
        <v>130</v>
      </c>
      <c r="L1694" s="210">
        <v>151</v>
      </c>
      <c r="M1694" s="207">
        <f t="shared" si="50"/>
        <v>1281</v>
      </c>
    </row>
    <row r="1695" spans="2:14" ht="24.95" customHeight="1" x14ac:dyDescent="0.2">
      <c r="B1695" s="249"/>
      <c r="C1695" s="223" t="s">
        <v>29</v>
      </c>
      <c r="D1695" s="210">
        <v>888</v>
      </c>
      <c r="E1695" s="210">
        <v>530</v>
      </c>
      <c r="F1695" s="210">
        <v>1246</v>
      </c>
      <c r="G1695" s="210">
        <v>50</v>
      </c>
      <c r="H1695" s="210">
        <v>1685</v>
      </c>
      <c r="I1695" s="210">
        <v>239</v>
      </c>
      <c r="J1695" s="210">
        <v>334</v>
      </c>
      <c r="K1695" s="210">
        <v>651</v>
      </c>
      <c r="L1695" s="210">
        <v>763</v>
      </c>
      <c r="M1695" s="207">
        <f t="shared" si="50"/>
        <v>6386</v>
      </c>
    </row>
    <row r="1696" spans="2:14" ht="24.95" customHeight="1" x14ac:dyDescent="0.2">
      <c r="B1696" s="249" t="s">
        <v>102</v>
      </c>
      <c r="C1696" s="223" t="s">
        <v>60</v>
      </c>
      <c r="D1696" s="210">
        <v>4</v>
      </c>
      <c r="E1696" s="210">
        <v>3</v>
      </c>
      <c r="F1696" s="210">
        <v>0</v>
      </c>
      <c r="G1696" s="210">
        <v>0</v>
      </c>
      <c r="H1696" s="210">
        <v>2</v>
      </c>
      <c r="I1696" s="210">
        <v>4</v>
      </c>
      <c r="J1696" s="210">
        <v>0</v>
      </c>
      <c r="K1696" s="210">
        <v>0</v>
      </c>
      <c r="L1696" s="210">
        <v>2</v>
      </c>
      <c r="M1696" s="207">
        <f t="shared" si="50"/>
        <v>15</v>
      </c>
    </row>
    <row r="1697" spans="2:14" ht="24.95" customHeight="1" x14ac:dyDescent="0.2">
      <c r="B1697" s="278"/>
      <c r="C1697" s="221" t="s">
        <v>29</v>
      </c>
      <c r="D1697" s="210">
        <v>85</v>
      </c>
      <c r="E1697" s="210">
        <v>14</v>
      </c>
      <c r="F1697" s="210">
        <v>0</v>
      </c>
      <c r="G1697" s="210">
        <v>0</v>
      </c>
      <c r="H1697" s="210">
        <v>6</v>
      </c>
      <c r="I1697" s="210">
        <v>26</v>
      </c>
      <c r="J1697" s="210">
        <v>0</v>
      </c>
      <c r="K1697" s="210">
        <v>0</v>
      </c>
      <c r="L1697" s="210">
        <v>7</v>
      </c>
      <c r="M1697" s="211">
        <f t="shared" si="50"/>
        <v>138</v>
      </c>
    </row>
    <row r="1698" spans="2:14" ht="24.95" customHeight="1" x14ac:dyDescent="0.2">
      <c r="B1698" s="290" t="s">
        <v>14</v>
      </c>
      <c r="C1698" s="219" t="s">
        <v>60</v>
      </c>
      <c r="D1698" s="220">
        <f>D1688+D1690+D1692+D1696+D1694</f>
        <v>395</v>
      </c>
      <c r="E1698" s="220">
        <f t="shared" ref="E1698:L1698" si="51">E1688+E1690+E1692+E1696+E1694</f>
        <v>151</v>
      </c>
      <c r="F1698" s="220">
        <f t="shared" si="51"/>
        <v>327</v>
      </c>
      <c r="G1698" s="220">
        <f t="shared" si="51"/>
        <v>26</v>
      </c>
      <c r="H1698" s="220">
        <f t="shared" si="51"/>
        <v>387</v>
      </c>
      <c r="I1698" s="220">
        <f t="shared" si="51"/>
        <v>267</v>
      </c>
      <c r="J1698" s="220">
        <f t="shared" si="51"/>
        <v>91</v>
      </c>
      <c r="K1698" s="220">
        <f t="shared" si="51"/>
        <v>186</v>
      </c>
      <c r="L1698" s="220">
        <f t="shared" si="51"/>
        <v>257</v>
      </c>
      <c r="M1698" s="220">
        <f>M1688+M1690+M1692+M1696+M1694</f>
        <v>2087</v>
      </c>
    </row>
    <row r="1699" spans="2:14" ht="24.95" customHeight="1" x14ac:dyDescent="0.2">
      <c r="B1699" s="290"/>
      <c r="C1699" s="218" t="s">
        <v>29</v>
      </c>
      <c r="D1699" s="107">
        <f>D1689+D1691+D1693+D1697+D1695</f>
        <v>3124</v>
      </c>
      <c r="E1699" s="107">
        <f t="shared" ref="E1699:L1699" si="52">E1689+E1691+E1693+E1697+E1695</f>
        <v>989</v>
      </c>
      <c r="F1699" s="107">
        <f t="shared" si="52"/>
        <v>1773</v>
      </c>
      <c r="G1699" s="107">
        <f t="shared" si="52"/>
        <v>204</v>
      </c>
      <c r="H1699" s="107">
        <f t="shared" si="52"/>
        <v>1972</v>
      </c>
      <c r="I1699" s="107">
        <f t="shared" si="52"/>
        <v>2751</v>
      </c>
      <c r="J1699" s="107">
        <f t="shared" si="52"/>
        <v>542</v>
      </c>
      <c r="K1699" s="107">
        <f t="shared" si="52"/>
        <v>1116</v>
      </c>
      <c r="L1699" s="107">
        <f t="shared" si="52"/>
        <v>1348</v>
      </c>
      <c r="M1699" s="107">
        <f>M1689+M1691+M1693+M1697+M1695</f>
        <v>13819</v>
      </c>
    </row>
    <row r="1700" spans="2:14" ht="24.95" customHeight="1" x14ac:dyDescent="0.2"/>
    <row r="1701" spans="2:14" ht="24.95" customHeight="1" x14ac:dyDescent="0.2"/>
    <row r="1702" spans="2:14" ht="24.95" customHeight="1" x14ac:dyDescent="0.2">
      <c r="B1702" s="98"/>
    </row>
    <row r="1703" spans="2:14" ht="24.95" customHeight="1" x14ac:dyDescent="0.2">
      <c r="B1703" s="98"/>
    </row>
    <row r="1704" spans="2:14" ht="24.95" customHeight="1" x14ac:dyDescent="0.2">
      <c r="B1704" s="98"/>
    </row>
    <row r="1705" spans="2:14" ht="24.95" customHeight="1" x14ac:dyDescent="0.2">
      <c r="B1705" s="100"/>
    </row>
    <row r="1706" spans="2:14" ht="24.95" customHeight="1" x14ac:dyDescent="0.2">
      <c r="B1706" s="100"/>
    </row>
    <row r="1707" spans="2:14" ht="24.95" customHeight="1" x14ac:dyDescent="0.2"/>
    <row r="1708" spans="2:14" ht="24.95" customHeight="1" x14ac:dyDescent="0.2"/>
    <row r="1709" spans="2:14" ht="24.95" customHeight="1" x14ac:dyDescent="0.2">
      <c r="M1709" s="74"/>
      <c r="N1709" s="74"/>
    </row>
    <row r="1710" spans="2:14" ht="24.95" customHeight="1" x14ac:dyDescent="0.2">
      <c r="M1710" s="75"/>
      <c r="N1710" s="75"/>
    </row>
    <row r="1711" spans="2:14" ht="24.95" customHeight="1" x14ac:dyDescent="0.2">
      <c r="B1711" s="99"/>
      <c r="C1711" s="182"/>
      <c r="D1711" s="182"/>
      <c r="E1711" s="182"/>
      <c r="F1711" s="182"/>
      <c r="G1711" s="182"/>
      <c r="H1711" s="182"/>
      <c r="I1711" s="182"/>
      <c r="J1711" s="182"/>
      <c r="K1711" s="182"/>
      <c r="L1711" s="209"/>
      <c r="N1711" s="9"/>
    </row>
    <row r="1712" spans="2:14" ht="24.95" customHeight="1" x14ac:dyDescent="0.2">
      <c r="B1712" s="99"/>
      <c r="C1712" s="182"/>
      <c r="D1712" s="182"/>
      <c r="E1712" s="182"/>
      <c r="F1712" s="182"/>
      <c r="G1712" s="182"/>
      <c r="H1712" s="182"/>
      <c r="I1712" s="182"/>
      <c r="J1712" s="182"/>
      <c r="K1712" s="182"/>
      <c r="L1712" s="209"/>
      <c r="N1712" s="9"/>
    </row>
    <row r="1713" spans="2:13" ht="24.95" customHeight="1" x14ac:dyDescent="0.2">
      <c r="B1713" s="99"/>
      <c r="C1713" s="182"/>
      <c r="D1713" s="182"/>
      <c r="E1713" s="182"/>
      <c r="F1713" s="182"/>
      <c r="G1713" s="182"/>
      <c r="H1713" s="182"/>
      <c r="I1713" s="182"/>
      <c r="J1713" s="182"/>
      <c r="K1713" s="182"/>
      <c r="L1713" s="209"/>
    </row>
    <row r="1714" spans="2:13" ht="24.95" customHeight="1" x14ac:dyDescent="0.2">
      <c r="B1714" s="99"/>
      <c r="C1714" s="182"/>
      <c r="D1714" s="182"/>
      <c r="E1714" s="182"/>
      <c r="F1714" s="182"/>
      <c r="G1714" s="182"/>
      <c r="H1714" s="182"/>
      <c r="I1714" s="182"/>
      <c r="J1714" s="182"/>
      <c r="K1714" s="182"/>
      <c r="L1714" s="209"/>
    </row>
    <row r="1715" spans="2:13" ht="24.95" customHeight="1" x14ac:dyDescent="0.2">
      <c r="B1715" s="99"/>
      <c r="C1715" s="209"/>
      <c r="D1715" s="209"/>
      <c r="E1715" s="209"/>
      <c r="F1715" s="209"/>
      <c r="G1715" s="209"/>
      <c r="H1715" s="209"/>
      <c r="I1715" s="209"/>
      <c r="J1715" s="209"/>
      <c r="K1715" s="209"/>
      <c r="L1715" s="209"/>
    </row>
    <row r="1716" spans="2:13" ht="24.95" customHeight="1" x14ac:dyDescent="0.2"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</row>
    <row r="1717" spans="2:13" ht="24.95" customHeight="1" x14ac:dyDescent="0.2"/>
    <row r="1718" spans="2:13" ht="24.95" customHeight="1" x14ac:dyDescent="0.2"/>
    <row r="1719" spans="2:13" ht="24.95" customHeight="1" x14ac:dyDescent="0.2"/>
    <row r="1720" spans="2:13" ht="24.95" customHeight="1" x14ac:dyDescent="0.2"/>
    <row r="1721" spans="2:13" ht="24.95" customHeight="1" x14ac:dyDescent="0.2"/>
    <row r="1722" spans="2:13" ht="24.95" customHeight="1" x14ac:dyDescent="0.2"/>
    <row r="1723" spans="2:13" ht="24.95" customHeight="1" x14ac:dyDescent="0.2"/>
    <row r="1724" spans="2:13" ht="24.95" customHeight="1" x14ac:dyDescent="0.2"/>
    <row r="1725" spans="2:13" ht="24.95" customHeight="1" x14ac:dyDescent="0.2"/>
    <row r="1726" spans="2:13" ht="24.95" customHeight="1" x14ac:dyDescent="0.2"/>
    <row r="1727" spans="2:13" ht="24.95" customHeight="1" x14ac:dyDescent="0.2">
      <c r="M1727" s="22">
        <v>22</v>
      </c>
    </row>
    <row r="1728" spans="2:13" ht="25.5" customHeight="1" x14ac:dyDescent="0.2">
      <c r="B1728" s="248" t="s">
        <v>95</v>
      </c>
      <c r="C1728" s="248"/>
      <c r="D1728" s="248"/>
      <c r="E1728" s="248"/>
      <c r="F1728" s="248"/>
      <c r="G1728" s="248"/>
      <c r="H1728" s="248"/>
      <c r="I1728" s="248"/>
      <c r="J1728" s="248"/>
      <c r="K1728" s="248"/>
      <c r="L1728" s="248"/>
      <c r="M1728" s="248"/>
    </row>
    <row r="1729" spans="2:15" ht="15" customHeight="1" x14ac:dyDescent="0.2">
      <c r="B1729" s="80"/>
      <c r="C1729" s="81"/>
      <c r="D1729" s="81"/>
      <c r="E1729" s="81"/>
      <c r="F1729" s="81"/>
      <c r="G1729" s="81"/>
      <c r="H1729" s="81"/>
      <c r="I1729" s="81"/>
      <c r="J1729" s="81"/>
      <c r="K1729" s="81"/>
      <c r="L1729" s="81"/>
      <c r="M1729" s="81"/>
      <c r="N1729" s="81"/>
      <c r="O1729" s="13"/>
    </row>
    <row r="1730" spans="2:15" ht="24.95" customHeight="1" x14ac:dyDescent="0.2">
      <c r="B1730" s="206" t="s">
        <v>36</v>
      </c>
      <c r="C1730" s="206"/>
      <c r="D1730" s="206" t="s">
        <v>114</v>
      </c>
      <c r="E1730" s="206" t="s">
        <v>5</v>
      </c>
      <c r="F1730" s="206" t="s">
        <v>22</v>
      </c>
      <c r="G1730" s="206" t="s">
        <v>7</v>
      </c>
      <c r="H1730" s="206" t="s">
        <v>8</v>
      </c>
      <c r="I1730" s="206" t="s">
        <v>9</v>
      </c>
      <c r="J1730" s="206" t="s">
        <v>10</v>
      </c>
      <c r="K1730" s="206" t="s">
        <v>11</v>
      </c>
      <c r="L1730" s="206" t="s">
        <v>12</v>
      </c>
      <c r="M1730" s="206" t="s">
        <v>14</v>
      </c>
    </row>
    <row r="1731" spans="2:15" ht="24.95" customHeight="1" x14ac:dyDescent="0.2">
      <c r="B1731" s="250" t="s">
        <v>103</v>
      </c>
      <c r="C1731" s="222" t="s">
        <v>60</v>
      </c>
      <c r="D1731" s="210">
        <v>38</v>
      </c>
      <c r="E1731" s="210">
        <v>23</v>
      </c>
      <c r="F1731" s="210">
        <v>32</v>
      </c>
      <c r="G1731" s="210">
        <v>1</v>
      </c>
      <c r="H1731" s="210">
        <v>68</v>
      </c>
      <c r="I1731" s="210">
        <v>33</v>
      </c>
      <c r="J1731" s="210">
        <v>9</v>
      </c>
      <c r="K1731" s="210">
        <v>15</v>
      </c>
      <c r="L1731" s="210">
        <v>16</v>
      </c>
      <c r="M1731" s="134">
        <f t="shared" ref="M1731:M1740" si="53">SUM(D1731:L1731)</f>
        <v>235</v>
      </c>
      <c r="N1731" s="74"/>
    </row>
    <row r="1732" spans="2:15" ht="24.95" customHeight="1" x14ac:dyDescent="0.2">
      <c r="B1732" s="249"/>
      <c r="C1732" s="223" t="s">
        <v>29</v>
      </c>
      <c r="D1732" s="210">
        <v>380</v>
      </c>
      <c r="E1732" s="210">
        <v>473</v>
      </c>
      <c r="F1732" s="210">
        <v>604</v>
      </c>
      <c r="G1732" s="210">
        <v>16</v>
      </c>
      <c r="H1732" s="210">
        <v>1242</v>
      </c>
      <c r="I1732" s="210">
        <v>599</v>
      </c>
      <c r="J1732" s="210">
        <v>144</v>
      </c>
      <c r="K1732" s="210">
        <v>264</v>
      </c>
      <c r="L1732" s="210">
        <v>301</v>
      </c>
      <c r="M1732" s="207">
        <f t="shared" si="53"/>
        <v>4023</v>
      </c>
      <c r="N1732" s="75"/>
    </row>
    <row r="1733" spans="2:15" ht="24.95" customHeight="1" x14ac:dyDescent="0.2">
      <c r="B1733" s="249" t="s">
        <v>104</v>
      </c>
      <c r="C1733" s="223" t="s">
        <v>60</v>
      </c>
      <c r="D1733" s="210">
        <v>26</v>
      </c>
      <c r="E1733" s="210">
        <v>10</v>
      </c>
      <c r="F1733" s="210">
        <v>10</v>
      </c>
      <c r="G1733" s="210">
        <v>7</v>
      </c>
      <c r="H1733" s="210">
        <v>16</v>
      </c>
      <c r="I1733" s="210">
        <v>18</v>
      </c>
      <c r="J1733" s="210">
        <v>14</v>
      </c>
      <c r="K1733" s="210">
        <v>6</v>
      </c>
      <c r="L1733" s="210">
        <v>6</v>
      </c>
      <c r="M1733" s="207">
        <f t="shared" si="53"/>
        <v>113</v>
      </c>
      <c r="N1733" s="9"/>
    </row>
    <row r="1734" spans="2:15" ht="24.95" customHeight="1" x14ac:dyDescent="0.2">
      <c r="B1734" s="249"/>
      <c r="C1734" s="223" t="s">
        <v>29</v>
      </c>
      <c r="D1734" s="210">
        <v>483</v>
      </c>
      <c r="E1734" s="210">
        <v>213</v>
      </c>
      <c r="F1734" s="210">
        <v>198</v>
      </c>
      <c r="G1734" s="210">
        <v>113</v>
      </c>
      <c r="H1734" s="210">
        <v>345</v>
      </c>
      <c r="I1734" s="210">
        <v>281</v>
      </c>
      <c r="J1734" s="210">
        <v>274</v>
      </c>
      <c r="K1734" s="210">
        <v>86</v>
      </c>
      <c r="L1734" s="210">
        <v>59</v>
      </c>
      <c r="M1734" s="207">
        <f t="shared" si="53"/>
        <v>2052</v>
      </c>
      <c r="N1734" s="9"/>
    </row>
    <row r="1735" spans="2:15" ht="24.95" customHeight="1" x14ac:dyDescent="0.2">
      <c r="B1735" s="249" t="s">
        <v>105</v>
      </c>
      <c r="C1735" s="223" t="s">
        <v>60</v>
      </c>
      <c r="D1735" s="210">
        <v>3</v>
      </c>
      <c r="E1735" s="210">
        <v>2</v>
      </c>
      <c r="F1735" s="210">
        <v>6</v>
      </c>
      <c r="G1735" s="210">
        <v>2</v>
      </c>
      <c r="H1735" s="210">
        <v>1</v>
      </c>
      <c r="I1735" s="210">
        <v>1</v>
      </c>
      <c r="J1735" s="210">
        <v>1</v>
      </c>
      <c r="K1735" s="210">
        <v>3</v>
      </c>
      <c r="L1735" s="210">
        <v>0</v>
      </c>
      <c r="M1735" s="207">
        <f t="shared" si="53"/>
        <v>19</v>
      </c>
    </row>
    <row r="1736" spans="2:15" ht="24.95" customHeight="1" x14ac:dyDescent="0.2">
      <c r="B1736" s="249"/>
      <c r="C1736" s="223" t="s">
        <v>29</v>
      </c>
      <c r="D1736" s="210">
        <v>86</v>
      </c>
      <c r="E1736" s="210">
        <v>22</v>
      </c>
      <c r="F1736" s="210">
        <v>142</v>
      </c>
      <c r="G1736" s="210">
        <v>76</v>
      </c>
      <c r="H1736" s="210">
        <v>21</v>
      </c>
      <c r="I1736" s="210">
        <v>16</v>
      </c>
      <c r="J1736" s="210">
        <v>3</v>
      </c>
      <c r="K1736" s="210">
        <v>50</v>
      </c>
      <c r="L1736" s="210">
        <v>0</v>
      </c>
      <c r="M1736" s="207">
        <f t="shared" si="53"/>
        <v>416</v>
      </c>
    </row>
    <row r="1737" spans="2:15" ht="24.95" customHeight="1" x14ac:dyDescent="0.2">
      <c r="B1737" s="249" t="s">
        <v>106</v>
      </c>
      <c r="C1737" s="223" t="s">
        <v>60</v>
      </c>
      <c r="D1737" s="210">
        <v>0</v>
      </c>
      <c r="E1737" s="210">
        <v>0</v>
      </c>
      <c r="F1737" s="210">
        <v>0</v>
      </c>
      <c r="G1737" s="210">
        <v>0</v>
      </c>
      <c r="H1737" s="210">
        <v>0</v>
      </c>
      <c r="I1737" s="210">
        <v>0</v>
      </c>
      <c r="J1737" s="210">
        <v>0</v>
      </c>
      <c r="K1737" s="210">
        <v>0</v>
      </c>
      <c r="L1737" s="210">
        <v>0</v>
      </c>
      <c r="M1737" s="207">
        <f t="shared" si="53"/>
        <v>0</v>
      </c>
    </row>
    <row r="1738" spans="2:15" ht="24.95" customHeight="1" x14ac:dyDescent="0.2">
      <c r="B1738" s="249"/>
      <c r="C1738" s="223" t="s">
        <v>29</v>
      </c>
      <c r="D1738" s="210">
        <v>0</v>
      </c>
      <c r="E1738" s="210">
        <v>0</v>
      </c>
      <c r="F1738" s="210">
        <v>0</v>
      </c>
      <c r="G1738" s="210">
        <v>0</v>
      </c>
      <c r="H1738" s="210">
        <v>0</v>
      </c>
      <c r="I1738" s="210">
        <v>0</v>
      </c>
      <c r="J1738" s="210">
        <v>0</v>
      </c>
      <c r="K1738" s="210">
        <v>0</v>
      </c>
      <c r="L1738" s="210">
        <v>0</v>
      </c>
      <c r="M1738" s="207">
        <f t="shared" si="53"/>
        <v>0</v>
      </c>
    </row>
    <row r="1739" spans="2:15" ht="24.95" customHeight="1" x14ac:dyDescent="0.2">
      <c r="B1739" s="249" t="s">
        <v>107</v>
      </c>
      <c r="C1739" s="223" t="s">
        <v>60</v>
      </c>
      <c r="D1739" s="210">
        <v>0</v>
      </c>
      <c r="E1739" s="210">
        <v>0</v>
      </c>
      <c r="F1739" s="210">
        <v>3</v>
      </c>
      <c r="G1739" s="210">
        <v>0</v>
      </c>
      <c r="H1739" s="210">
        <v>1</v>
      </c>
      <c r="I1739" s="210">
        <v>1</v>
      </c>
      <c r="J1739" s="210">
        <v>0</v>
      </c>
      <c r="K1739" s="210">
        <v>0</v>
      </c>
      <c r="L1739" s="210">
        <v>0</v>
      </c>
      <c r="M1739" s="207">
        <f t="shared" si="53"/>
        <v>5</v>
      </c>
    </row>
    <row r="1740" spans="2:15" ht="24.95" customHeight="1" x14ac:dyDescent="0.2">
      <c r="B1740" s="278"/>
      <c r="C1740" s="221" t="s">
        <v>29</v>
      </c>
      <c r="D1740" s="210">
        <v>0</v>
      </c>
      <c r="E1740" s="210">
        <v>0</v>
      </c>
      <c r="F1740" s="210">
        <v>23</v>
      </c>
      <c r="G1740" s="210">
        <v>0</v>
      </c>
      <c r="H1740" s="210">
        <v>216</v>
      </c>
      <c r="I1740" s="210">
        <v>6</v>
      </c>
      <c r="J1740" s="210">
        <v>0</v>
      </c>
      <c r="K1740" s="210">
        <v>0</v>
      </c>
      <c r="L1740" s="210">
        <v>0</v>
      </c>
      <c r="M1740" s="211">
        <f t="shared" si="53"/>
        <v>245</v>
      </c>
    </row>
    <row r="1741" spans="2:15" ht="24.95" customHeight="1" x14ac:dyDescent="0.2">
      <c r="B1741" s="290" t="s">
        <v>14</v>
      </c>
      <c r="C1741" s="219" t="s">
        <v>60</v>
      </c>
      <c r="D1741" s="220">
        <f>D1731+D1733+D1735+D1739+D1737</f>
        <v>67</v>
      </c>
      <c r="E1741" s="220">
        <f t="shared" ref="E1741:L1741" si="54">E1731+E1733+E1735+E1739+E1737</f>
        <v>35</v>
      </c>
      <c r="F1741" s="220">
        <f t="shared" si="54"/>
        <v>51</v>
      </c>
      <c r="G1741" s="220">
        <f t="shared" si="54"/>
        <v>10</v>
      </c>
      <c r="H1741" s="220">
        <f t="shared" si="54"/>
        <v>86</v>
      </c>
      <c r="I1741" s="220">
        <f t="shared" si="54"/>
        <v>53</v>
      </c>
      <c r="J1741" s="220">
        <f t="shared" si="54"/>
        <v>24</v>
      </c>
      <c r="K1741" s="220">
        <f t="shared" si="54"/>
        <v>24</v>
      </c>
      <c r="L1741" s="220">
        <f t="shared" si="54"/>
        <v>22</v>
      </c>
      <c r="M1741" s="220">
        <f>M1731+M1733+M1735+M1739+M1737</f>
        <v>372</v>
      </c>
    </row>
    <row r="1742" spans="2:15" ht="24.95" customHeight="1" x14ac:dyDescent="0.2">
      <c r="B1742" s="290"/>
      <c r="C1742" s="218" t="s">
        <v>29</v>
      </c>
      <c r="D1742" s="107">
        <f>D1732+D1734+D1736+D1740+D1738</f>
        <v>949</v>
      </c>
      <c r="E1742" s="107">
        <f t="shared" ref="E1742:L1742" si="55">E1732+E1734+E1736+E1740+E1738</f>
        <v>708</v>
      </c>
      <c r="F1742" s="107">
        <f t="shared" si="55"/>
        <v>967</v>
      </c>
      <c r="G1742" s="107">
        <f t="shared" si="55"/>
        <v>205</v>
      </c>
      <c r="H1742" s="107">
        <f t="shared" si="55"/>
        <v>1824</v>
      </c>
      <c r="I1742" s="107">
        <f t="shared" si="55"/>
        <v>902</v>
      </c>
      <c r="J1742" s="107">
        <f t="shared" si="55"/>
        <v>421</v>
      </c>
      <c r="K1742" s="107">
        <f t="shared" si="55"/>
        <v>400</v>
      </c>
      <c r="L1742" s="107">
        <f t="shared" si="55"/>
        <v>360</v>
      </c>
      <c r="M1742" s="107">
        <f>M1732+M1734+M1736+M1740+M1738</f>
        <v>6736</v>
      </c>
    </row>
    <row r="1743" spans="2:15" ht="24.95" customHeight="1" x14ac:dyDescent="0.2"/>
    <row r="1744" spans="2:15" ht="24.95" customHeight="1" x14ac:dyDescent="0.2"/>
    <row r="1745" spans="2:14" ht="24.95" customHeight="1" x14ac:dyDescent="0.2">
      <c r="B1745" s="98"/>
    </row>
    <row r="1746" spans="2:14" ht="24.95" customHeight="1" x14ac:dyDescent="0.2">
      <c r="B1746" s="98"/>
    </row>
    <row r="1747" spans="2:14" ht="24.95" customHeight="1" x14ac:dyDescent="0.2">
      <c r="B1747" s="98"/>
    </row>
    <row r="1748" spans="2:14" ht="24.95" customHeight="1" x14ac:dyDescent="0.2">
      <c r="B1748" s="100"/>
    </row>
    <row r="1749" spans="2:14" ht="24.95" customHeight="1" x14ac:dyDescent="0.2">
      <c r="B1749" s="100"/>
    </row>
    <row r="1750" spans="2:14" ht="24.95" customHeight="1" x14ac:dyDescent="0.2"/>
    <row r="1751" spans="2:14" ht="24.95" customHeight="1" x14ac:dyDescent="0.2"/>
    <row r="1752" spans="2:14" ht="24.95" customHeight="1" x14ac:dyDescent="0.2">
      <c r="M1752" s="74"/>
      <c r="N1752" s="74"/>
    </row>
    <row r="1753" spans="2:14" ht="24.95" customHeight="1" x14ac:dyDescent="0.2">
      <c r="M1753" s="75"/>
      <c r="N1753" s="75"/>
    </row>
    <row r="1754" spans="2:14" ht="24.95" customHeight="1" x14ac:dyDescent="0.2">
      <c r="B1754" s="99"/>
      <c r="C1754" s="182"/>
      <c r="D1754" s="182"/>
      <c r="E1754" s="182"/>
      <c r="F1754" s="182"/>
      <c r="G1754" s="182"/>
      <c r="H1754" s="182"/>
      <c r="I1754" s="182"/>
      <c r="J1754" s="182"/>
      <c r="K1754" s="182"/>
      <c r="L1754" s="209"/>
      <c r="N1754" s="9"/>
    </row>
    <row r="1755" spans="2:14" ht="24.95" customHeight="1" x14ac:dyDescent="0.2">
      <c r="B1755" s="99"/>
      <c r="C1755" s="182"/>
      <c r="D1755" s="182"/>
      <c r="E1755" s="182"/>
      <c r="F1755" s="182"/>
      <c r="G1755" s="182"/>
      <c r="H1755" s="182"/>
      <c r="I1755" s="182"/>
      <c r="J1755" s="182"/>
      <c r="K1755" s="182"/>
      <c r="L1755" s="209"/>
      <c r="N1755" s="9"/>
    </row>
    <row r="1756" spans="2:14" ht="24.95" customHeight="1" x14ac:dyDescent="0.2">
      <c r="B1756" s="99"/>
      <c r="C1756" s="182"/>
      <c r="D1756" s="182"/>
      <c r="E1756" s="182"/>
      <c r="F1756" s="182"/>
      <c r="G1756" s="182"/>
      <c r="H1756" s="182"/>
      <c r="I1756" s="182"/>
      <c r="J1756" s="182"/>
      <c r="K1756" s="182"/>
      <c r="L1756" s="209"/>
    </row>
    <row r="1757" spans="2:14" ht="25.5" customHeight="1" x14ac:dyDescent="0.2">
      <c r="B1757" s="248" t="s">
        <v>113</v>
      </c>
      <c r="C1757" s="248"/>
      <c r="D1757" s="248"/>
      <c r="E1757" s="248"/>
      <c r="F1757" s="248"/>
      <c r="G1757" s="248"/>
      <c r="H1757" s="248"/>
      <c r="I1757" s="248"/>
      <c r="J1757" s="248"/>
      <c r="K1757" s="248"/>
      <c r="L1757" s="248"/>
      <c r="M1757" s="248"/>
    </row>
    <row r="1758" spans="2:14" ht="15" customHeight="1" x14ac:dyDescent="0.2"/>
    <row r="1759" spans="2:14" ht="24.95" customHeight="1" x14ac:dyDescent="0.2">
      <c r="B1759" s="183" t="s">
        <v>49</v>
      </c>
      <c r="C1759" s="179" t="s">
        <v>114</v>
      </c>
      <c r="D1759" s="179" t="s">
        <v>21</v>
      </c>
      <c r="E1759" s="179" t="s">
        <v>22</v>
      </c>
      <c r="F1759" s="179" t="s">
        <v>7</v>
      </c>
      <c r="G1759" s="179" t="s">
        <v>8</v>
      </c>
      <c r="H1759" s="179" t="s">
        <v>9</v>
      </c>
      <c r="I1759" s="179" t="s">
        <v>10</v>
      </c>
      <c r="J1759" s="179" t="s">
        <v>11</v>
      </c>
      <c r="K1759" s="179" t="s">
        <v>12</v>
      </c>
      <c r="L1759" s="179" t="s">
        <v>14</v>
      </c>
    </row>
    <row r="1760" spans="2:14" ht="24.95" customHeight="1" x14ac:dyDescent="0.2">
      <c r="B1760" s="98" t="s">
        <v>23</v>
      </c>
      <c r="C1760" s="169">
        <v>611</v>
      </c>
      <c r="D1760" s="169">
        <v>857</v>
      </c>
      <c r="E1760" s="169">
        <v>1253</v>
      </c>
      <c r="F1760" s="169">
        <v>345</v>
      </c>
      <c r="G1760" s="169">
        <v>711</v>
      </c>
      <c r="H1760" s="169">
        <v>524</v>
      </c>
      <c r="I1760" s="169">
        <v>334</v>
      </c>
      <c r="J1760" s="169">
        <v>870</v>
      </c>
      <c r="K1760" s="169">
        <v>453</v>
      </c>
      <c r="L1760" s="170">
        <f>SUM(C1760:K1760)</f>
        <v>5958</v>
      </c>
      <c r="N1760" s="47"/>
    </row>
    <row r="1761" spans="2:14" ht="24.95" customHeight="1" x14ac:dyDescent="0.2">
      <c r="B1761" s="184" t="s">
        <v>29</v>
      </c>
      <c r="C1761" s="131">
        <v>58989</v>
      </c>
      <c r="D1761" s="131">
        <v>72715</v>
      </c>
      <c r="E1761" s="131">
        <v>76451</v>
      </c>
      <c r="F1761" s="131">
        <v>30174</v>
      </c>
      <c r="G1761" s="131">
        <v>53936</v>
      </c>
      <c r="H1761" s="131">
        <v>58670</v>
      </c>
      <c r="I1761" s="131">
        <v>27884</v>
      </c>
      <c r="J1761" s="131">
        <v>92540</v>
      </c>
      <c r="K1761" s="131">
        <v>38316</v>
      </c>
      <c r="L1761" s="171">
        <f>SUM(C1761:K1761)</f>
        <v>509675</v>
      </c>
    </row>
    <row r="1762" spans="2:14" ht="24.95" customHeight="1" x14ac:dyDescent="0.2">
      <c r="B1762" s="46"/>
      <c r="C1762" s="36"/>
      <c r="D1762" s="36"/>
      <c r="E1762" s="36"/>
      <c r="F1762" s="36"/>
      <c r="G1762" s="36"/>
      <c r="H1762" s="36"/>
      <c r="I1762" s="36"/>
      <c r="J1762" s="36"/>
      <c r="K1762" s="36"/>
      <c r="L1762" s="37"/>
      <c r="N1762" s="82"/>
    </row>
    <row r="1763" spans="2:14" ht="24.95" customHeight="1" x14ac:dyDescent="0.2">
      <c r="B1763" s="46"/>
      <c r="C1763" s="83"/>
      <c r="D1763" s="83"/>
      <c r="E1763" s="83"/>
      <c r="F1763" s="83"/>
      <c r="G1763" s="83"/>
      <c r="H1763" s="83"/>
      <c r="I1763" s="83"/>
      <c r="J1763" s="83"/>
      <c r="K1763" s="83"/>
      <c r="L1763" s="84"/>
    </row>
    <row r="1764" spans="2:14" ht="24.95" customHeight="1" x14ac:dyDescent="0.2"/>
    <row r="1765" spans="2:14" ht="24.95" customHeight="1" x14ac:dyDescent="0.2"/>
    <row r="1766" spans="2:14" ht="24.95" customHeight="1" x14ac:dyDescent="0.2"/>
    <row r="1767" spans="2:14" ht="24.95" customHeight="1" x14ac:dyDescent="0.2"/>
    <row r="1768" spans="2:14" ht="24.95" customHeight="1" x14ac:dyDescent="0.2"/>
    <row r="1769" spans="2:14" ht="24.95" customHeight="1" x14ac:dyDescent="0.2"/>
    <row r="1770" spans="2:14" ht="24.95" customHeight="1" x14ac:dyDescent="0.2"/>
    <row r="1771" spans="2:14" ht="24.95" customHeight="1" x14ac:dyDescent="0.2"/>
    <row r="1772" spans="2:14" ht="24.95" customHeight="1" x14ac:dyDescent="0.2"/>
    <row r="1773" spans="2:14" ht="24.95" customHeight="1" x14ac:dyDescent="0.2"/>
    <row r="1774" spans="2:14" ht="24.95" customHeight="1" x14ac:dyDescent="0.2"/>
    <row r="1775" spans="2:14" ht="24.95" customHeight="1" x14ac:dyDescent="0.2"/>
    <row r="1776" spans="2:14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spans="1:13" ht="24.95" customHeight="1" x14ac:dyDescent="0.2"/>
    <row r="1794" spans="1:13" ht="24.95" customHeight="1" x14ac:dyDescent="0.2"/>
    <row r="1795" spans="1:13" ht="24.95" customHeight="1" x14ac:dyDescent="0.2"/>
    <row r="1796" spans="1:13" ht="24.95" customHeight="1" x14ac:dyDescent="0.2"/>
    <row r="1797" spans="1:13" ht="24.95" customHeight="1" x14ac:dyDescent="0.2"/>
    <row r="1798" spans="1:13" ht="24.95" customHeight="1" thickBot="1" x14ac:dyDescent="0.25">
      <c r="M1798" s="22">
        <v>23</v>
      </c>
    </row>
    <row r="1799" spans="1:13" ht="20.100000000000001" customHeight="1" thickTop="1" x14ac:dyDescent="0.2">
      <c r="A1799" s="19"/>
      <c r="B1799" s="298" t="s">
        <v>91</v>
      </c>
      <c r="C1799" s="299"/>
      <c r="D1799" s="299"/>
      <c r="E1799" s="299"/>
      <c r="F1799" s="299"/>
      <c r="G1799" s="299"/>
      <c r="H1799" s="299"/>
      <c r="I1799" s="299"/>
      <c r="J1799" s="299"/>
      <c r="K1799" s="299"/>
      <c r="L1799" s="299"/>
      <c r="M1799" s="245"/>
    </row>
    <row r="1800" spans="1:13" ht="20.100000000000001" customHeight="1" thickBot="1" x14ac:dyDescent="0.25">
      <c r="A1800" s="19"/>
      <c r="B1800" s="300" t="s">
        <v>90</v>
      </c>
      <c r="C1800" s="301"/>
      <c r="D1800" s="301"/>
      <c r="E1800" s="301"/>
      <c r="F1800" s="301"/>
      <c r="G1800" s="301"/>
      <c r="H1800" s="301"/>
      <c r="I1800" s="301"/>
      <c r="J1800" s="301"/>
      <c r="K1800" s="301"/>
      <c r="L1800" s="301"/>
      <c r="M1800" s="246"/>
    </row>
    <row r="1801" spans="1:13" ht="20.100000000000001" customHeight="1" thickTop="1" thickBot="1" x14ac:dyDescent="0.25">
      <c r="A1801" s="19"/>
      <c r="B1801" s="244"/>
      <c r="C1801" s="191"/>
      <c r="D1801" s="191"/>
      <c r="E1801" s="191"/>
      <c r="F1801" s="191"/>
      <c r="G1801" s="191"/>
      <c r="H1801" s="191"/>
      <c r="I1801" s="191"/>
      <c r="J1801" s="191"/>
      <c r="K1801" s="191"/>
      <c r="L1801" s="191"/>
      <c r="M1801" s="244"/>
    </row>
    <row r="1802" spans="1:13" ht="20.100000000000001" customHeight="1" thickTop="1" x14ac:dyDescent="0.2">
      <c r="A1802" s="188"/>
      <c r="B1802" s="194"/>
      <c r="C1802" s="190"/>
      <c r="D1802" s="190"/>
      <c r="E1802" s="190"/>
      <c r="F1802" s="190"/>
      <c r="G1802" s="190"/>
      <c r="H1802" s="190"/>
      <c r="I1802" s="190"/>
      <c r="J1802" s="190"/>
      <c r="K1802" s="190"/>
      <c r="L1802" s="190"/>
      <c r="M1802" s="232"/>
    </row>
    <row r="1803" spans="1:13" s="185" customFormat="1" ht="20.100000000000001" customHeight="1" x14ac:dyDescent="0.2">
      <c r="A1803" s="189"/>
      <c r="B1803" s="193" t="s">
        <v>30</v>
      </c>
      <c r="C1803" s="192"/>
      <c r="D1803" s="192"/>
      <c r="E1803" s="192"/>
      <c r="F1803" s="192"/>
      <c r="G1803" s="192"/>
      <c r="H1803" s="192"/>
      <c r="I1803" s="192"/>
      <c r="J1803" s="192"/>
      <c r="K1803" s="192"/>
      <c r="L1803" s="192"/>
      <c r="M1803" s="189"/>
    </row>
    <row r="1804" spans="1:13" s="185" customFormat="1" ht="20.100000000000001" customHeight="1" x14ac:dyDescent="0.2">
      <c r="A1804" s="189"/>
      <c r="B1804" s="186"/>
      <c r="C1804" s="187"/>
      <c r="D1804" s="187"/>
      <c r="E1804" s="187"/>
      <c r="F1804" s="187"/>
      <c r="G1804" s="187"/>
      <c r="H1804" s="187"/>
      <c r="I1804" s="187"/>
      <c r="J1804" s="187"/>
      <c r="K1804" s="187"/>
      <c r="L1804" s="192"/>
      <c r="M1804" s="189"/>
    </row>
    <row r="1805" spans="1:13" s="185" customFormat="1" ht="20.100000000000001" customHeight="1" x14ac:dyDescent="0.2">
      <c r="A1805" s="189"/>
      <c r="B1805" s="287" t="s">
        <v>145</v>
      </c>
      <c r="C1805" s="288"/>
      <c r="D1805" s="289" t="s">
        <v>134</v>
      </c>
      <c r="E1805" s="289"/>
      <c r="F1805" s="289"/>
      <c r="G1805" s="289"/>
      <c r="H1805" s="289"/>
      <c r="I1805" s="289"/>
      <c r="J1805" s="289"/>
      <c r="K1805" s="289"/>
      <c r="L1805" s="289"/>
      <c r="M1805" s="189"/>
    </row>
    <row r="1806" spans="1:13" s="185" customFormat="1" ht="20.100000000000001" customHeight="1" x14ac:dyDescent="0.2">
      <c r="A1806" s="189"/>
      <c r="B1806" s="287"/>
      <c r="C1806" s="288"/>
      <c r="D1806" s="289"/>
      <c r="E1806" s="289"/>
      <c r="F1806" s="289"/>
      <c r="G1806" s="289"/>
      <c r="H1806" s="289"/>
      <c r="I1806" s="289"/>
      <c r="J1806" s="289"/>
      <c r="K1806" s="289"/>
      <c r="L1806" s="289"/>
      <c r="M1806" s="189"/>
    </row>
    <row r="1807" spans="1:13" s="185" customFormat="1" ht="20.100000000000001" customHeight="1" x14ac:dyDescent="0.2">
      <c r="A1807" s="189"/>
      <c r="B1807" s="287" t="s">
        <v>146</v>
      </c>
      <c r="C1807" s="288"/>
      <c r="D1807" s="289" t="s">
        <v>135</v>
      </c>
      <c r="E1807" s="289"/>
      <c r="F1807" s="289"/>
      <c r="G1807" s="289"/>
      <c r="H1807" s="289"/>
      <c r="I1807" s="289"/>
      <c r="J1807" s="289"/>
      <c r="K1807" s="289"/>
      <c r="L1807" s="289"/>
      <c r="M1807" s="189"/>
    </row>
    <row r="1808" spans="1:13" ht="20.100000000000001" customHeight="1" x14ac:dyDescent="0.2">
      <c r="A1808" s="188"/>
      <c r="B1808" s="287"/>
      <c r="C1808" s="288"/>
      <c r="D1808" s="289"/>
      <c r="E1808" s="289"/>
      <c r="F1808" s="289"/>
      <c r="G1808" s="289"/>
      <c r="H1808" s="289"/>
      <c r="I1808" s="289"/>
      <c r="J1808" s="289"/>
      <c r="K1808" s="289"/>
      <c r="L1808" s="289"/>
      <c r="M1808" s="189"/>
    </row>
    <row r="1809" spans="1:15" ht="20.100000000000001" customHeight="1" x14ac:dyDescent="0.2">
      <c r="A1809" s="188"/>
      <c r="B1809" s="287" t="s">
        <v>147</v>
      </c>
      <c r="C1809" s="288"/>
      <c r="D1809" s="289" t="s">
        <v>136</v>
      </c>
      <c r="E1809" s="289"/>
      <c r="F1809" s="289"/>
      <c r="G1809" s="289"/>
      <c r="H1809" s="289"/>
      <c r="I1809" s="289"/>
      <c r="J1809" s="289"/>
      <c r="K1809" s="289"/>
      <c r="L1809" s="289"/>
      <c r="M1809" s="189"/>
    </row>
    <row r="1810" spans="1:15" s="185" customFormat="1" ht="20.100000000000001" customHeight="1" x14ac:dyDescent="0.2">
      <c r="A1810" s="189"/>
      <c r="B1810" s="287"/>
      <c r="C1810" s="288"/>
      <c r="D1810" s="289"/>
      <c r="E1810" s="289"/>
      <c r="F1810" s="289"/>
      <c r="G1810" s="289"/>
      <c r="H1810" s="289"/>
      <c r="I1810" s="289"/>
      <c r="J1810" s="289"/>
      <c r="K1810" s="289"/>
      <c r="L1810" s="289"/>
      <c r="M1810" s="189"/>
    </row>
    <row r="1811" spans="1:15" s="185" customFormat="1" ht="20.100000000000001" customHeight="1" x14ac:dyDescent="0.2">
      <c r="A1811" s="189"/>
      <c r="B1811" s="287" t="s">
        <v>3</v>
      </c>
      <c r="C1811" s="288"/>
      <c r="D1811" s="289" t="s">
        <v>137</v>
      </c>
      <c r="E1811" s="289"/>
      <c r="F1811" s="289"/>
      <c r="G1811" s="289"/>
      <c r="H1811" s="289"/>
      <c r="I1811" s="289"/>
      <c r="J1811" s="289"/>
      <c r="K1811" s="289"/>
      <c r="L1811" s="289"/>
      <c r="M1811" s="189"/>
    </row>
    <row r="1812" spans="1:15" s="185" customFormat="1" ht="20.100000000000001" customHeight="1" x14ac:dyDescent="0.2">
      <c r="A1812" s="189"/>
      <c r="B1812" s="287"/>
      <c r="C1812" s="288"/>
      <c r="D1812" s="289"/>
      <c r="E1812" s="289"/>
      <c r="F1812" s="289"/>
      <c r="G1812" s="289"/>
      <c r="H1812" s="289"/>
      <c r="I1812" s="289"/>
      <c r="J1812" s="289"/>
      <c r="K1812" s="289"/>
      <c r="L1812" s="289"/>
      <c r="M1812" s="189"/>
    </row>
    <row r="1813" spans="1:15" s="185" customFormat="1" ht="20.100000000000001" customHeight="1" thickBot="1" x14ac:dyDescent="0.25">
      <c r="A1813" s="189"/>
      <c r="B1813" s="234"/>
      <c r="C1813" s="235"/>
      <c r="D1813" s="235"/>
      <c r="E1813" s="235"/>
      <c r="F1813" s="235"/>
      <c r="G1813" s="235"/>
      <c r="H1813" s="235"/>
      <c r="I1813" s="235"/>
      <c r="J1813" s="235"/>
      <c r="K1813" s="235"/>
      <c r="L1813" s="235"/>
      <c r="M1813" s="236"/>
    </row>
    <row r="1814" spans="1:15" s="185" customFormat="1" ht="20.100000000000001" customHeight="1" thickTop="1" thickBot="1" x14ac:dyDescent="0.25">
      <c r="A1814" s="187"/>
      <c r="B1814" s="233"/>
      <c r="C1814" s="191"/>
      <c r="D1814" s="191"/>
      <c r="E1814" s="191"/>
      <c r="F1814" s="191"/>
      <c r="G1814" s="191"/>
      <c r="H1814" s="191"/>
      <c r="I1814" s="191"/>
      <c r="J1814" s="191"/>
      <c r="K1814" s="191"/>
      <c r="L1814" s="191"/>
      <c r="M1814" s="237"/>
    </row>
    <row r="1815" spans="1:15" s="185" customFormat="1" ht="20.100000000000001" customHeight="1" thickTop="1" x14ac:dyDescent="0.2">
      <c r="A1815" s="187"/>
      <c r="B1815" s="238"/>
      <c r="C1815" s="239"/>
      <c r="D1815" s="239"/>
      <c r="E1815" s="239"/>
      <c r="F1815" s="239"/>
      <c r="G1815" s="239"/>
      <c r="H1815" s="239"/>
      <c r="I1815" s="239"/>
      <c r="J1815" s="239"/>
      <c r="K1815" s="239"/>
      <c r="L1815" s="239"/>
      <c r="M1815" s="240"/>
    </row>
    <row r="1816" spans="1:15" s="185" customFormat="1" ht="20.100000000000001" customHeight="1" x14ac:dyDescent="0.2">
      <c r="A1816" s="187"/>
      <c r="B1816" s="241" t="s">
        <v>126</v>
      </c>
      <c r="C1816" s="192"/>
      <c r="D1816" s="192"/>
      <c r="E1816" s="192"/>
      <c r="F1816" s="192"/>
      <c r="G1816" s="192"/>
      <c r="H1816" s="192"/>
      <c r="I1816" s="192"/>
      <c r="J1816" s="192"/>
      <c r="K1816" s="192"/>
      <c r="L1816" s="192"/>
      <c r="M1816" s="242"/>
    </row>
    <row r="1817" spans="1:15" s="185" customFormat="1" ht="20.100000000000001" customHeight="1" x14ac:dyDescent="0.2">
      <c r="A1817" s="187"/>
      <c r="B1817" s="243"/>
      <c r="C1817" s="187"/>
      <c r="D1817" s="187"/>
      <c r="E1817" s="187"/>
      <c r="F1817" s="187"/>
      <c r="G1817" s="187"/>
      <c r="H1817" s="187"/>
      <c r="I1817" s="187"/>
      <c r="J1817" s="187"/>
      <c r="K1817" s="187"/>
      <c r="L1817" s="192"/>
      <c r="M1817" s="242"/>
    </row>
    <row r="1818" spans="1:15" s="185" customFormat="1" ht="20.100000000000001" customHeight="1" x14ac:dyDescent="0.2">
      <c r="A1818" s="187"/>
      <c r="B1818" s="282" t="s">
        <v>148</v>
      </c>
      <c r="C1818" s="283"/>
      <c r="D1818" s="289" t="s">
        <v>138</v>
      </c>
      <c r="E1818" s="289"/>
      <c r="F1818" s="289"/>
      <c r="G1818" s="289"/>
      <c r="H1818" s="289"/>
      <c r="I1818" s="289"/>
      <c r="J1818" s="289"/>
      <c r="K1818" s="289"/>
      <c r="L1818" s="289"/>
      <c r="M1818" s="242"/>
    </row>
    <row r="1819" spans="1:15" s="185" customFormat="1" ht="20.100000000000001" customHeight="1" x14ac:dyDescent="0.2">
      <c r="A1819" s="187"/>
      <c r="B1819" s="282"/>
      <c r="C1819" s="283"/>
      <c r="D1819" s="289"/>
      <c r="E1819" s="289"/>
      <c r="F1819" s="289"/>
      <c r="G1819" s="289"/>
      <c r="H1819" s="289"/>
      <c r="I1819" s="289"/>
      <c r="J1819" s="289"/>
      <c r="K1819" s="289"/>
      <c r="L1819" s="289"/>
      <c r="M1819" s="242"/>
    </row>
    <row r="1820" spans="1:15" ht="20.100000000000001" customHeight="1" x14ac:dyDescent="0.2">
      <c r="B1820" s="282" t="s">
        <v>149</v>
      </c>
      <c r="C1820" s="283"/>
      <c r="D1820" s="284" t="s">
        <v>139</v>
      </c>
      <c r="E1820" s="284"/>
      <c r="F1820" s="284"/>
      <c r="G1820" s="284"/>
      <c r="H1820" s="284"/>
      <c r="I1820" s="284"/>
      <c r="J1820" s="284"/>
      <c r="K1820" s="284"/>
      <c r="L1820" s="284"/>
      <c r="M1820" s="295"/>
      <c r="N1820" s="185"/>
      <c r="O1820" s="185"/>
    </row>
    <row r="1821" spans="1:15" ht="20.100000000000001" customHeight="1" x14ac:dyDescent="0.2">
      <c r="B1821" s="282"/>
      <c r="C1821" s="283"/>
      <c r="D1821" s="284"/>
      <c r="E1821" s="284"/>
      <c r="F1821" s="284"/>
      <c r="G1821" s="284"/>
      <c r="H1821" s="284"/>
      <c r="I1821" s="284"/>
      <c r="J1821" s="284"/>
      <c r="K1821" s="284"/>
      <c r="L1821" s="284"/>
      <c r="M1821" s="295"/>
      <c r="N1821" s="185"/>
      <c r="O1821" s="185"/>
    </row>
    <row r="1822" spans="1:15" ht="20.100000000000001" customHeight="1" x14ac:dyDescent="0.2">
      <c r="B1822" s="282" t="s">
        <v>150</v>
      </c>
      <c r="C1822" s="283"/>
      <c r="D1822" s="284" t="s">
        <v>140</v>
      </c>
      <c r="E1822" s="284"/>
      <c r="F1822" s="284"/>
      <c r="G1822" s="284"/>
      <c r="H1822" s="284"/>
      <c r="I1822" s="284"/>
      <c r="J1822" s="284"/>
      <c r="K1822" s="284"/>
      <c r="L1822" s="284"/>
      <c r="M1822" s="242"/>
      <c r="N1822" s="185"/>
      <c r="O1822" s="185"/>
    </row>
    <row r="1823" spans="1:15" ht="20.100000000000001" customHeight="1" x14ac:dyDescent="0.2">
      <c r="B1823" s="282"/>
      <c r="C1823" s="283"/>
      <c r="D1823" s="284"/>
      <c r="E1823" s="284"/>
      <c r="F1823" s="284"/>
      <c r="G1823" s="284"/>
      <c r="H1823" s="284"/>
      <c r="I1823" s="284"/>
      <c r="J1823" s="284"/>
      <c r="K1823" s="284"/>
      <c r="L1823" s="284"/>
      <c r="M1823" s="242"/>
      <c r="N1823" s="185"/>
      <c r="O1823" s="185"/>
    </row>
    <row r="1824" spans="1:15" ht="20.100000000000001" customHeight="1" x14ac:dyDescent="0.2">
      <c r="B1824" s="282" t="s">
        <v>151</v>
      </c>
      <c r="C1824" s="283"/>
      <c r="D1824" s="284" t="s">
        <v>141</v>
      </c>
      <c r="E1824" s="284"/>
      <c r="F1824" s="284"/>
      <c r="G1824" s="284"/>
      <c r="H1824" s="284"/>
      <c r="I1824" s="284"/>
      <c r="J1824" s="284"/>
      <c r="K1824" s="284"/>
      <c r="L1824" s="284"/>
      <c r="M1824" s="242"/>
      <c r="N1824" s="185"/>
      <c r="O1824" s="185"/>
    </row>
    <row r="1825" spans="2:15" ht="20.100000000000001" customHeight="1" x14ac:dyDescent="0.2">
      <c r="B1825" s="282"/>
      <c r="C1825" s="283"/>
      <c r="D1825" s="284"/>
      <c r="E1825" s="284"/>
      <c r="F1825" s="284"/>
      <c r="G1825" s="284"/>
      <c r="H1825" s="284"/>
      <c r="I1825" s="284"/>
      <c r="J1825" s="284"/>
      <c r="K1825" s="284"/>
      <c r="L1825" s="284"/>
      <c r="M1825" s="242"/>
      <c r="N1825" s="185"/>
      <c r="O1825" s="185"/>
    </row>
    <row r="1826" spans="2:15" ht="20.100000000000001" customHeight="1" x14ac:dyDescent="0.2">
      <c r="B1826" s="282" t="s">
        <v>152</v>
      </c>
      <c r="C1826" s="283"/>
      <c r="D1826" s="284" t="s">
        <v>142</v>
      </c>
      <c r="E1826" s="284"/>
      <c r="F1826" s="284"/>
      <c r="G1826" s="284"/>
      <c r="H1826" s="284"/>
      <c r="I1826" s="284"/>
      <c r="J1826" s="284"/>
      <c r="K1826" s="284"/>
      <c r="L1826" s="284"/>
      <c r="M1826" s="242"/>
      <c r="N1826" s="185"/>
      <c r="O1826" s="185"/>
    </row>
    <row r="1827" spans="2:15" ht="20.100000000000001" customHeight="1" x14ac:dyDescent="0.2">
      <c r="B1827" s="282"/>
      <c r="C1827" s="283"/>
      <c r="D1827" s="284"/>
      <c r="E1827" s="284"/>
      <c r="F1827" s="284"/>
      <c r="G1827" s="284"/>
      <c r="H1827" s="284"/>
      <c r="I1827" s="284"/>
      <c r="J1827" s="284"/>
      <c r="K1827" s="284"/>
      <c r="L1827" s="284"/>
      <c r="M1827" s="242"/>
      <c r="N1827" s="185"/>
      <c r="O1827" s="185"/>
    </row>
    <row r="1828" spans="2:15" ht="20.100000000000001" customHeight="1" x14ac:dyDescent="0.2">
      <c r="B1828" s="282" t="s">
        <v>153</v>
      </c>
      <c r="C1828" s="283"/>
      <c r="D1828" s="284" t="s">
        <v>143</v>
      </c>
      <c r="E1828" s="284"/>
      <c r="F1828" s="284"/>
      <c r="G1828" s="284"/>
      <c r="H1828" s="284"/>
      <c r="I1828" s="284"/>
      <c r="J1828" s="284"/>
      <c r="K1828" s="284"/>
      <c r="L1828" s="284"/>
      <c r="M1828" s="242"/>
      <c r="N1828" s="185"/>
      <c r="O1828" s="185"/>
    </row>
    <row r="1829" spans="2:15" ht="20.100000000000001" customHeight="1" x14ac:dyDescent="0.2">
      <c r="B1829" s="282"/>
      <c r="C1829" s="283"/>
      <c r="D1829" s="284"/>
      <c r="E1829" s="284"/>
      <c r="F1829" s="284"/>
      <c r="G1829" s="284"/>
      <c r="H1829" s="284"/>
      <c r="I1829" s="284"/>
      <c r="J1829" s="284"/>
      <c r="K1829" s="284"/>
      <c r="L1829" s="284"/>
      <c r="M1829" s="242"/>
      <c r="N1829" s="185"/>
      <c r="O1829" s="185"/>
    </row>
    <row r="1830" spans="2:15" ht="20.100000000000001" customHeight="1" x14ac:dyDescent="0.2">
      <c r="B1830" s="282" t="s">
        <v>154</v>
      </c>
      <c r="C1830" s="283"/>
      <c r="D1830" s="284" t="s">
        <v>144</v>
      </c>
      <c r="E1830" s="284"/>
      <c r="F1830" s="284"/>
      <c r="G1830" s="284"/>
      <c r="H1830" s="284"/>
      <c r="I1830" s="284"/>
      <c r="J1830" s="284"/>
      <c r="K1830" s="284"/>
      <c r="L1830" s="284"/>
      <c r="M1830" s="295"/>
    </row>
    <row r="1831" spans="2:15" ht="20.100000000000001" customHeight="1" thickBot="1" x14ac:dyDescent="0.25">
      <c r="B1831" s="285"/>
      <c r="C1831" s="286"/>
      <c r="D1831" s="296"/>
      <c r="E1831" s="296"/>
      <c r="F1831" s="296"/>
      <c r="G1831" s="296"/>
      <c r="H1831" s="296"/>
      <c r="I1831" s="296"/>
      <c r="J1831" s="296"/>
      <c r="K1831" s="296"/>
      <c r="L1831" s="296"/>
      <c r="M1831" s="297"/>
    </row>
    <row r="1832" spans="2:15" ht="35.1" customHeight="1" thickTop="1" x14ac:dyDescent="0.2">
      <c r="B1832" s="175"/>
      <c r="C1832" s="175"/>
      <c r="D1832" s="175"/>
      <c r="E1832" s="175"/>
      <c r="F1832" s="175"/>
      <c r="G1832" s="175"/>
      <c r="H1832" s="175"/>
      <c r="I1832" s="175"/>
      <c r="J1832" s="175"/>
      <c r="K1832" s="175"/>
      <c r="L1832" s="175"/>
      <c r="M1832" s="175"/>
    </row>
    <row r="1833" spans="2:15" ht="20.100000000000001" customHeight="1" x14ac:dyDescent="0.2">
      <c r="B1833" s="174"/>
      <c r="C1833" s="174"/>
      <c r="D1833" s="174"/>
      <c r="E1833" s="174"/>
      <c r="F1833" s="174"/>
      <c r="G1833" s="174"/>
      <c r="H1833" s="174"/>
      <c r="I1833" s="174"/>
      <c r="J1833" s="174"/>
      <c r="K1833" s="174"/>
      <c r="L1833" s="174"/>
      <c r="M1833" s="174"/>
    </row>
    <row r="1834" spans="2:15" ht="20.100000000000001" customHeight="1" x14ac:dyDescent="0.2">
      <c r="B1834" s="174"/>
      <c r="C1834" s="174"/>
      <c r="D1834" s="174"/>
      <c r="E1834" s="174"/>
      <c r="F1834" s="174"/>
      <c r="G1834" s="174"/>
      <c r="H1834" s="174"/>
      <c r="I1834" s="174"/>
      <c r="J1834" s="174"/>
      <c r="K1834" s="174"/>
      <c r="L1834" s="174"/>
      <c r="M1834" s="174"/>
    </row>
    <row r="1835" spans="2:15" ht="20.100000000000001" customHeight="1" x14ac:dyDescent="0.2">
      <c r="B1835" s="174"/>
      <c r="C1835" s="174"/>
      <c r="D1835" s="174"/>
      <c r="E1835" s="174"/>
      <c r="F1835" s="174"/>
      <c r="G1835" s="174"/>
      <c r="H1835" s="174"/>
      <c r="I1835" s="174"/>
      <c r="J1835" s="174"/>
      <c r="K1835" s="174"/>
      <c r="L1835" s="174"/>
      <c r="M1835" s="174"/>
    </row>
    <row r="1836" spans="2:15" ht="20.100000000000001" customHeight="1" x14ac:dyDescent="0.2">
      <c r="B1836" s="174"/>
      <c r="C1836" s="174"/>
      <c r="D1836" s="174"/>
      <c r="E1836" s="174"/>
      <c r="F1836" s="174"/>
      <c r="G1836" s="174"/>
      <c r="H1836" s="174"/>
      <c r="I1836" s="174"/>
      <c r="J1836" s="174"/>
      <c r="K1836" s="174"/>
      <c r="L1836" s="174"/>
      <c r="M1836" s="174"/>
    </row>
    <row r="1837" spans="2:15" ht="20.100000000000001" customHeight="1" x14ac:dyDescent="0.2">
      <c r="B1837" s="174"/>
      <c r="C1837" s="174"/>
      <c r="D1837" s="174"/>
      <c r="E1837" s="174"/>
      <c r="F1837" s="174"/>
      <c r="G1837" s="174"/>
      <c r="H1837" s="174"/>
      <c r="I1837" s="174"/>
      <c r="J1837" s="174"/>
      <c r="K1837" s="174"/>
      <c r="L1837" s="174"/>
      <c r="M1837" s="174"/>
    </row>
    <row r="1838" spans="2:15" ht="20.100000000000001" customHeight="1" x14ac:dyDescent="0.2">
      <c r="B1838" s="174"/>
      <c r="C1838" s="174"/>
      <c r="D1838" s="174"/>
      <c r="E1838" s="174"/>
      <c r="F1838" s="174"/>
      <c r="G1838" s="174"/>
      <c r="H1838" s="174"/>
      <c r="I1838" s="174"/>
      <c r="J1838" s="174"/>
      <c r="K1838" s="174"/>
      <c r="L1838" s="174"/>
      <c r="M1838" s="174"/>
    </row>
    <row r="1839" spans="2:15" ht="20.100000000000001" customHeight="1" x14ac:dyDescent="0.2">
      <c r="B1839" s="174"/>
      <c r="C1839" s="174"/>
      <c r="D1839" s="174"/>
      <c r="E1839" s="174"/>
      <c r="F1839" s="174"/>
      <c r="G1839" s="174"/>
      <c r="H1839" s="174"/>
      <c r="I1839" s="174"/>
      <c r="J1839" s="174"/>
      <c r="K1839" s="174"/>
      <c r="L1839" s="174"/>
      <c r="M1839" s="174"/>
    </row>
    <row r="1840" spans="2:15" ht="20.100000000000001" customHeight="1" x14ac:dyDescent="0.2">
      <c r="B1840" s="174"/>
      <c r="C1840" s="174"/>
      <c r="D1840" s="174"/>
      <c r="E1840" s="174"/>
      <c r="F1840" s="174"/>
      <c r="G1840" s="174"/>
      <c r="H1840" s="174"/>
      <c r="I1840" s="174"/>
      <c r="J1840" s="174"/>
      <c r="K1840" s="174"/>
      <c r="L1840" s="174"/>
      <c r="M1840" s="174"/>
    </row>
    <row r="1841" spans="2:13" ht="20.100000000000001" customHeight="1" x14ac:dyDescent="0.2">
      <c r="B1841" s="174"/>
      <c r="C1841" s="174"/>
      <c r="D1841" s="174"/>
      <c r="E1841" s="174"/>
      <c r="F1841" s="174"/>
      <c r="G1841" s="174"/>
      <c r="H1841" s="174"/>
      <c r="I1841" s="174"/>
      <c r="J1841" s="174"/>
      <c r="K1841" s="174"/>
      <c r="L1841" s="174"/>
      <c r="M1841" s="174"/>
    </row>
    <row r="1842" spans="2:13" ht="20.100000000000001" customHeight="1" x14ac:dyDescent="0.2">
      <c r="B1842" s="174"/>
      <c r="C1842" s="174"/>
      <c r="D1842" s="174"/>
      <c r="E1842" s="174"/>
      <c r="F1842" s="174"/>
      <c r="G1842" s="174"/>
      <c r="H1842" s="174"/>
      <c r="I1842" s="174"/>
      <c r="J1842" s="174"/>
      <c r="K1842" s="174"/>
      <c r="L1842" s="174"/>
      <c r="M1842" s="174"/>
    </row>
    <row r="1843" spans="2:13" ht="20.100000000000001" customHeight="1" x14ac:dyDescent="0.2">
      <c r="B1843" s="174"/>
      <c r="C1843" s="174"/>
      <c r="D1843" s="174"/>
      <c r="E1843" s="174"/>
      <c r="F1843" s="174"/>
      <c r="G1843" s="174"/>
      <c r="H1843" s="174"/>
      <c r="I1843" s="174"/>
      <c r="J1843" s="174"/>
      <c r="K1843" s="174"/>
      <c r="L1843" s="174"/>
      <c r="M1843" s="174"/>
    </row>
    <row r="1844" spans="2:13" ht="20.100000000000001" customHeight="1" x14ac:dyDescent="0.2">
      <c r="B1844" s="174"/>
      <c r="C1844" s="174"/>
      <c r="D1844" s="174"/>
      <c r="E1844" s="174"/>
      <c r="F1844" s="174"/>
      <c r="G1844" s="174"/>
      <c r="H1844" s="174"/>
      <c r="I1844" s="174"/>
      <c r="J1844" s="174"/>
      <c r="K1844" s="174"/>
      <c r="L1844" s="174"/>
      <c r="M1844" s="174"/>
    </row>
    <row r="1845" spans="2:13" ht="20.100000000000001" customHeight="1" x14ac:dyDescent="0.2">
      <c r="B1845" s="174"/>
      <c r="C1845" s="174"/>
      <c r="D1845" s="174"/>
      <c r="E1845" s="174"/>
      <c r="F1845" s="174"/>
      <c r="G1845" s="174"/>
      <c r="H1845" s="174"/>
      <c r="I1845" s="174"/>
      <c r="J1845" s="174"/>
      <c r="K1845" s="174"/>
      <c r="L1845" s="174"/>
      <c r="M1845" s="174"/>
    </row>
    <row r="1846" spans="2:13" ht="20.100000000000001" customHeight="1" x14ac:dyDescent="0.2">
      <c r="B1846" s="174"/>
      <c r="C1846" s="174"/>
      <c r="D1846" s="174"/>
      <c r="E1846" s="174"/>
      <c r="F1846" s="174"/>
      <c r="G1846" s="174"/>
      <c r="H1846" s="174"/>
      <c r="I1846" s="174"/>
      <c r="J1846" s="174"/>
      <c r="K1846" s="174"/>
      <c r="L1846" s="174"/>
      <c r="M1846" s="174"/>
    </row>
    <row r="1847" spans="2:13" ht="20.100000000000001" customHeight="1" x14ac:dyDescent="0.2">
      <c r="B1847" s="174"/>
      <c r="C1847" s="174"/>
      <c r="D1847" s="174"/>
      <c r="E1847" s="174"/>
      <c r="F1847" s="174"/>
      <c r="G1847" s="174"/>
      <c r="H1847" s="174"/>
      <c r="I1847" s="174"/>
      <c r="J1847" s="174"/>
      <c r="K1847" s="174"/>
      <c r="L1847" s="174"/>
      <c r="M1847" s="174"/>
    </row>
    <row r="1848" spans="2:13" ht="20.100000000000001" customHeight="1" x14ac:dyDescent="0.2">
      <c r="B1848" s="174"/>
      <c r="C1848" s="174"/>
      <c r="D1848" s="174"/>
      <c r="E1848" s="174"/>
      <c r="F1848" s="174"/>
      <c r="G1848" s="174"/>
      <c r="H1848" s="174"/>
      <c r="I1848" s="174"/>
      <c r="J1848" s="174"/>
      <c r="K1848" s="174"/>
      <c r="L1848" s="174"/>
      <c r="M1848" s="174"/>
    </row>
    <row r="1849" spans="2:13" ht="20.100000000000001" customHeight="1" x14ac:dyDescent="0.2">
      <c r="B1849" s="174"/>
      <c r="C1849" s="174"/>
      <c r="D1849" s="174"/>
      <c r="E1849" s="174"/>
      <c r="F1849" s="174"/>
      <c r="G1849" s="174"/>
      <c r="H1849" s="174"/>
      <c r="I1849" s="174"/>
      <c r="J1849" s="174"/>
      <c r="K1849" s="174"/>
      <c r="L1849" s="174"/>
      <c r="M1849" s="174"/>
    </row>
    <row r="1850" spans="2:13" ht="20.100000000000001" customHeight="1" x14ac:dyDescent="0.2">
      <c r="B1850" s="174"/>
      <c r="C1850" s="174"/>
      <c r="D1850" s="174"/>
      <c r="E1850" s="174"/>
      <c r="F1850" s="174"/>
      <c r="G1850" s="174"/>
      <c r="H1850" s="174"/>
      <c r="I1850" s="174"/>
      <c r="J1850" s="174"/>
      <c r="K1850" s="174"/>
      <c r="L1850" s="174"/>
      <c r="M1850" s="174"/>
    </row>
    <row r="1851" spans="2:13" ht="20.100000000000001" customHeight="1" x14ac:dyDescent="0.2">
      <c r="B1851" s="174"/>
      <c r="C1851" s="174"/>
      <c r="D1851" s="174"/>
      <c r="E1851" s="174"/>
      <c r="F1851" s="174"/>
      <c r="G1851" s="174"/>
      <c r="H1851" s="174"/>
      <c r="I1851" s="174"/>
      <c r="J1851" s="174"/>
      <c r="K1851" s="174"/>
      <c r="L1851" s="174"/>
      <c r="M1851" s="174"/>
    </row>
    <row r="1852" spans="2:13" ht="20.100000000000001" customHeight="1" x14ac:dyDescent="0.2">
      <c r="B1852" s="174"/>
      <c r="C1852" s="174"/>
      <c r="D1852" s="174"/>
      <c r="E1852" s="174"/>
      <c r="F1852" s="174"/>
      <c r="G1852" s="174"/>
      <c r="H1852" s="174"/>
      <c r="I1852" s="174"/>
      <c r="J1852" s="174"/>
      <c r="K1852" s="174"/>
      <c r="L1852" s="174"/>
      <c r="M1852" s="174"/>
    </row>
    <row r="1853" spans="2:13" ht="20.100000000000001" customHeight="1" x14ac:dyDescent="0.2">
      <c r="B1853" s="174"/>
      <c r="C1853" s="174"/>
      <c r="D1853" s="174"/>
      <c r="E1853" s="174"/>
      <c r="F1853" s="174"/>
      <c r="G1853" s="174"/>
      <c r="H1853" s="174"/>
      <c r="I1853" s="174"/>
      <c r="J1853" s="174"/>
      <c r="K1853" s="174"/>
      <c r="L1853" s="174"/>
      <c r="M1853" s="174"/>
    </row>
    <row r="1854" spans="2:13" ht="20.100000000000001" customHeight="1" x14ac:dyDescent="0.2">
      <c r="B1854" s="174"/>
      <c r="C1854" s="174"/>
      <c r="D1854" s="174"/>
      <c r="E1854" s="174"/>
      <c r="F1854" s="174"/>
      <c r="G1854" s="174"/>
      <c r="H1854" s="174"/>
      <c r="I1854" s="174"/>
      <c r="J1854" s="174"/>
      <c r="K1854" s="174"/>
      <c r="L1854" s="174"/>
      <c r="M1854" s="174"/>
    </row>
    <row r="1855" spans="2:13" ht="20.100000000000001" customHeight="1" x14ac:dyDescent="0.2">
      <c r="B1855" s="174"/>
      <c r="C1855" s="174"/>
      <c r="D1855" s="174"/>
      <c r="E1855" s="174"/>
      <c r="F1855" s="174"/>
      <c r="G1855" s="174"/>
      <c r="H1855" s="174"/>
      <c r="I1855" s="174"/>
      <c r="J1855" s="174"/>
      <c r="K1855" s="174"/>
      <c r="L1855" s="174"/>
      <c r="M1855" s="174"/>
    </row>
    <row r="1856" spans="2:13" ht="20.100000000000001" customHeight="1" x14ac:dyDescent="0.2">
      <c r="B1856" s="174"/>
      <c r="C1856" s="174"/>
      <c r="D1856" s="174"/>
      <c r="E1856" s="174"/>
      <c r="F1856" s="174"/>
      <c r="G1856" s="174"/>
      <c r="H1856" s="174"/>
      <c r="I1856" s="174"/>
      <c r="J1856" s="174"/>
      <c r="K1856" s="174"/>
      <c r="L1856" s="174"/>
      <c r="M1856" s="174"/>
    </row>
    <row r="1857" spans="2:13" ht="20.100000000000001" customHeight="1" x14ac:dyDescent="0.2">
      <c r="B1857" s="174"/>
      <c r="C1857" s="174"/>
      <c r="D1857" s="174"/>
      <c r="E1857" s="174"/>
      <c r="F1857" s="174"/>
      <c r="G1857" s="174"/>
      <c r="H1857" s="174"/>
      <c r="I1857" s="174"/>
      <c r="J1857" s="174"/>
      <c r="K1857" s="174"/>
      <c r="L1857" s="174"/>
      <c r="M1857" s="174"/>
    </row>
    <row r="1858" spans="2:13" ht="20.100000000000001" customHeight="1" x14ac:dyDescent="0.2">
      <c r="B1858" s="174"/>
      <c r="C1858" s="174"/>
      <c r="D1858" s="174"/>
      <c r="E1858" s="174"/>
      <c r="F1858" s="174"/>
      <c r="G1858" s="174"/>
      <c r="H1858" s="174"/>
      <c r="I1858" s="174"/>
      <c r="J1858" s="174"/>
      <c r="K1858" s="174"/>
      <c r="L1858" s="174"/>
      <c r="M1858" s="174"/>
    </row>
    <row r="1859" spans="2:13" ht="20.100000000000001" customHeight="1" x14ac:dyDescent="0.2">
      <c r="B1859" s="174"/>
      <c r="C1859" s="174"/>
      <c r="D1859" s="174"/>
      <c r="E1859" s="174"/>
      <c r="F1859" s="174"/>
      <c r="G1859" s="174"/>
      <c r="H1859" s="174"/>
      <c r="I1859" s="174"/>
      <c r="J1859" s="174"/>
      <c r="K1859" s="174"/>
      <c r="L1859" s="174"/>
      <c r="M1859" s="174"/>
    </row>
    <row r="1860" spans="2:13" ht="20.100000000000001" customHeight="1" x14ac:dyDescent="0.2">
      <c r="B1860" s="174"/>
      <c r="C1860" s="174"/>
      <c r="D1860" s="174"/>
      <c r="E1860" s="174"/>
      <c r="F1860" s="174"/>
      <c r="G1860" s="174"/>
      <c r="H1860" s="174"/>
      <c r="I1860" s="174"/>
      <c r="J1860" s="174"/>
      <c r="K1860" s="174"/>
      <c r="L1860" s="174"/>
      <c r="M1860" s="174"/>
    </row>
    <row r="1861" spans="2:13" ht="20.100000000000001" customHeight="1" x14ac:dyDescent="0.2">
      <c r="B1861" s="174"/>
      <c r="C1861" s="174"/>
      <c r="D1861" s="174"/>
      <c r="E1861" s="174"/>
      <c r="F1861" s="174"/>
      <c r="G1861" s="174"/>
      <c r="H1861" s="174"/>
      <c r="I1861" s="174"/>
      <c r="J1861" s="174"/>
      <c r="K1861" s="174"/>
      <c r="L1861" s="174"/>
      <c r="M1861" s="174"/>
    </row>
    <row r="1862" spans="2:13" ht="20.100000000000001" customHeight="1" x14ac:dyDescent="0.2">
      <c r="B1862" s="174"/>
      <c r="C1862" s="174"/>
      <c r="D1862" s="174"/>
      <c r="E1862" s="174"/>
      <c r="F1862" s="174"/>
      <c r="G1862" s="174"/>
      <c r="H1862" s="174"/>
      <c r="I1862" s="174"/>
      <c r="J1862" s="174"/>
      <c r="K1862" s="174"/>
      <c r="L1862" s="174"/>
      <c r="M1862" s="174"/>
    </row>
    <row r="1863" spans="2:13" ht="20.100000000000001" customHeight="1" x14ac:dyDescent="0.2">
      <c r="B1863" s="174"/>
      <c r="C1863" s="174"/>
      <c r="D1863" s="174"/>
      <c r="E1863" s="174"/>
      <c r="F1863" s="174"/>
      <c r="G1863" s="174"/>
      <c r="H1863" s="174"/>
      <c r="I1863" s="174"/>
      <c r="J1863" s="174"/>
      <c r="K1863" s="174"/>
      <c r="L1863" s="174"/>
      <c r="M1863" s="174"/>
    </row>
    <row r="1864" spans="2:13" ht="20.100000000000001" customHeight="1" x14ac:dyDescent="0.2">
      <c r="B1864" s="174"/>
      <c r="C1864" s="174"/>
      <c r="D1864" s="174"/>
      <c r="E1864" s="174"/>
      <c r="F1864" s="174"/>
      <c r="G1864" s="174"/>
      <c r="H1864" s="174"/>
      <c r="I1864" s="174"/>
      <c r="J1864" s="174"/>
      <c r="K1864" s="174"/>
      <c r="L1864" s="174"/>
      <c r="M1864" s="174"/>
    </row>
    <row r="1865" spans="2:13" ht="20.100000000000001" customHeight="1" x14ac:dyDescent="0.2">
      <c r="B1865" s="174"/>
      <c r="C1865" s="174"/>
      <c r="D1865" s="174"/>
      <c r="E1865" s="174"/>
      <c r="F1865" s="174"/>
      <c r="G1865" s="174"/>
      <c r="H1865" s="174"/>
      <c r="I1865" s="174"/>
      <c r="J1865" s="174"/>
      <c r="K1865" s="174"/>
      <c r="L1865" s="174"/>
      <c r="M1865" s="174"/>
    </row>
    <row r="1866" spans="2:13" ht="20.100000000000001" customHeight="1" x14ac:dyDescent="0.2">
      <c r="B1866" s="174"/>
      <c r="C1866" s="174"/>
      <c r="D1866" s="174"/>
      <c r="E1866" s="174"/>
      <c r="F1866" s="174"/>
      <c r="G1866" s="174"/>
      <c r="H1866" s="174"/>
      <c r="I1866" s="174"/>
      <c r="J1866" s="174"/>
      <c r="K1866" s="174"/>
      <c r="L1866" s="174"/>
      <c r="M1866" s="174"/>
    </row>
    <row r="1867" spans="2:13" ht="20.100000000000001" customHeight="1" x14ac:dyDescent="0.2">
      <c r="B1867" s="174"/>
      <c r="C1867" s="174"/>
      <c r="D1867" s="174"/>
      <c r="E1867" s="174"/>
      <c r="F1867" s="174"/>
      <c r="G1867" s="174"/>
      <c r="H1867" s="174"/>
      <c r="I1867" s="174"/>
      <c r="J1867" s="174"/>
      <c r="K1867" s="174"/>
      <c r="L1867" s="174"/>
      <c r="M1867" s="174"/>
    </row>
    <row r="1868" spans="2:13" ht="20.100000000000001" customHeight="1" x14ac:dyDescent="0.2">
      <c r="B1868" s="174"/>
      <c r="C1868" s="174"/>
      <c r="D1868" s="174"/>
      <c r="E1868" s="174"/>
      <c r="F1868" s="174"/>
      <c r="G1868" s="174"/>
      <c r="H1868" s="174"/>
      <c r="I1868" s="174"/>
      <c r="J1868" s="174"/>
      <c r="K1868" s="174"/>
      <c r="L1868" s="174"/>
      <c r="M1868" s="174"/>
    </row>
    <row r="1869" spans="2:13" ht="20.100000000000001" customHeight="1" x14ac:dyDescent="0.2">
      <c r="B1869" s="174"/>
      <c r="C1869" s="174"/>
      <c r="D1869" s="174"/>
      <c r="E1869" s="174"/>
      <c r="F1869" s="174"/>
      <c r="G1869" s="174"/>
      <c r="H1869" s="174"/>
      <c r="I1869" s="174"/>
      <c r="J1869" s="174"/>
      <c r="K1869" s="174"/>
      <c r="L1869" s="174"/>
      <c r="M1869" s="174"/>
    </row>
    <row r="1870" spans="2:13" ht="20.100000000000001" customHeight="1" x14ac:dyDescent="0.2">
      <c r="B1870" s="174"/>
      <c r="C1870" s="174"/>
      <c r="D1870" s="174"/>
      <c r="E1870" s="174"/>
      <c r="F1870" s="174"/>
      <c r="G1870" s="174"/>
      <c r="H1870" s="174"/>
      <c r="I1870" s="174"/>
      <c r="J1870" s="174"/>
      <c r="K1870" s="174"/>
      <c r="L1870" s="174"/>
      <c r="M1870" s="174"/>
    </row>
    <row r="1871" spans="2:13" ht="20.100000000000001" customHeight="1" x14ac:dyDescent="0.2">
      <c r="B1871" s="174"/>
      <c r="C1871" s="174"/>
      <c r="D1871" s="174"/>
      <c r="E1871" s="174"/>
      <c r="F1871" s="174"/>
      <c r="G1871" s="174"/>
      <c r="H1871" s="174"/>
      <c r="I1871" s="174"/>
      <c r="J1871" s="174"/>
      <c r="K1871" s="174"/>
      <c r="L1871" s="174"/>
      <c r="M1871" s="174"/>
    </row>
    <row r="1872" spans="2:13" ht="20.100000000000001" customHeight="1" x14ac:dyDescent="0.2">
      <c r="B1872" s="174"/>
      <c r="C1872" s="174"/>
      <c r="D1872" s="174"/>
      <c r="E1872" s="174"/>
      <c r="F1872" s="174"/>
      <c r="G1872" s="174"/>
      <c r="H1872" s="174"/>
      <c r="I1872" s="174"/>
      <c r="J1872" s="174"/>
      <c r="K1872" s="174"/>
      <c r="L1872" s="174"/>
      <c r="M1872" s="174"/>
    </row>
    <row r="1873" spans="2:15" ht="20.100000000000001" customHeight="1" x14ac:dyDescent="0.2">
      <c r="B1873" s="176"/>
      <c r="C1873" s="176"/>
      <c r="D1873" s="176"/>
      <c r="E1873" s="176"/>
      <c r="F1873" s="176"/>
      <c r="G1873" s="176"/>
      <c r="H1873" s="176"/>
      <c r="I1873" s="176"/>
      <c r="J1873" s="176"/>
      <c r="K1873" s="176"/>
      <c r="L1873" s="176"/>
      <c r="M1873" s="176"/>
    </row>
    <row r="1874" spans="2:15" ht="20.100000000000001" customHeight="1" x14ac:dyDescent="0.2">
      <c r="B1874" s="176"/>
      <c r="C1874" s="176"/>
      <c r="D1874" s="176"/>
      <c r="E1874" s="176"/>
      <c r="F1874" s="176"/>
      <c r="G1874" s="176"/>
      <c r="H1874" s="176"/>
      <c r="I1874" s="176"/>
      <c r="J1874" s="176"/>
      <c r="K1874" s="176"/>
      <c r="L1874" s="176"/>
      <c r="M1874" s="176"/>
    </row>
    <row r="1875" spans="2:15" ht="20.100000000000001" customHeight="1" x14ac:dyDescent="0.2">
      <c r="B1875" s="174"/>
      <c r="C1875" s="174"/>
      <c r="D1875" s="174"/>
      <c r="E1875" s="174"/>
      <c r="F1875" s="174"/>
      <c r="G1875" s="174"/>
      <c r="H1875" s="174"/>
      <c r="I1875" s="174"/>
      <c r="J1875" s="174"/>
      <c r="K1875" s="174"/>
      <c r="L1875" s="174"/>
      <c r="M1875" s="174"/>
    </row>
    <row r="1876" spans="2:15" ht="20.100000000000001" customHeight="1" x14ac:dyDescent="0.2">
      <c r="B1876" s="174"/>
      <c r="C1876" s="174"/>
      <c r="D1876" s="174"/>
      <c r="E1876" s="174"/>
      <c r="F1876" s="174"/>
      <c r="G1876" s="174"/>
      <c r="H1876" s="174"/>
      <c r="I1876" s="174"/>
      <c r="J1876" s="174"/>
      <c r="K1876" s="174"/>
      <c r="L1876" s="174"/>
      <c r="M1876" s="174"/>
    </row>
    <row r="1877" spans="2:15" ht="20.100000000000001" customHeight="1" x14ac:dyDescent="0.2">
      <c r="B1877" s="203"/>
      <c r="C1877" s="203"/>
      <c r="D1877" s="203"/>
      <c r="E1877" s="203"/>
      <c r="F1877" s="203"/>
      <c r="G1877" s="203"/>
      <c r="H1877" s="203"/>
      <c r="I1877" s="203"/>
      <c r="J1877" s="203"/>
      <c r="K1877" s="203"/>
      <c r="L1877" s="203"/>
      <c r="M1877" s="203"/>
    </row>
    <row r="1878" spans="2:15" ht="20.100000000000001" customHeight="1" x14ac:dyDescent="0.2">
      <c r="B1878" s="174"/>
      <c r="C1878" s="174"/>
      <c r="D1878" s="174"/>
      <c r="E1878" s="174"/>
      <c r="F1878" s="174"/>
      <c r="G1878" s="174"/>
      <c r="H1878" s="174"/>
      <c r="I1878" s="174"/>
      <c r="J1878" s="174"/>
      <c r="K1878" s="174"/>
      <c r="L1878" s="174"/>
      <c r="M1878" s="174"/>
    </row>
    <row r="1879" spans="2:15" ht="20.100000000000001" customHeight="1" x14ac:dyDescent="0.2">
      <c r="B1879" s="172"/>
      <c r="C1879" s="172"/>
      <c r="D1879" s="172"/>
      <c r="E1879" s="172"/>
      <c r="F1879" s="172"/>
      <c r="G1879" s="172"/>
      <c r="H1879" s="172"/>
      <c r="I1879" s="172"/>
      <c r="J1879" s="172"/>
      <c r="K1879" s="172"/>
      <c r="L1879" s="172"/>
      <c r="M1879" s="172"/>
      <c r="N1879" s="13"/>
      <c r="O1879" s="13"/>
    </row>
    <row r="1880" spans="2:15" ht="20.100000000000001" customHeight="1" x14ac:dyDescent="0.2">
      <c r="B1880" s="173"/>
      <c r="C1880" s="173"/>
      <c r="D1880" s="173"/>
      <c r="E1880" s="173"/>
      <c r="F1880" s="173"/>
      <c r="G1880" s="173"/>
      <c r="H1880" s="173"/>
      <c r="I1880" s="173"/>
      <c r="J1880" s="173"/>
      <c r="K1880" s="173"/>
      <c r="L1880" s="173"/>
      <c r="M1880" s="173"/>
      <c r="N1880" s="13"/>
      <c r="O1880" s="13"/>
    </row>
    <row r="1881" spans="2:15" ht="20.100000000000001" customHeight="1" x14ac:dyDescent="0.2">
      <c r="B1881" s="173"/>
      <c r="C1881" s="173"/>
      <c r="D1881" s="173"/>
      <c r="E1881" s="173"/>
      <c r="F1881" s="173"/>
      <c r="G1881" s="173"/>
      <c r="H1881" s="173"/>
      <c r="I1881" s="173"/>
      <c r="J1881" s="173"/>
      <c r="K1881" s="173"/>
      <c r="L1881" s="173"/>
      <c r="M1881" s="173"/>
      <c r="N1881" s="13"/>
      <c r="O1881" s="13"/>
    </row>
    <row r="1882" spans="2:15" ht="20.100000000000001" customHeight="1" x14ac:dyDescent="0.2">
      <c r="B1882" s="174"/>
      <c r="C1882" s="174"/>
      <c r="D1882" s="174"/>
      <c r="E1882" s="174"/>
      <c r="F1882" s="174"/>
      <c r="G1882" s="174"/>
      <c r="H1882" s="174"/>
      <c r="I1882" s="174"/>
      <c r="J1882" s="174"/>
      <c r="K1882" s="174"/>
      <c r="L1882" s="174"/>
      <c r="M1882" s="174"/>
      <c r="N1882" s="13"/>
      <c r="O1882" s="13"/>
    </row>
    <row r="1883" spans="2:15" ht="20.100000000000001" customHeight="1" x14ac:dyDescent="0.2">
      <c r="B1883" s="172" t="s">
        <v>133</v>
      </c>
      <c r="C1883" s="172"/>
      <c r="D1883" s="172"/>
      <c r="E1883" s="172"/>
      <c r="F1883" s="172"/>
      <c r="G1883" s="172"/>
      <c r="H1883" s="172"/>
      <c r="I1883" s="172"/>
      <c r="J1883" s="172"/>
      <c r="K1883" s="172"/>
      <c r="L1883" s="172"/>
      <c r="M1883" s="172"/>
      <c r="N1883" s="141"/>
      <c r="O1883" s="141"/>
    </row>
    <row r="1884" spans="2:15" s="85" customFormat="1" ht="20.100000000000001" customHeight="1" x14ac:dyDescent="0.2">
      <c r="B1884" s="174"/>
      <c r="C1884" s="174"/>
      <c r="D1884" s="174"/>
      <c r="E1884" s="174"/>
      <c r="F1884" s="174"/>
      <c r="G1884" s="174"/>
      <c r="H1884" s="174"/>
      <c r="I1884" s="174"/>
      <c r="J1884" s="174"/>
      <c r="K1884" s="174"/>
      <c r="L1884" s="174"/>
      <c r="M1884" s="174"/>
      <c r="N1884" s="13"/>
      <c r="O1884" s="13"/>
    </row>
    <row r="1885" spans="2:15" ht="20.100000000000001" customHeight="1" x14ac:dyDescent="0.2">
      <c r="B1885" s="203"/>
      <c r="C1885" s="203"/>
      <c r="D1885" s="203"/>
      <c r="E1885" s="203"/>
      <c r="F1885" s="203"/>
      <c r="G1885" s="203"/>
      <c r="H1885" s="203"/>
      <c r="I1885" s="203"/>
      <c r="J1885" s="203"/>
      <c r="K1885" s="203"/>
      <c r="L1885" s="203"/>
      <c r="M1885" s="203"/>
      <c r="N1885" s="13"/>
      <c r="O1885" s="13"/>
    </row>
    <row r="1886" spans="2:15" ht="20.100000000000001" customHeight="1" x14ac:dyDescent="0.2">
      <c r="B1886" s="174"/>
      <c r="C1886" s="174"/>
      <c r="D1886" s="174"/>
      <c r="E1886" s="174"/>
      <c r="F1886" s="174"/>
      <c r="G1886" s="174"/>
      <c r="H1886" s="174"/>
      <c r="I1886" s="174"/>
      <c r="J1886" s="174"/>
      <c r="K1886" s="174"/>
      <c r="L1886" s="174"/>
      <c r="M1886" s="174"/>
      <c r="N1886" s="13"/>
      <c r="O1886" s="13"/>
    </row>
    <row r="1887" spans="2:15" ht="20.100000000000001" customHeight="1" x14ac:dyDescent="0.2">
      <c r="B1887" s="174"/>
      <c r="C1887" s="174"/>
      <c r="D1887" s="174"/>
      <c r="E1887" s="174"/>
      <c r="F1887" s="174"/>
      <c r="G1887" s="174"/>
      <c r="H1887" s="174"/>
      <c r="I1887" s="174"/>
      <c r="J1887" s="174"/>
      <c r="K1887" s="174"/>
      <c r="L1887" s="174"/>
      <c r="M1887" s="174"/>
      <c r="N1887" s="13"/>
      <c r="O1887" s="13"/>
    </row>
    <row r="1888" spans="2:15" ht="20.100000000000001" customHeight="1" x14ac:dyDescent="0.2">
      <c r="B1888" s="174"/>
      <c r="C1888" s="174"/>
      <c r="D1888" s="174"/>
      <c r="E1888" s="174"/>
      <c r="F1888" s="174"/>
      <c r="G1888" s="174"/>
      <c r="H1888" s="174"/>
      <c r="I1888" s="174"/>
      <c r="J1888" s="174"/>
      <c r="K1888" s="174"/>
      <c r="L1888" s="174"/>
      <c r="M1888" s="174"/>
      <c r="N1888" s="13"/>
      <c r="O1888" s="13"/>
    </row>
    <row r="1889" spans="2:15" ht="20.100000000000001" customHeight="1" x14ac:dyDescent="0.2">
      <c r="B1889" s="174"/>
      <c r="C1889" s="174"/>
      <c r="D1889" s="174"/>
      <c r="E1889" s="174"/>
      <c r="F1889" s="174"/>
      <c r="G1889" s="174"/>
      <c r="H1889" s="174"/>
      <c r="I1889" s="174"/>
      <c r="J1889" s="174"/>
      <c r="K1889" s="174"/>
      <c r="L1889" s="174"/>
      <c r="M1889" s="174"/>
      <c r="N1889" s="13"/>
      <c r="O1889" s="13"/>
    </row>
    <row r="1890" spans="2:15" ht="20.100000000000001" customHeight="1" x14ac:dyDescent="0.2">
      <c r="B1890" s="174"/>
      <c r="C1890" s="174"/>
      <c r="D1890" s="174"/>
      <c r="E1890" s="174"/>
      <c r="F1890" s="174"/>
      <c r="G1890" s="174"/>
      <c r="H1890" s="174"/>
      <c r="I1890" s="174"/>
      <c r="J1890" s="174"/>
      <c r="K1890" s="174"/>
      <c r="L1890" s="174"/>
      <c r="M1890" s="174"/>
      <c r="N1890" s="13"/>
      <c r="O1890" s="13"/>
    </row>
    <row r="1891" spans="2:15" ht="20.100000000000001" customHeight="1" x14ac:dyDescent="0.2">
      <c r="B1891" s="174"/>
      <c r="C1891" s="174"/>
      <c r="D1891" s="174"/>
      <c r="E1891" s="174"/>
      <c r="F1891" s="174"/>
      <c r="G1891" s="174"/>
      <c r="H1891" s="174"/>
      <c r="I1891" s="174"/>
      <c r="J1891" s="174"/>
      <c r="K1891" s="174"/>
      <c r="L1891" s="174"/>
      <c r="M1891" s="174"/>
      <c r="N1891" s="13"/>
      <c r="O1891" s="13"/>
    </row>
    <row r="1892" spans="2:15" ht="20.100000000000001" customHeight="1" x14ac:dyDescent="0.2">
      <c r="B1892" s="174"/>
      <c r="C1892" s="174"/>
      <c r="D1892" s="174"/>
      <c r="E1892" s="174"/>
      <c r="F1892" s="174"/>
      <c r="G1892" s="174"/>
      <c r="H1892" s="174"/>
      <c r="I1892" s="174"/>
      <c r="J1892" s="174"/>
      <c r="K1892" s="174"/>
      <c r="L1892" s="174"/>
      <c r="M1892" s="174"/>
      <c r="N1892" s="13"/>
      <c r="O1892" s="13"/>
    </row>
    <row r="1893" spans="2:15" ht="20.100000000000001" customHeight="1" x14ac:dyDescent="0.2">
      <c r="B1893" s="174"/>
      <c r="C1893" s="174"/>
      <c r="D1893" s="174"/>
      <c r="E1893" s="174"/>
      <c r="F1893" s="174"/>
      <c r="G1893" s="174"/>
      <c r="H1893" s="174"/>
      <c r="I1893" s="174"/>
      <c r="J1893" s="174"/>
      <c r="K1893" s="174"/>
      <c r="L1893" s="174"/>
      <c r="M1893" s="174"/>
      <c r="N1893" s="13"/>
      <c r="O1893" s="13"/>
    </row>
    <row r="1894" spans="2:15" ht="20.100000000000001" customHeight="1" x14ac:dyDescent="0.2">
      <c r="B1894" s="174"/>
      <c r="C1894" s="174"/>
      <c r="D1894" s="174"/>
      <c r="E1894" s="174"/>
      <c r="F1894" s="174"/>
      <c r="G1894" s="174"/>
      <c r="H1894" s="174"/>
      <c r="I1894" s="174"/>
      <c r="J1894" s="174"/>
      <c r="K1894" s="174"/>
      <c r="L1894" s="174"/>
      <c r="M1894" s="174"/>
      <c r="N1894" s="13"/>
      <c r="O1894" s="13"/>
    </row>
    <row r="1895" spans="2:15" ht="20.100000000000001" customHeight="1" x14ac:dyDescent="0.2">
      <c r="B1895" s="174"/>
      <c r="C1895" s="174"/>
      <c r="D1895" s="174"/>
      <c r="E1895" s="174"/>
      <c r="F1895" s="174"/>
      <c r="G1895" s="174"/>
      <c r="H1895" s="174"/>
      <c r="I1895" s="174"/>
      <c r="J1895" s="174"/>
      <c r="K1895" s="174"/>
      <c r="L1895" s="174"/>
      <c r="M1895" s="174"/>
      <c r="N1895" s="13"/>
      <c r="O1895" s="13"/>
    </row>
    <row r="1896" spans="2:15" ht="20.100000000000001" customHeight="1" x14ac:dyDescent="0.2">
      <c r="B1896" s="174"/>
      <c r="C1896" s="174"/>
      <c r="D1896" s="174"/>
      <c r="E1896" s="174"/>
      <c r="F1896" s="174"/>
      <c r="G1896" s="174"/>
      <c r="H1896" s="174"/>
      <c r="I1896" s="174"/>
      <c r="J1896" s="174"/>
      <c r="K1896" s="174"/>
      <c r="L1896" s="174"/>
      <c r="M1896" s="174"/>
      <c r="N1896" s="13"/>
      <c r="O1896" s="13"/>
    </row>
    <row r="1897" spans="2:15" ht="20.100000000000001" customHeight="1" x14ac:dyDescent="0.2">
      <c r="B1897" s="174"/>
      <c r="C1897" s="174"/>
      <c r="D1897" s="174"/>
      <c r="E1897" s="174"/>
      <c r="F1897" s="174"/>
      <c r="G1897" s="174"/>
      <c r="H1897" s="174"/>
      <c r="I1897" s="174"/>
      <c r="J1897" s="174"/>
      <c r="K1897" s="174"/>
      <c r="L1897" s="174"/>
      <c r="M1897" s="174"/>
      <c r="N1897" s="13"/>
      <c r="O1897" s="13"/>
    </row>
    <row r="1898" spans="2:15" ht="20.100000000000001" customHeight="1" x14ac:dyDescent="0.2">
      <c r="B1898" s="174"/>
      <c r="C1898" s="174"/>
      <c r="D1898" s="174"/>
      <c r="E1898" s="174"/>
      <c r="F1898" s="174"/>
      <c r="G1898" s="174"/>
      <c r="H1898" s="174"/>
      <c r="I1898" s="174"/>
      <c r="J1898" s="174"/>
      <c r="K1898" s="174"/>
      <c r="L1898" s="174"/>
      <c r="M1898" s="174"/>
      <c r="N1898" s="13"/>
      <c r="O1898" s="13"/>
    </row>
    <row r="1899" spans="2:15" ht="20.100000000000001" customHeight="1" x14ac:dyDescent="0.2">
      <c r="B1899" s="174"/>
      <c r="C1899" s="174"/>
      <c r="D1899" s="174"/>
      <c r="E1899" s="174"/>
      <c r="F1899" s="174"/>
      <c r="G1899" s="174"/>
      <c r="H1899" s="174"/>
      <c r="I1899" s="174"/>
      <c r="J1899" s="174"/>
      <c r="K1899" s="174"/>
      <c r="L1899" s="174"/>
      <c r="M1899" s="174"/>
      <c r="N1899" s="13"/>
      <c r="O1899" s="13"/>
    </row>
    <row r="1900" spans="2:15" ht="20.100000000000001" customHeight="1" x14ac:dyDescent="0.2">
      <c r="B1900" s="174"/>
      <c r="C1900" s="174"/>
      <c r="D1900" s="174"/>
      <c r="E1900" s="174"/>
      <c r="F1900" s="174"/>
      <c r="G1900" s="174"/>
      <c r="H1900" s="174"/>
      <c r="I1900" s="174"/>
      <c r="J1900" s="174"/>
      <c r="K1900" s="174"/>
      <c r="L1900" s="174"/>
      <c r="M1900" s="174"/>
      <c r="N1900" s="13"/>
      <c r="O1900" s="13"/>
    </row>
    <row r="1901" spans="2:15" ht="20.100000000000001" customHeight="1" x14ac:dyDescent="0.2">
      <c r="B1901" s="174"/>
      <c r="C1901" s="174"/>
      <c r="D1901" s="174"/>
      <c r="E1901" s="174"/>
      <c r="F1901" s="174"/>
      <c r="G1901" s="174"/>
      <c r="H1901" s="174"/>
      <c r="I1901" s="174"/>
      <c r="J1901" s="174"/>
      <c r="K1901" s="174"/>
      <c r="L1901" s="174"/>
      <c r="M1901" s="174"/>
      <c r="N1901" s="13"/>
      <c r="O1901" s="13"/>
    </row>
    <row r="1902" spans="2:15" ht="20.100000000000001" customHeight="1" x14ac:dyDescent="0.2">
      <c r="B1902" s="174"/>
      <c r="C1902" s="174"/>
      <c r="D1902" s="174"/>
      <c r="E1902" s="174"/>
      <c r="F1902" s="174"/>
      <c r="G1902" s="174"/>
      <c r="H1902" s="174"/>
      <c r="I1902" s="174"/>
      <c r="J1902" s="174"/>
      <c r="K1902" s="174"/>
      <c r="L1902" s="174"/>
      <c r="M1902" s="174"/>
      <c r="N1902" s="13"/>
      <c r="O1902" s="13"/>
    </row>
    <row r="1903" spans="2:15" ht="20.100000000000001" customHeight="1" x14ac:dyDescent="0.2">
      <c r="B1903" s="174"/>
      <c r="C1903" s="174"/>
      <c r="D1903" s="174"/>
      <c r="E1903" s="174"/>
      <c r="F1903" s="174"/>
      <c r="G1903" s="174"/>
      <c r="H1903" s="174"/>
      <c r="I1903" s="174"/>
      <c r="J1903" s="174"/>
      <c r="K1903" s="174"/>
      <c r="L1903" s="174"/>
      <c r="M1903" s="174"/>
      <c r="N1903" s="13"/>
      <c r="O1903" s="13"/>
    </row>
    <row r="1904" spans="2:15" ht="20.100000000000001" customHeight="1" x14ac:dyDescent="0.2">
      <c r="B1904" s="174"/>
      <c r="C1904" s="174"/>
      <c r="D1904" s="174"/>
      <c r="E1904" s="174"/>
      <c r="F1904" s="174"/>
      <c r="G1904" s="174"/>
      <c r="H1904" s="174"/>
      <c r="I1904" s="174"/>
      <c r="J1904" s="174"/>
      <c r="K1904" s="174"/>
      <c r="L1904" s="174"/>
      <c r="M1904" s="174"/>
      <c r="N1904" s="13"/>
      <c r="O1904" s="13"/>
    </row>
    <row r="1905" spans="2:15" ht="20.100000000000001" customHeight="1" x14ac:dyDescent="0.2">
      <c r="B1905" s="174"/>
      <c r="C1905" s="174"/>
      <c r="D1905" s="174"/>
      <c r="E1905" s="174"/>
      <c r="F1905" s="174"/>
      <c r="G1905" s="174"/>
      <c r="H1905" s="174"/>
      <c r="I1905" s="174"/>
      <c r="J1905" s="174"/>
      <c r="K1905" s="174"/>
      <c r="L1905" s="174"/>
      <c r="M1905" s="174"/>
      <c r="N1905" s="13"/>
      <c r="O1905" s="13"/>
    </row>
    <row r="1906" spans="2:15" ht="20.100000000000001" customHeight="1" x14ac:dyDescent="0.2">
      <c r="B1906" s="174"/>
      <c r="C1906" s="174"/>
      <c r="D1906" s="174"/>
      <c r="E1906" s="174"/>
      <c r="F1906" s="174"/>
      <c r="G1906" s="174"/>
      <c r="H1906" s="174"/>
      <c r="I1906" s="174"/>
      <c r="J1906" s="174"/>
      <c r="K1906" s="174"/>
      <c r="L1906" s="174"/>
      <c r="M1906" s="174"/>
      <c r="N1906" s="13"/>
      <c r="O1906" s="13"/>
    </row>
    <row r="1907" spans="2:15" ht="20.100000000000001" customHeight="1" x14ac:dyDescent="0.2">
      <c r="B1907" s="174"/>
      <c r="C1907" s="174"/>
      <c r="D1907" s="174"/>
      <c r="E1907" s="174"/>
      <c r="F1907" s="174"/>
      <c r="G1907" s="174"/>
      <c r="H1907" s="174"/>
      <c r="I1907" s="174"/>
      <c r="J1907" s="174"/>
      <c r="K1907" s="174"/>
      <c r="L1907" s="174"/>
      <c r="M1907" s="174"/>
      <c r="N1907" s="13"/>
      <c r="O1907" s="13"/>
    </row>
    <row r="1908" spans="2:15" ht="20.100000000000001" customHeight="1" x14ac:dyDescent="0.2">
      <c r="B1908" s="174"/>
      <c r="C1908" s="174"/>
      <c r="D1908" s="174"/>
      <c r="E1908" s="174"/>
      <c r="F1908" s="174"/>
      <c r="G1908" s="174"/>
      <c r="H1908" s="174"/>
      <c r="I1908" s="174"/>
      <c r="J1908" s="174"/>
      <c r="K1908" s="174"/>
      <c r="L1908" s="174"/>
      <c r="M1908" s="174"/>
      <c r="N1908" s="13"/>
      <c r="O1908" s="13"/>
    </row>
    <row r="1909" spans="2:15" ht="20.100000000000001" customHeight="1" x14ac:dyDescent="0.2">
      <c r="B1909" s="174"/>
      <c r="C1909" s="174"/>
      <c r="D1909" s="174"/>
      <c r="E1909" s="174"/>
      <c r="F1909" s="174"/>
      <c r="G1909" s="174"/>
      <c r="H1909" s="174"/>
      <c r="I1909" s="174"/>
      <c r="J1909" s="174"/>
      <c r="K1909" s="174"/>
      <c r="L1909" s="174"/>
      <c r="M1909" s="174"/>
      <c r="N1909" s="13"/>
      <c r="O1909" s="13"/>
    </row>
    <row r="1910" spans="2:15" ht="20.100000000000001" customHeight="1" x14ac:dyDescent="0.2">
      <c r="B1910" s="174"/>
      <c r="C1910" s="174"/>
      <c r="D1910" s="174"/>
      <c r="E1910" s="174"/>
      <c r="F1910" s="174"/>
      <c r="G1910" s="174"/>
      <c r="H1910" s="174"/>
      <c r="I1910" s="174"/>
      <c r="J1910" s="174"/>
      <c r="K1910" s="174"/>
      <c r="L1910" s="174"/>
      <c r="M1910" s="174"/>
      <c r="N1910" s="13"/>
      <c r="O1910" s="13"/>
    </row>
    <row r="1911" spans="2:15" ht="20.100000000000001" customHeight="1" x14ac:dyDescent="0.2">
      <c r="B1911" s="174"/>
      <c r="C1911" s="174"/>
      <c r="D1911" s="174"/>
      <c r="E1911" s="174"/>
      <c r="F1911" s="174"/>
      <c r="G1911" s="174"/>
      <c r="H1911" s="174"/>
      <c r="I1911" s="174"/>
      <c r="J1911" s="174"/>
      <c r="K1911" s="174"/>
      <c r="L1911" s="174"/>
      <c r="M1911" s="174"/>
      <c r="N1911" s="13"/>
      <c r="O1911" s="13"/>
    </row>
    <row r="1912" spans="2:15" ht="20.100000000000001" customHeight="1" x14ac:dyDescent="0.2">
      <c r="B1912" s="174"/>
      <c r="C1912" s="174"/>
      <c r="D1912" s="174"/>
      <c r="E1912" s="174"/>
      <c r="F1912" s="174"/>
      <c r="G1912" s="174"/>
      <c r="H1912" s="174"/>
      <c r="I1912" s="174"/>
      <c r="J1912" s="174"/>
      <c r="K1912" s="174"/>
      <c r="L1912" s="174"/>
      <c r="M1912" s="174"/>
      <c r="N1912" s="13"/>
      <c r="O1912" s="13"/>
    </row>
    <row r="1913" spans="2:15" ht="20.100000000000001" customHeight="1" x14ac:dyDescent="0.2">
      <c r="B1913" s="203"/>
      <c r="C1913" s="203"/>
      <c r="D1913" s="203"/>
      <c r="E1913" s="203"/>
      <c r="F1913" s="203"/>
      <c r="G1913" s="203"/>
      <c r="H1913" s="203"/>
      <c r="I1913" s="203"/>
      <c r="J1913" s="203"/>
      <c r="K1913" s="203"/>
      <c r="L1913" s="203"/>
      <c r="M1913" s="203"/>
      <c r="N1913" s="13"/>
      <c r="O1913" s="13"/>
    </row>
    <row r="1914" spans="2:15" ht="20.100000000000001" customHeight="1" x14ac:dyDescent="0.2">
      <c r="B1914" s="203"/>
      <c r="C1914" s="203"/>
      <c r="D1914" s="203"/>
      <c r="E1914" s="203"/>
      <c r="F1914" s="203"/>
      <c r="G1914" s="203"/>
      <c r="H1914" s="203"/>
      <c r="I1914" s="203"/>
      <c r="J1914" s="203"/>
      <c r="K1914" s="203"/>
      <c r="L1914" s="203"/>
      <c r="M1914" s="203"/>
      <c r="N1914" s="13"/>
      <c r="O1914" s="13"/>
    </row>
    <row r="1915" spans="2:15" ht="20.100000000000001" customHeight="1" x14ac:dyDescent="0.2">
      <c r="B1915" s="203"/>
      <c r="C1915" s="203"/>
      <c r="D1915" s="203"/>
      <c r="E1915" s="203"/>
      <c r="F1915" s="203"/>
      <c r="G1915" s="203"/>
      <c r="H1915" s="203"/>
      <c r="I1915" s="203"/>
      <c r="J1915" s="203"/>
      <c r="K1915" s="203"/>
      <c r="L1915" s="203"/>
      <c r="M1915" s="203"/>
      <c r="N1915" s="13"/>
      <c r="O1915" s="13"/>
    </row>
    <row r="1916" spans="2:15" ht="20.100000000000001" customHeight="1" x14ac:dyDescent="0.2">
      <c r="B1916" s="203"/>
      <c r="C1916" s="203"/>
      <c r="D1916" s="203"/>
      <c r="E1916" s="203"/>
      <c r="F1916" s="203"/>
      <c r="G1916" s="203"/>
      <c r="H1916" s="203"/>
      <c r="I1916" s="203"/>
      <c r="J1916" s="203"/>
      <c r="K1916" s="203"/>
      <c r="L1916" s="203"/>
      <c r="M1916" s="203"/>
      <c r="N1916" s="13"/>
      <c r="O1916" s="13"/>
    </row>
    <row r="1917" spans="2:15" ht="20.100000000000001" customHeight="1" x14ac:dyDescent="0.2">
      <c r="B1917" s="203"/>
      <c r="C1917" s="203"/>
      <c r="D1917" s="203"/>
      <c r="E1917" s="203"/>
      <c r="F1917" s="203"/>
      <c r="G1917" s="203"/>
      <c r="H1917" s="203"/>
      <c r="I1917" s="203"/>
      <c r="J1917" s="203"/>
      <c r="K1917" s="203"/>
      <c r="L1917" s="203"/>
      <c r="M1917" s="203"/>
      <c r="N1917" s="13"/>
      <c r="O1917" s="13"/>
    </row>
    <row r="1918" spans="2:15" ht="20.100000000000001" customHeight="1" x14ac:dyDescent="0.2">
      <c r="B1918" s="203"/>
      <c r="C1918" s="203"/>
      <c r="D1918" s="203"/>
      <c r="E1918" s="203"/>
      <c r="F1918" s="203"/>
      <c r="G1918" s="203"/>
      <c r="H1918" s="203"/>
      <c r="I1918" s="203"/>
      <c r="J1918" s="203"/>
      <c r="K1918" s="203"/>
      <c r="L1918" s="203"/>
      <c r="M1918" s="203"/>
      <c r="N1918" s="13"/>
      <c r="O1918" s="13"/>
    </row>
    <row r="1919" spans="2:15" ht="20.100000000000001" customHeight="1" x14ac:dyDescent="0.2">
      <c r="B1919" s="203"/>
      <c r="C1919" s="203"/>
      <c r="D1919" s="203"/>
      <c r="E1919" s="203"/>
      <c r="F1919" s="203"/>
      <c r="G1919" s="203"/>
      <c r="H1919" s="203"/>
      <c r="I1919" s="203"/>
      <c r="J1919" s="203"/>
      <c r="K1919" s="203"/>
      <c r="L1919" s="203"/>
      <c r="M1919" s="203"/>
      <c r="N1919" s="13"/>
      <c r="O1919" s="13"/>
    </row>
    <row r="1920" spans="2:15" ht="20.100000000000001" customHeight="1" x14ac:dyDescent="0.2">
      <c r="B1920" s="203"/>
      <c r="C1920" s="203"/>
      <c r="D1920" s="203"/>
      <c r="E1920" s="203"/>
      <c r="F1920" s="203"/>
      <c r="G1920" s="203"/>
      <c r="H1920" s="203"/>
      <c r="I1920" s="203"/>
      <c r="J1920" s="203"/>
      <c r="K1920" s="203"/>
      <c r="L1920" s="203"/>
      <c r="M1920" s="203"/>
      <c r="N1920" s="13"/>
      <c r="O1920" s="13"/>
    </row>
    <row r="1921" spans="2:15" ht="20.100000000000001" customHeight="1" x14ac:dyDescent="0.2">
      <c r="B1921" s="203"/>
      <c r="C1921" s="203"/>
      <c r="D1921" s="203"/>
      <c r="E1921" s="203"/>
      <c r="F1921" s="203"/>
      <c r="G1921" s="203"/>
      <c r="H1921" s="203"/>
      <c r="I1921" s="203"/>
      <c r="J1921" s="203"/>
      <c r="K1921" s="203"/>
      <c r="L1921" s="203"/>
      <c r="M1921" s="203"/>
      <c r="N1921" s="13"/>
      <c r="O1921" s="13"/>
    </row>
    <row r="1922" spans="2:15" ht="20.100000000000001" customHeight="1" x14ac:dyDescent="0.2">
      <c r="B1922" s="203"/>
      <c r="C1922" s="203"/>
      <c r="D1922" s="203"/>
      <c r="E1922" s="203"/>
      <c r="F1922" s="203"/>
      <c r="G1922" s="203"/>
      <c r="H1922" s="203"/>
      <c r="I1922" s="203"/>
      <c r="J1922" s="203"/>
      <c r="K1922" s="203"/>
      <c r="L1922" s="203"/>
      <c r="M1922" s="203"/>
      <c r="N1922" s="13"/>
      <c r="O1922" s="13"/>
    </row>
    <row r="1923" spans="2:15" ht="20.100000000000001" customHeight="1" x14ac:dyDescent="0.2">
      <c r="B1923" s="203"/>
      <c r="C1923" s="203"/>
      <c r="D1923" s="203"/>
      <c r="E1923" s="203"/>
      <c r="F1923" s="203"/>
      <c r="G1923" s="203"/>
      <c r="H1923" s="203"/>
      <c r="I1923" s="203"/>
      <c r="J1923" s="203"/>
      <c r="K1923" s="203"/>
      <c r="L1923" s="203"/>
      <c r="M1923" s="203"/>
      <c r="N1923" s="13"/>
      <c r="O1923" s="13"/>
    </row>
    <row r="1924" spans="2:15" ht="20.100000000000001" customHeight="1" x14ac:dyDescent="0.2">
      <c r="B1924" s="203"/>
      <c r="C1924" s="203"/>
      <c r="D1924" s="203"/>
      <c r="E1924" s="203"/>
      <c r="F1924" s="203"/>
      <c r="G1924" s="203"/>
      <c r="H1924" s="203"/>
      <c r="I1924" s="203"/>
      <c r="J1924" s="203"/>
      <c r="K1924" s="203"/>
      <c r="L1924" s="203"/>
      <c r="M1924" s="203"/>
      <c r="N1924" s="13"/>
      <c r="O1924" s="13"/>
    </row>
    <row r="1925" spans="2:15" ht="20.100000000000001" customHeight="1" x14ac:dyDescent="0.2">
      <c r="B1925" s="203"/>
      <c r="C1925" s="203"/>
      <c r="D1925" s="203"/>
      <c r="E1925" s="203"/>
      <c r="F1925" s="203"/>
      <c r="G1925" s="203"/>
      <c r="H1925" s="203"/>
      <c r="I1925" s="203"/>
      <c r="J1925" s="203"/>
      <c r="K1925" s="203"/>
      <c r="L1925" s="203"/>
      <c r="M1925" s="203"/>
      <c r="N1925" s="13"/>
      <c r="O1925" s="13"/>
    </row>
    <row r="1926" spans="2:15" ht="20.100000000000001" customHeight="1" x14ac:dyDescent="0.2">
      <c r="B1926" s="203"/>
      <c r="C1926" s="203"/>
      <c r="D1926" s="203"/>
      <c r="E1926" s="203"/>
      <c r="F1926" s="203"/>
      <c r="G1926" s="203"/>
      <c r="H1926" s="203"/>
      <c r="I1926" s="203"/>
      <c r="J1926" s="203"/>
      <c r="K1926" s="203"/>
      <c r="L1926" s="203"/>
      <c r="M1926" s="203"/>
      <c r="N1926" s="13"/>
      <c r="O1926" s="13"/>
    </row>
    <row r="1927" spans="2:15" ht="20.100000000000001" customHeight="1" x14ac:dyDescent="0.2">
      <c r="B1927" s="203"/>
      <c r="C1927" s="203"/>
      <c r="D1927" s="203"/>
      <c r="E1927" s="203"/>
      <c r="F1927" s="203"/>
      <c r="G1927" s="203"/>
      <c r="H1927" s="203"/>
      <c r="I1927" s="203"/>
      <c r="J1927" s="203"/>
      <c r="K1927" s="203"/>
      <c r="L1927" s="203"/>
      <c r="M1927" s="203"/>
      <c r="N1927" s="13"/>
      <c r="O1927" s="13"/>
    </row>
    <row r="1928" spans="2:15" ht="20.100000000000001" customHeight="1" x14ac:dyDescent="0.2">
      <c r="B1928" s="203"/>
      <c r="C1928" s="203"/>
      <c r="D1928" s="203"/>
      <c r="E1928" s="203"/>
      <c r="F1928" s="203"/>
      <c r="G1928" s="203"/>
      <c r="H1928" s="203"/>
      <c r="I1928" s="203"/>
      <c r="J1928" s="203"/>
      <c r="K1928" s="203"/>
      <c r="L1928" s="203"/>
      <c r="M1928" s="203"/>
      <c r="N1928" s="13"/>
      <c r="O1928" s="13"/>
    </row>
    <row r="1929" spans="2:15" ht="20.100000000000001" customHeight="1" x14ac:dyDescent="0.2">
      <c r="B1929" s="203"/>
      <c r="C1929" s="203"/>
      <c r="D1929" s="203"/>
      <c r="E1929" s="203"/>
      <c r="F1929" s="203"/>
      <c r="G1929" s="203"/>
      <c r="H1929" s="203"/>
      <c r="I1929" s="203"/>
      <c r="J1929" s="203"/>
      <c r="K1929" s="203"/>
      <c r="L1929" s="203"/>
      <c r="M1929" s="203"/>
      <c r="N1929" s="13"/>
      <c r="O1929" s="13"/>
    </row>
    <row r="1930" spans="2:15" ht="20.100000000000001" customHeight="1" x14ac:dyDescent="0.2">
      <c r="B1930" s="203"/>
      <c r="C1930" s="203"/>
      <c r="D1930" s="203"/>
      <c r="E1930" s="203"/>
      <c r="F1930" s="203"/>
      <c r="G1930" s="203"/>
      <c r="H1930" s="203"/>
      <c r="I1930" s="203"/>
      <c r="J1930" s="203"/>
      <c r="K1930" s="203"/>
      <c r="L1930" s="203"/>
      <c r="M1930" s="203"/>
      <c r="N1930" s="13"/>
      <c r="O1930" s="13"/>
    </row>
    <row r="1931" spans="2:15" ht="20.100000000000001" customHeight="1" x14ac:dyDescent="0.2">
      <c r="B1931" s="203"/>
      <c r="C1931" s="203"/>
      <c r="D1931" s="203"/>
      <c r="E1931" s="203"/>
      <c r="F1931" s="203"/>
      <c r="G1931" s="203"/>
      <c r="H1931" s="203"/>
      <c r="I1931" s="203"/>
      <c r="J1931" s="203"/>
      <c r="K1931" s="203"/>
      <c r="L1931" s="203"/>
      <c r="M1931" s="203"/>
      <c r="N1931" s="13"/>
      <c r="O1931" s="13"/>
    </row>
    <row r="1932" spans="2:15" ht="20.100000000000001" customHeight="1" x14ac:dyDescent="0.2">
      <c r="B1932" s="203"/>
      <c r="C1932" s="203"/>
      <c r="D1932" s="203"/>
      <c r="E1932" s="203"/>
      <c r="F1932" s="203"/>
      <c r="G1932" s="203"/>
      <c r="H1932" s="203"/>
      <c r="I1932" s="203"/>
      <c r="J1932" s="203"/>
      <c r="K1932" s="203"/>
      <c r="L1932" s="203"/>
      <c r="M1932" s="203"/>
      <c r="N1932" s="13"/>
      <c r="O1932" s="13"/>
    </row>
    <row r="1933" spans="2:15" ht="20.100000000000001" customHeight="1" x14ac:dyDescent="0.2">
      <c r="B1933" s="203"/>
      <c r="C1933" s="203"/>
      <c r="D1933" s="203"/>
      <c r="E1933" s="203"/>
      <c r="F1933" s="203"/>
      <c r="G1933" s="203"/>
      <c r="H1933" s="203"/>
      <c r="I1933" s="203"/>
      <c r="J1933" s="203"/>
      <c r="K1933" s="203"/>
      <c r="L1933" s="203"/>
      <c r="M1933" s="203"/>
      <c r="N1933" s="13"/>
      <c r="O1933" s="13"/>
    </row>
    <row r="1934" spans="2:15" ht="20.100000000000001" customHeight="1" x14ac:dyDescent="0.2">
      <c r="B1934" s="203"/>
      <c r="C1934" s="203"/>
      <c r="D1934" s="203"/>
      <c r="E1934" s="203"/>
      <c r="F1934" s="203"/>
      <c r="G1934" s="203"/>
      <c r="H1934" s="203"/>
      <c r="I1934" s="203"/>
      <c r="J1934" s="203"/>
      <c r="K1934" s="203"/>
      <c r="L1934" s="203"/>
      <c r="M1934" s="203"/>
      <c r="N1934" s="13"/>
      <c r="O1934" s="13"/>
    </row>
    <row r="1935" spans="2:15" ht="20.100000000000001" customHeight="1" x14ac:dyDescent="0.2">
      <c r="B1935" s="203"/>
      <c r="C1935" s="203"/>
      <c r="D1935" s="203"/>
      <c r="E1935" s="203"/>
      <c r="F1935" s="203"/>
      <c r="G1935" s="203"/>
      <c r="H1935" s="203"/>
      <c r="I1935" s="203"/>
      <c r="J1935" s="203"/>
      <c r="K1935" s="203"/>
      <c r="L1935" s="203"/>
      <c r="M1935" s="203"/>
      <c r="N1935" s="13"/>
      <c r="O1935" s="13"/>
    </row>
    <row r="1936" spans="2:15" ht="20.100000000000001" customHeight="1" x14ac:dyDescent="0.2">
      <c r="B1936" s="203"/>
      <c r="C1936" s="203"/>
      <c r="D1936" s="203"/>
      <c r="E1936" s="203"/>
      <c r="F1936" s="203"/>
      <c r="G1936" s="203"/>
      <c r="H1936" s="203"/>
      <c r="I1936" s="203"/>
      <c r="J1936" s="203"/>
      <c r="K1936" s="203"/>
      <c r="L1936" s="203"/>
      <c r="M1936" s="203"/>
      <c r="N1936" s="13"/>
      <c r="O1936" s="13"/>
    </row>
    <row r="1937" spans="2:15" ht="20.100000000000001" customHeight="1" x14ac:dyDescent="0.2">
      <c r="B1937" s="203"/>
      <c r="C1937" s="203"/>
      <c r="D1937" s="203"/>
      <c r="E1937" s="203"/>
      <c r="F1937" s="203"/>
      <c r="G1937" s="203"/>
      <c r="H1937" s="203"/>
      <c r="I1937" s="203"/>
      <c r="J1937" s="203"/>
      <c r="K1937" s="203"/>
      <c r="L1937" s="203"/>
      <c r="M1937" s="203"/>
      <c r="N1937" s="13"/>
      <c r="O1937" s="13"/>
    </row>
    <row r="1938" spans="2:15" ht="20.100000000000001" customHeight="1" x14ac:dyDescent="0.2">
      <c r="B1938" s="203"/>
      <c r="C1938" s="203"/>
      <c r="D1938" s="203"/>
      <c r="E1938" s="203"/>
      <c r="F1938" s="203"/>
      <c r="G1938" s="203"/>
      <c r="H1938" s="203"/>
      <c r="I1938" s="203"/>
      <c r="J1938" s="203"/>
      <c r="K1938" s="203"/>
      <c r="L1938" s="203"/>
      <c r="M1938" s="203"/>
      <c r="N1938" s="13"/>
      <c r="O1938" s="13"/>
    </row>
    <row r="1939" spans="2:15" ht="20.100000000000001" customHeight="1" x14ac:dyDescent="0.2">
      <c r="B1939" s="203"/>
      <c r="C1939" s="203"/>
      <c r="D1939" s="203"/>
      <c r="E1939" s="203"/>
      <c r="F1939" s="203"/>
      <c r="G1939" s="203"/>
      <c r="H1939" s="203"/>
      <c r="I1939" s="203"/>
      <c r="J1939" s="203"/>
      <c r="K1939" s="203"/>
      <c r="L1939" s="203"/>
      <c r="M1939" s="203"/>
      <c r="N1939" s="13"/>
      <c r="O1939" s="13"/>
    </row>
    <row r="1940" spans="2:15" ht="20.100000000000001" customHeight="1" x14ac:dyDescent="0.2">
      <c r="B1940" s="203"/>
      <c r="C1940" s="203"/>
      <c r="D1940" s="203"/>
      <c r="E1940" s="203"/>
      <c r="F1940" s="203"/>
      <c r="G1940" s="203"/>
      <c r="H1940" s="203"/>
      <c r="I1940" s="203"/>
      <c r="J1940" s="203"/>
      <c r="K1940" s="203"/>
      <c r="L1940" s="203"/>
      <c r="M1940" s="203"/>
      <c r="N1940" s="13"/>
      <c r="O1940" s="13"/>
    </row>
    <row r="1941" spans="2:15" ht="20.100000000000001" customHeight="1" x14ac:dyDescent="0.2">
      <c r="B1941" s="203"/>
      <c r="C1941" s="203"/>
      <c r="D1941" s="203"/>
      <c r="E1941" s="203"/>
      <c r="F1941" s="203"/>
      <c r="G1941" s="203"/>
      <c r="H1941" s="203"/>
      <c r="I1941" s="203"/>
      <c r="J1941" s="203"/>
      <c r="K1941" s="203"/>
      <c r="L1941" s="203"/>
      <c r="M1941" s="203"/>
      <c r="N1941" s="13"/>
      <c r="O1941" s="13"/>
    </row>
    <row r="1942" spans="2:15" ht="20.100000000000001" customHeight="1" x14ac:dyDescent="0.2">
      <c r="B1942" s="203"/>
      <c r="C1942" s="203"/>
      <c r="D1942" s="203"/>
      <c r="E1942" s="203"/>
      <c r="F1942" s="203"/>
      <c r="G1942" s="203"/>
      <c r="H1942" s="203"/>
      <c r="I1942" s="203"/>
      <c r="J1942" s="203"/>
      <c r="K1942" s="203"/>
      <c r="L1942" s="203"/>
      <c r="M1942" s="203"/>
      <c r="N1942" s="13"/>
      <c r="O1942" s="13"/>
    </row>
    <row r="1943" spans="2:15" ht="20.100000000000001" customHeight="1" x14ac:dyDescent="0.2">
      <c r="B1943" s="203"/>
      <c r="C1943" s="203"/>
      <c r="D1943" s="203"/>
      <c r="E1943" s="203"/>
      <c r="F1943" s="203"/>
      <c r="G1943" s="203"/>
      <c r="H1943" s="203"/>
      <c r="I1943" s="203"/>
      <c r="J1943" s="203"/>
      <c r="K1943" s="203"/>
      <c r="L1943" s="203"/>
      <c r="M1943" s="203"/>
      <c r="N1943" s="13"/>
      <c r="O1943" s="13"/>
    </row>
    <row r="1944" spans="2:15" ht="20.100000000000001" customHeight="1" x14ac:dyDescent="0.2">
      <c r="B1944" s="203"/>
      <c r="C1944" s="203"/>
      <c r="D1944" s="203"/>
      <c r="E1944" s="203"/>
      <c r="F1944" s="203"/>
      <c r="G1944" s="203"/>
      <c r="H1944" s="203"/>
      <c r="I1944" s="203"/>
      <c r="J1944" s="203"/>
      <c r="K1944" s="203"/>
      <c r="L1944" s="203"/>
      <c r="M1944" s="203"/>
      <c r="N1944" s="13"/>
      <c r="O1944" s="13"/>
    </row>
    <row r="1945" spans="2:15" ht="20.100000000000001" customHeight="1" x14ac:dyDescent="0.2">
      <c r="B1945" s="203"/>
      <c r="C1945" s="203"/>
      <c r="D1945" s="203"/>
      <c r="E1945" s="203"/>
      <c r="F1945" s="203"/>
      <c r="G1945" s="203"/>
      <c r="H1945" s="203"/>
      <c r="I1945" s="203"/>
      <c r="J1945" s="203"/>
      <c r="K1945" s="203"/>
      <c r="L1945" s="203"/>
      <c r="M1945" s="203"/>
      <c r="N1945" s="13"/>
      <c r="O1945" s="13"/>
    </row>
    <row r="1946" spans="2:15" ht="20.100000000000001" customHeight="1" x14ac:dyDescent="0.2">
      <c r="B1946" s="203"/>
      <c r="C1946" s="203"/>
      <c r="D1946" s="203"/>
      <c r="E1946" s="203"/>
      <c r="F1946" s="203"/>
      <c r="G1946" s="203"/>
      <c r="H1946" s="203"/>
      <c r="I1946" s="203"/>
      <c r="J1946" s="203"/>
      <c r="K1946" s="203"/>
      <c r="L1946" s="203"/>
      <c r="M1946" s="203"/>
      <c r="N1946" s="13"/>
      <c r="O1946" s="13"/>
    </row>
    <row r="1947" spans="2:15" ht="19.5" customHeight="1" x14ac:dyDescent="0.2">
      <c r="B1947" s="203"/>
      <c r="C1947" s="203"/>
      <c r="D1947" s="203"/>
      <c r="E1947" s="203"/>
      <c r="F1947" s="203"/>
      <c r="G1947" s="203"/>
      <c r="H1947" s="203"/>
      <c r="I1947" s="203"/>
      <c r="J1947" s="203"/>
      <c r="K1947" s="203"/>
      <c r="L1947" s="203"/>
      <c r="M1947" s="203"/>
      <c r="N1947" s="13"/>
      <c r="O1947" s="13"/>
    </row>
    <row r="1948" spans="2:15" ht="20.100000000000001" customHeight="1" x14ac:dyDescent="0.2">
      <c r="B1948" s="203"/>
      <c r="C1948" s="203"/>
      <c r="D1948" s="203"/>
      <c r="E1948" s="203"/>
      <c r="F1948" s="203"/>
      <c r="G1948" s="203"/>
      <c r="H1948" s="203"/>
      <c r="I1948" s="203"/>
      <c r="J1948" s="203"/>
      <c r="K1948" s="203"/>
      <c r="L1948" s="203"/>
      <c r="M1948" s="203"/>
      <c r="N1948" s="142"/>
      <c r="O1948" s="13"/>
    </row>
    <row r="1949" spans="2:15" ht="20.100000000000001" customHeight="1" x14ac:dyDescent="0.2">
      <c r="B1949" s="203"/>
      <c r="C1949" s="203"/>
      <c r="D1949" s="203"/>
      <c r="E1949" s="203"/>
      <c r="F1949" s="203"/>
      <c r="G1949" s="203"/>
      <c r="H1949" s="203"/>
      <c r="I1949" s="203"/>
      <c r="J1949" s="203"/>
      <c r="K1949" s="203"/>
      <c r="L1949" s="203"/>
      <c r="M1949" s="203"/>
      <c r="N1949" s="142"/>
      <c r="O1949" s="13"/>
    </row>
    <row r="1950" spans="2:15" ht="20.100000000000001" customHeight="1" x14ac:dyDescent="0.2">
      <c r="B1950" s="203"/>
      <c r="C1950" s="203"/>
      <c r="D1950" s="203"/>
      <c r="E1950" s="203"/>
      <c r="F1950" s="203"/>
      <c r="G1950" s="203"/>
      <c r="H1950" s="203"/>
      <c r="I1950" s="203"/>
      <c r="J1950" s="203"/>
      <c r="K1950" s="203"/>
      <c r="L1950" s="203"/>
      <c r="M1950" s="203"/>
      <c r="N1950" s="13"/>
      <c r="O1950" s="13"/>
    </row>
    <row r="1951" spans="2:15" ht="20.100000000000001" customHeight="1" x14ac:dyDescent="0.2">
      <c r="B1951" s="203"/>
      <c r="C1951" s="203"/>
      <c r="D1951" s="203"/>
      <c r="E1951" s="203"/>
      <c r="F1951" s="203"/>
      <c r="G1951" s="203"/>
      <c r="H1951" s="203"/>
      <c r="I1951" s="203"/>
      <c r="J1951" s="203"/>
      <c r="K1951" s="203"/>
      <c r="L1951" s="203"/>
      <c r="M1951" s="203"/>
      <c r="N1951" s="13"/>
      <c r="O1951" s="13"/>
    </row>
    <row r="1952" spans="2:15" ht="20.100000000000001" customHeight="1" x14ac:dyDescent="0.2">
      <c r="B1952" s="203"/>
      <c r="C1952" s="203"/>
      <c r="D1952" s="203"/>
      <c r="E1952" s="203"/>
      <c r="F1952" s="203"/>
      <c r="G1952" s="203"/>
      <c r="H1952" s="203"/>
      <c r="I1952" s="203"/>
      <c r="J1952" s="203"/>
      <c r="K1952" s="203"/>
      <c r="L1952" s="203"/>
      <c r="M1952" s="203"/>
      <c r="N1952" s="13"/>
      <c r="O1952" s="13"/>
    </row>
    <row r="1953" spans="2:15" ht="20.100000000000001" customHeight="1" x14ac:dyDescent="0.2">
      <c r="B1953" s="203"/>
      <c r="C1953" s="203"/>
      <c r="D1953" s="203"/>
      <c r="E1953" s="203"/>
      <c r="F1953" s="203"/>
      <c r="G1953" s="203"/>
      <c r="H1953" s="203"/>
      <c r="I1953" s="203"/>
      <c r="J1953" s="203"/>
      <c r="K1953" s="203"/>
      <c r="L1953" s="203"/>
      <c r="M1953" s="203"/>
      <c r="N1953" s="13"/>
      <c r="O1953" s="13"/>
    </row>
    <row r="1954" spans="2:15" ht="20.100000000000001" customHeight="1" x14ac:dyDescent="0.2">
      <c r="B1954" s="203"/>
      <c r="C1954" s="203"/>
      <c r="D1954" s="203"/>
      <c r="E1954" s="203"/>
      <c r="F1954" s="203"/>
      <c r="G1954" s="203"/>
      <c r="H1954" s="203"/>
      <c r="I1954" s="203"/>
      <c r="J1954" s="203"/>
      <c r="K1954" s="203"/>
      <c r="L1954" s="203"/>
      <c r="M1954" s="203"/>
      <c r="N1954" s="13"/>
      <c r="O1954" s="13"/>
    </row>
    <row r="1955" spans="2:15" ht="20.100000000000001" customHeight="1" x14ac:dyDescent="0.2">
      <c r="B1955" s="203"/>
      <c r="C1955" s="203"/>
      <c r="D1955" s="203"/>
      <c r="E1955" s="203"/>
      <c r="F1955" s="203"/>
      <c r="G1955" s="203"/>
      <c r="H1955" s="203"/>
      <c r="I1955" s="203"/>
      <c r="J1955" s="203"/>
      <c r="K1955" s="203"/>
      <c r="L1955" s="203"/>
      <c r="M1955" s="203"/>
      <c r="N1955" s="13"/>
      <c r="O1955" s="13"/>
    </row>
    <row r="1956" spans="2:15" ht="20.100000000000001" customHeight="1" x14ac:dyDescent="0.2">
      <c r="B1956" s="203"/>
      <c r="C1956" s="203"/>
      <c r="D1956" s="203"/>
      <c r="E1956" s="203"/>
      <c r="F1956" s="203"/>
      <c r="G1956" s="203"/>
      <c r="H1956" s="203"/>
      <c r="I1956" s="203"/>
      <c r="J1956" s="203"/>
      <c r="K1956" s="203"/>
      <c r="L1956" s="203"/>
      <c r="M1956" s="203"/>
      <c r="N1956" s="13"/>
      <c r="O1956" s="13"/>
    </row>
    <row r="1957" spans="2:15" ht="20.100000000000001" customHeight="1" x14ac:dyDescent="0.2">
      <c r="B1957" s="203"/>
      <c r="C1957" s="203"/>
      <c r="D1957" s="203"/>
      <c r="E1957" s="203"/>
      <c r="F1957" s="203"/>
      <c r="G1957" s="203"/>
      <c r="H1957" s="203"/>
      <c r="I1957" s="203"/>
      <c r="J1957" s="203"/>
      <c r="K1957" s="203"/>
      <c r="L1957" s="203"/>
      <c r="M1957" s="203"/>
      <c r="N1957" s="13"/>
      <c r="O1957" s="13"/>
    </row>
    <row r="1958" spans="2:15" ht="20.100000000000001" customHeight="1" x14ac:dyDescent="0.2">
      <c r="B1958" s="203"/>
      <c r="C1958" s="203"/>
      <c r="D1958" s="203"/>
      <c r="E1958" s="203"/>
      <c r="F1958" s="203"/>
      <c r="G1958" s="203"/>
      <c r="H1958" s="203"/>
      <c r="I1958" s="203"/>
      <c r="J1958" s="203"/>
      <c r="K1958" s="203"/>
      <c r="L1958" s="203"/>
      <c r="M1958" s="203"/>
      <c r="N1958" s="13"/>
      <c r="O1958" s="13"/>
    </row>
    <row r="1959" spans="2:15" ht="20.100000000000001" customHeight="1" x14ac:dyDescent="0.2">
      <c r="B1959" s="203"/>
      <c r="C1959" s="203"/>
      <c r="D1959" s="203"/>
      <c r="E1959" s="203"/>
      <c r="F1959" s="203"/>
      <c r="G1959" s="203"/>
      <c r="H1959" s="203"/>
      <c r="I1959" s="203"/>
      <c r="J1959" s="203"/>
      <c r="K1959" s="203"/>
      <c r="L1959" s="203"/>
      <c r="M1959" s="203"/>
      <c r="N1959" s="13"/>
      <c r="O1959" s="13"/>
    </row>
    <row r="1960" spans="2:15" ht="20.100000000000001" customHeight="1" x14ac:dyDescent="0.2">
      <c r="B1960" s="203"/>
      <c r="C1960" s="203"/>
      <c r="D1960" s="203"/>
      <c r="E1960" s="203"/>
      <c r="F1960" s="203"/>
      <c r="G1960" s="203"/>
      <c r="H1960" s="203"/>
      <c r="I1960" s="203"/>
      <c r="J1960" s="203"/>
      <c r="K1960" s="203"/>
      <c r="L1960" s="203"/>
      <c r="M1960" s="203"/>
      <c r="N1960" s="13"/>
      <c r="O1960" s="13"/>
    </row>
    <row r="1961" spans="2:15" ht="30" customHeight="1" x14ac:dyDescent="0.2">
      <c r="B1961" s="203"/>
      <c r="C1961" s="203"/>
      <c r="D1961" s="203"/>
      <c r="E1961" s="203"/>
      <c r="F1961" s="203"/>
      <c r="G1961" s="203"/>
      <c r="H1961" s="203"/>
      <c r="I1961" s="203"/>
      <c r="J1961" s="203"/>
      <c r="K1961" s="203"/>
      <c r="L1961" s="203"/>
      <c r="M1961" s="203"/>
      <c r="N1961" s="13"/>
      <c r="O1961" s="13"/>
    </row>
    <row r="1962" spans="2:15" ht="30" customHeight="1" x14ac:dyDescent="0.2">
      <c r="B1962" s="204"/>
      <c r="C1962" s="204"/>
      <c r="D1962" s="204"/>
      <c r="E1962" s="204"/>
      <c r="F1962" s="204"/>
      <c r="G1962" s="204"/>
      <c r="H1962" s="204"/>
      <c r="I1962" s="204"/>
      <c r="J1962" s="204"/>
      <c r="K1962" s="204"/>
      <c r="L1962" s="204"/>
      <c r="M1962" s="204"/>
      <c r="N1962" s="143"/>
      <c r="O1962" s="13"/>
    </row>
    <row r="1963" spans="2:15" ht="30" customHeight="1" x14ac:dyDescent="0.2">
      <c r="B1963" s="203"/>
      <c r="C1963" s="203"/>
      <c r="D1963" s="203"/>
      <c r="E1963" s="203"/>
      <c r="F1963" s="203"/>
      <c r="G1963" s="203"/>
      <c r="H1963" s="203"/>
      <c r="I1963" s="203"/>
      <c r="J1963" s="203"/>
      <c r="K1963" s="203"/>
      <c r="L1963" s="203"/>
      <c r="M1963" s="203"/>
      <c r="N1963" s="13"/>
      <c r="O1963" s="13"/>
    </row>
    <row r="1964" spans="2:15" ht="30" customHeight="1" x14ac:dyDescent="0.2">
      <c r="B1964" s="204"/>
      <c r="C1964" s="204"/>
      <c r="D1964" s="204"/>
      <c r="E1964" s="204"/>
      <c r="F1964" s="204"/>
      <c r="G1964" s="204"/>
      <c r="H1964" s="204"/>
      <c r="I1964" s="204"/>
      <c r="J1964" s="204"/>
      <c r="K1964" s="204"/>
      <c r="L1964" s="204"/>
      <c r="M1964" s="204"/>
      <c r="N1964" s="143"/>
      <c r="O1964" s="13"/>
    </row>
    <row r="1965" spans="2:15" ht="30" customHeight="1" x14ac:dyDescent="0.2">
      <c r="B1965" s="205" t="s">
        <v>115</v>
      </c>
      <c r="C1965" s="205"/>
      <c r="D1965" s="205"/>
      <c r="E1965" s="205"/>
      <c r="F1965" s="205"/>
      <c r="G1965" s="205"/>
      <c r="H1965" s="205"/>
      <c r="I1965" s="205"/>
      <c r="J1965" s="205"/>
      <c r="K1965" s="205"/>
      <c r="L1965" s="205"/>
      <c r="M1965" s="205"/>
      <c r="N1965" s="144"/>
      <c r="O1965" s="13"/>
    </row>
    <row r="1966" spans="2:15" ht="30" customHeight="1" x14ac:dyDescent="0.2">
      <c r="B1966" s="203"/>
      <c r="C1966" s="203"/>
      <c r="D1966" s="203"/>
      <c r="E1966" s="203"/>
      <c r="F1966" s="203"/>
      <c r="G1966" s="203"/>
      <c r="H1966" s="203"/>
      <c r="I1966" s="203"/>
      <c r="J1966" s="203"/>
      <c r="K1966" s="203"/>
      <c r="L1966" s="203"/>
      <c r="M1966" s="203"/>
      <c r="N1966" s="13"/>
      <c r="O1966" s="13"/>
    </row>
    <row r="1967" spans="2:15" ht="20.100000000000001" customHeight="1" x14ac:dyDescent="0.2"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</row>
    <row r="1968" spans="2:15" ht="20.100000000000001" customHeight="1" x14ac:dyDescent="0.2"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</row>
    <row r="1969" spans="2:14" ht="20.100000000000001" customHeight="1" x14ac:dyDescent="0.2"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</row>
    <row r="1970" spans="2:14" ht="20.100000000000001" customHeight="1" x14ac:dyDescent="0.2"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</row>
    <row r="1971" spans="2:14" ht="20.100000000000001" customHeight="1" x14ac:dyDescent="0.2"/>
    <row r="1972" spans="2:14" ht="20.100000000000001" customHeight="1" x14ac:dyDescent="0.2"/>
    <row r="1973" spans="2:14" ht="20.100000000000001" customHeight="1" x14ac:dyDescent="0.2"/>
    <row r="1974" spans="2:14" ht="20.100000000000001" customHeight="1" x14ac:dyDescent="0.2"/>
    <row r="1975" spans="2:14" ht="20.100000000000001" customHeight="1" x14ac:dyDescent="0.2"/>
    <row r="1976" spans="2:14" ht="20.100000000000001" customHeight="1" x14ac:dyDescent="0.2"/>
    <row r="1977" spans="2:14" ht="20.100000000000001" customHeight="1" x14ac:dyDescent="0.2"/>
    <row r="1978" spans="2:14" ht="20.100000000000001" customHeight="1" x14ac:dyDescent="0.2"/>
    <row r="1979" spans="2:14" ht="20.100000000000001" customHeight="1" x14ac:dyDescent="0.2"/>
    <row r="1980" spans="2:14" ht="20.100000000000001" customHeight="1" x14ac:dyDescent="0.2"/>
    <row r="1981" spans="2:14" ht="20.100000000000001" customHeight="1" x14ac:dyDescent="0.2"/>
    <row r="1982" spans="2:14" ht="20.100000000000001" customHeight="1" x14ac:dyDescent="0.2"/>
    <row r="1983" spans="2:14" ht="20.100000000000001" customHeight="1" x14ac:dyDescent="0.2"/>
    <row r="1984" spans="2:14" ht="20.100000000000001" customHeight="1" x14ac:dyDescent="0.2"/>
    <row r="1985" ht="20.100000000000001" customHeight="1" x14ac:dyDescent="0.2"/>
  </sheetData>
  <sortState ref="B295:C308">
    <sortCondition descending="1" ref="C295:C308"/>
  </sortState>
  <mergeCells count="589">
    <mergeCell ref="F30:K32"/>
    <mergeCell ref="B13:K13"/>
    <mergeCell ref="B14:K14"/>
    <mergeCell ref="I763:N763"/>
    <mergeCell ref="B879:B880"/>
    <mergeCell ref="C1409:D1409"/>
    <mergeCell ref="E1409:F1409"/>
    <mergeCell ref="G1409:H1409"/>
    <mergeCell ref="C1354:D1354"/>
    <mergeCell ref="B1335:H1335"/>
    <mergeCell ref="C1336:D1336"/>
    <mergeCell ref="E1336:F1336"/>
    <mergeCell ref="G1336:H1336"/>
    <mergeCell ref="C1408:D1408"/>
    <mergeCell ref="E1408:F1408"/>
    <mergeCell ref="G1408:H1408"/>
    <mergeCell ref="F1379:H1379"/>
    <mergeCell ref="E1407:F1407"/>
    <mergeCell ref="I924:J924"/>
    <mergeCell ref="I926:J926"/>
    <mergeCell ref="I834:J834"/>
    <mergeCell ref="C835:D835"/>
    <mergeCell ref="G1407:H1407"/>
    <mergeCell ref="E1355:F1355"/>
    <mergeCell ref="C1410:D1410"/>
    <mergeCell ref="E1410:F1410"/>
    <mergeCell ref="G1410:H1410"/>
    <mergeCell ref="B1423:J1423"/>
    <mergeCell ref="C1424:D1424"/>
    <mergeCell ref="E1424:F1424"/>
    <mergeCell ref="G1424:H1424"/>
    <mergeCell ref="I1424:J1424"/>
    <mergeCell ref="C1425:D1425"/>
    <mergeCell ref="E1425:F1425"/>
    <mergeCell ref="G1425:H1425"/>
    <mergeCell ref="I1425:J1425"/>
    <mergeCell ref="G1355:H1355"/>
    <mergeCell ref="C1356:D1356"/>
    <mergeCell ref="E1356:F1356"/>
    <mergeCell ref="C1407:D1407"/>
    <mergeCell ref="B1404:M1404"/>
    <mergeCell ref="B878:J878"/>
    <mergeCell ref="C925:D925"/>
    <mergeCell ref="E925:F925"/>
    <mergeCell ref="I1355:J1355"/>
    <mergeCell ref="G952:H952"/>
    <mergeCell ref="C975:D975"/>
    <mergeCell ref="C976:D976"/>
    <mergeCell ref="E976:F976"/>
    <mergeCell ref="G978:H978"/>
    <mergeCell ref="C977:D977"/>
    <mergeCell ref="E1092:F1092"/>
    <mergeCell ref="C1053:D1053"/>
    <mergeCell ref="B1091:H1091"/>
    <mergeCell ref="C1067:D1067"/>
    <mergeCell ref="E1067:F1067"/>
    <mergeCell ref="G1067:H1067"/>
    <mergeCell ref="E1094:F1094"/>
    <mergeCell ref="G1094:H1094"/>
    <mergeCell ref="C1095:D1095"/>
    <mergeCell ref="I925:J925"/>
    <mergeCell ref="G1212:H1212"/>
    <mergeCell ref="G976:H976"/>
    <mergeCell ref="C1070:D1070"/>
    <mergeCell ref="E1070:F1070"/>
    <mergeCell ref="G1070:H1070"/>
    <mergeCell ref="I1070:J1070"/>
    <mergeCell ref="B1049:H1049"/>
    <mergeCell ref="I1068:J1068"/>
    <mergeCell ref="C1069:D1069"/>
    <mergeCell ref="C1092:D1092"/>
    <mergeCell ref="B1022:B1023"/>
    <mergeCell ref="G1118:H1118"/>
    <mergeCell ref="I1118:J1118"/>
    <mergeCell ref="E640:F640"/>
    <mergeCell ref="G640:H640"/>
    <mergeCell ref="I640:J640"/>
    <mergeCell ref="F736:H736"/>
    <mergeCell ref="E766:F766"/>
    <mergeCell ref="G766:H766"/>
    <mergeCell ref="G781:H781"/>
    <mergeCell ref="C765:D765"/>
    <mergeCell ref="E765:F765"/>
    <mergeCell ref="G765:H765"/>
    <mergeCell ref="B761:M761"/>
    <mergeCell ref="E641:F641"/>
    <mergeCell ref="G641:H641"/>
    <mergeCell ref="I641:J641"/>
    <mergeCell ref="B662:H662"/>
    <mergeCell ref="I662:N662"/>
    <mergeCell ref="C663:D663"/>
    <mergeCell ref="E663:F663"/>
    <mergeCell ref="G663:H663"/>
    <mergeCell ref="C664:D664"/>
    <mergeCell ref="E664:F664"/>
    <mergeCell ref="G664:H664"/>
    <mergeCell ref="C641:D641"/>
    <mergeCell ref="B763:H763"/>
    <mergeCell ref="C764:D764"/>
    <mergeCell ref="E764:F764"/>
    <mergeCell ref="G764:H764"/>
    <mergeCell ref="E834:F834"/>
    <mergeCell ref="C832:D832"/>
    <mergeCell ref="B733:M733"/>
    <mergeCell ref="I784:J784"/>
    <mergeCell ref="I805:N805"/>
    <mergeCell ref="B803:M803"/>
    <mergeCell ref="B780:J780"/>
    <mergeCell ref="C781:D781"/>
    <mergeCell ref="E781:F781"/>
    <mergeCell ref="I781:J781"/>
    <mergeCell ref="C766:D766"/>
    <mergeCell ref="C806:D806"/>
    <mergeCell ref="E806:F806"/>
    <mergeCell ref="E767:F767"/>
    <mergeCell ref="G767:H767"/>
    <mergeCell ref="G782:H782"/>
    <mergeCell ref="E782:F782"/>
    <mergeCell ref="E832:F832"/>
    <mergeCell ref="E809:F809"/>
    <mergeCell ref="G809:H809"/>
    <mergeCell ref="B906:H906"/>
    <mergeCell ref="C907:D907"/>
    <mergeCell ref="C834:D834"/>
    <mergeCell ref="B831:J831"/>
    <mergeCell ref="C807:D807"/>
    <mergeCell ref="G832:H832"/>
    <mergeCell ref="I832:J832"/>
    <mergeCell ref="I782:J782"/>
    <mergeCell ref="C783:D783"/>
    <mergeCell ref="G808:H808"/>
    <mergeCell ref="E835:F835"/>
    <mergeCell ref="G806:H806"/>
    <mergeCell ref="I833:J833"/>
    <mergeCell ref="C809:D809"/>
    <mergeCell ref="G783:H783"/>
    <mergeCell ref="I783:J783"/>
    <mergeCell ref="G834:H834"/>
    <mergeCell ref="G835:H835"/>
    <mergeCell ref="I835:J835"/>
    <mergeCell ref="G833:H833"/>
    <mergeCell ref="E808:F808"/>
    <mergeCell ref="E907:F907"/>
    <mergeCell ref="G907:H907"/>
    <mergeCell ref="C879:E879"/>
    <mergeCell ref="I1212:J1212"/>
    <mergeCell ref="G1120:H1120"/>
    <mergeCell ref="E952:F952"/>
    <mergeCell ref="B1117:J1117"/>
    <mergeCell ref="C1118:D1118"/>
    <mergeCell ref="B688:J688"/>
    <mergeCell ref="C689:D689"/>
    <mergeCell ref="E689:F689"/>
    <mergeCell ref="G689:H689"/>
    <mergeCell ref="I689:J689"/>
    <mergeCell ref="C690:D690"/>
    <mergeCell ref="E690:F690"/>
    <mergeCell ref="G690:H690"/>
    <mergeCell ref="I690:J690"/>
    <mergeCell ref="B1061:L1061"/>
    <mergeCell ref="C1051:D1051"/>
    <mergeCell ref="E1051:F1051"/>
    <mergeCell ref="G1051:H1051"/>
    <mergeCell ref="C1052:D1052"/>
    <mergeCell ref="E1052:F1052"/>
    <mergeCell ref="G1052:H1052"/>
    <mergeCell ref="E1053:F1053"/>
    <mergeCell ref="C782:D782"/>
    <mergeCell ref="F879:H879"/>
    <mergeCell ref="C949:D949"/>
    <mergeCell ref="E949:F949"/>
    <mergeCell ref="G949:H949"/>
    <mergeCell ref="I977:J977"/>
    <mergeCell ref="I978:J978"/>
    <mergeCell ref="C950:D950"/>
    <mergeCell ref="E950:F950"/>
    <mergeCell ref="G950:H950"/>
    <mergeCell ref="B974:J974"/>
    <mergeCell ref="I975:J975"/>
    <mergeCell ref="C952:D952"/>
    <mergeCell ref="E975:F975"/>
    <mergeCell ref="G975:H975"/>
    <mergeCell ref="E977:F977"/>
    <mergeCell ref="G977:H977"/>
    <mergeCell ref="C978:D978"/>
    <mergeCell ref="E978:F978"/>
    <mergeCell ref="C951:D951"/>
    <mergeCell ref="F1308:H1308"/>
    <mergeCell ref="E1261:F1261"/>
    <mergeCell ref="G1261:H1261"/>
    <mergeCell ref="C1262:D1262"/>
    <mergeCell ref="E1262:F1262"/>
    <mergeCell ref="G1262:H1262"/>
    <mergeCell ref="I1262:J1262"/>
    <mergeCell ref="C1263:D1263"/>
    <mergeCell ref="E1263:F1263"/>
    <mergeCell ref="G1263:H1263"/>
    <mergeCell ref="I1263:J1263"/>
    <mergeCell ref="C1264:D1264"/>
    <mergeCell ref="E1264:F1264"/>
    <mergeCell ref="G1264:H1264"/>
    <mergeCell ref="I1264:J1264"/>
    <mergeCell ref="C1261:D1261"/>
    <mergeCell ref="I1426:J1426"/>
    <mergeCell ref="C1427:D1427"/>
    <mergeCell ref="E1427:F1427"/>
    <mergeCell ref="G1427:H1427"/>
    <mergeCell ref="I1427:J1427"/>
    <mergeCell ref="B1517:B1518"/>
    <mergeCell ref="C1426:D1426"/>
    <mergeCell ref="E1426:F1426"/>
    <mergeCell ref="G1426:H1426"/>
    <mergeCell ref="B1459:B1460"/>
    <mergeCell ref="C1459:D1459"/>
    <mergeCell ref="C1460:D1460"/>
    <mergeCell ref="B1450:D1450"/>
    <mergeCell ref="C1194:D1194"/>
    <mergeCell ref="C1211:D1211"/>
    <mergeCell ref="C1193:D1193"/>
    <mergeCell ref="B1378:J1378"/>
    <mergeCell ref="B1379:B1380"/>
    <mergeCell ref="C1379:E1379"/>
    <mergeCell ref="C1210:D1210"/>
    <mergeCell ref="E1210:F1210"/>
    <mergeCell ref="E1238:F1238"/>
    <mergeCell ref="G1238:H1238"/>
    <mergeCell ref="C1212:D1212"/>
    <mergeCell ref="E1212:F1212"/>
    <mergeCell ref="B1260:J1260"/>
    <mergeCell ref="C1338:D1338"/>
    <mergeCell ref="E1338:F1338"/>
    <mergeCell ref="G1338:H1338"/>
    <mergeCell ref="C1355:D1355"/>
    <mergeCell ref="E1193:F1193"/>
    <mergeCell ref="E1194:F1194"/>
    <mergeCell ref="C1236:D1236"/>
    <mergeCell ref="E1236:F1236"/>
    <mergeCell ref="I1261:J1261"/>
    <mergeCell ref="B1307:J1307"/>
    <mergeCell ref="C1308:E1308"/>
    <mergeCell ref="C521:D521"/>
    <mergeCell ref="E521:F521"/>
    <mergeCell ref="G521:H521"/>
    <mergeCell ref="I521:J521"/>
    <mergeCell ref="C519:D519"/>
    <mergeCell ref="C522:D522"/>
    <mergeCell ref="E522:F522"/>
    <mergeCell ref="G522:H522"/>
    <mergeCell ref="B592:J592"/>
    <mergeCell ref="B551:L551"/>
    <mergeCell ref="I522:J522"/>
    <mergeCell ref="C379:D379"/>
    <mergeCell ref="E379:F379"/>
    <mergeCell ref="B378:H378"/>
    <mergeCell ref="G379:H379"/>
    <mergeCell ref="G380:H380"/>
    <mergeCell ref="C1120:D1120"/>
    <mergeCell ref="E1120:F1120"/>
    <mergeCell ref="E1069:F1069"/>
    <mergeCell ref="G1069:H1069"/>
    <mergeCell ref="C1093:D1093"/>
    <mergeCell ref="E1093:F1093"/>
    <mergeCell ref="G1093:H1093"/>
    <mergeCell ref="C927:D927"/>
    <mergeCell ref="E927:F927"/>
    <mergeCell ref="G927:H927"/>
    <mergeCell ref="E909:F909"/>
    <mergeCell ref="G909:H909"/>
    <mergeCell ref="C910:D910"/>
    <mergeCell ref="E910:F910"/>
    <mergeCell ref="G910:H910"/>
    <mergeCell ref="B923:J923"/>
    <mergeCell ref="E833:F833"/>
    <mergeCell ref="C833:D833"/>
    <mergeCell ref="I1069:J1069"/>
    <mergeCell ref="C380:D380"/>
    <mergeCell ref="E380:F380"/>
    <mergeCell ref="G413:H413"/>
    <mergeCell ref="B805:H805"/>
    <mergeCell ref="B518:J518"/>
    <mergeCell ref="C453:D453"/>
    <mergeCell ref="C415:D415"/>
    <mergeCell ref="E415:F415"/>
    <mergeCell ref="B449:H449"/>
    <mergeCell ref="I449:N449"/>
    <mergeCell ref="C450:D450"/>
    <mergeCell ref="E450:F450"/>
    <mergeCell ref="G450:H450"/>
    <mergeCell ref="C451:D451"/>
    <mergeCell ref="E451:F451"/>
    <mergeCell ref="G415:H415"/>
    <mergeCell ref="B434:L434"/>
    <mergeCell ref="C382:D382"/>
    <mergeCell ref="E382:F382"/>
    <mergeCell ref="G382:H382"/>
    <mergeCell ref="C381:D381"/>
    <mergeCell ref="E381:F381"/>
    <mergeCell ref="C414:D414"/>
    <mergeCell ref="E414:F414"/>
    <mergeCell ref="B411:J411"/>
    <mergeCell ref="G381:H381"/>
    <mergeCell ref="E453:F453"/>
    <mergeCell ref="G453:H453"/>
    <mergeCell ref="B402:L402"/>
    <mergeCell ref="B427:L427"/>
    <mergeCell ref="C593:E593"/>
    <mergeCell ref="F593:H593"/>
    <mergeCell ref="I415:J415"/>
    <mergeCell ref="G451:H451"/>
    <mergeCell ref="B475:L475"/>
    <mergeCell ref="B483:L483"/>
    <mergeCell ref="I413:J413"/>
    <mergeCell ref="B544:L544"/>
    <mergeCell ref="C412:D412"/>
    <mergeCell ref="E412:F412"/>
    <mergeCell ref="G412:H412"/>
    <mergeCell ref="I412:J412"/>
    <mergeCell ref="C413:D413"/>
    <mergeCell ref="E413:F413"/>
    <mergeCell ref="C452:D452"/>
    <mergeCell ref="E452:F452"/>
    <mergeCell ref="G452:H452"/>
    <mergeCell ref="G414:H414"/>
    <mergeCell ref="C736:E736"/>
    <mergeCell ref="C621:D621"/>
    <mergeCell ref="E621:F621"/>
    <mergeCell ref="G621:H621"/>
    <mergeCell ref="B590:L590"/>
    <mergeCell ref="B593:B594"/>
    <mergeCell ref="B620:H620"/>
    <mergeCell ref="C622:D622"/>
    <mergeCell ref="E622:F622"/>
    <mergeCell ref="G622:H622"/>
    <mergeCell ref="C691:D691"/>
    <mergeCell ref="E691:F691"/>
    <mergeCell ref="G691:H691"/>
    <mergeCell ref="I691:J691"/>
    <mergeCell ref="I692:J692"/>
    <mergeCell ref="I638:J638"/>
    <mergeCell ref="C639:D639"/>
    <mergeCell ref="E639:F639"/>
    <mergeCell ref="G639:H639"/>
    <mergeCell ref="I639:J639"/>
    <mergeCell ref="C640:D640"/>
    <mergeCell ref="C665:D665"/>
    <mergeCell ref="E665:F665"/>
    <mergeCell ref="G665:H665"/>
    <mergeCell ref="B874:M874"/>
    <mergeCell ref="C623:D623"/>
    <mergeCell ref="E623:F623"/>
    <mergeCell ref="G623:H623"/>
    <mergeCell ref="E638:F638"/>
    <mergeCell ref="E807:F807"/>
    <mergeCell ref="G807:H807"/>
    <mergeCell ref="C808:D808"/>
    <mergeCell ref="C784:D784"/>
    <mergeCell ref="E784:F784"/>
    <mergeCell ref="G784:H784"/>
    <mergeCell ref="G638:H638"/>
    <mergeCell ref="E783:F783"/>
    <mergeCell ref="C767:D767"/>
    <mergeCell ref="B775:L775"/>
    <mergeCell ref="C666:D666"/>
    <mergeCell ref="E666:F666"/>
    <mergeCell ref="G666:H666"/>
    <mergeCell ref="B734:G734"/>
    <mergeCell ref="C692:D692"/>
    <mergeCell ref="E692:F692"/>
    <mergeCell ref="G692:H692"/>
    <mergeCell ref="B735:J735"/>
    <mergeCell ref="B736:B737"/>
    <mergeCell ref="C1119:D1119"/>
    <mergeCell ref="E1119:F1119"/>
    <mergeCell ref="G1119:H1119"/>
    <mergeCell ref="E1118:F1118"/>
    <mergeCell ref="B1019:M1019"/>
    <mergeCell ref="B1089:M1089"/>
    <mergeCell ref="B1160:M1160"/>
    <mergeCell ref="B1162:M1162"/>
    <mergeCell ref="G1092:H1092"/>
    <mergeCell ref="I1119:J1119"/>
    <mergeCell ref="G1053:H1053"/>
    <mergeCell ref="C1094:D1094"/>
    <mergeCell ref="C1022:E1022"/>
    <mergeCell ref="F1022:H1022"/>
    <mergeCell ref="E1095:F1095"/>
    <mergeCell ref="G1095:H1095"/>
    <mergeCell ref="I1120:J1120"/>
    <mergeCell ref="C1121:D1121"/>
    <mergeCell ref="E1121:F1121"/>
    <mergeCell ref="G1121:H1121"/>
    <mergeCell ref="I1121:J1121"/>
    <mergeCell ref="F1165:H1165"/>
    <mergeCell ref="E1211:F1211"/>
    <mergeCell ref="G1211:H1211"/>
    <mergeCell ref="I1211:J1211"/>
    <mergeCell ref="B1192:H1192"/>
    <mergeCell ref="B1164:J1164"/>
    <mergeCell ref="B1165:B1166"/>
    <mergeCell ref="C1165:E1165"/>
    <mergeCell ref="G1194:H1194"/>
    <mergeCell ref="I1210:J1210"/>
    <mergeCell ref="G1210:H1210"/>
    <mergeCell ref="B1209:J1209"/>
    <mergeCell ref="C1196:D1196"/>
    <mergeCell ref="E1196:F1196"/>
    <mergeCell ref="G1196:H1196"/>
    <mergeCell ref="C1195:D1195"/>
    <mergeCell ref="E1195:F1195"/>
    <mergeCell ref="G1195:H1195"/>
    <mergeCell ref="G1193:H1193"/>
    <mergeCell ref="G1237:H1237"/>
    <mergeCell ref="C1238:D1238"/>
    <mergeCell ref="B1308:B1309"/>
    <mergeCell ref="E1545:F1545"/>
    <mergeCell ref="G1545:H1545"/>
    <mergeCell ref="I1545:J1545"/>
    <mergeCell ref="C1451:D1451"/>
    <mergeCell ref="B1445:M1445"/>
    <mergeCell ref="B1447:M1447"/>
    <mergeCell ref="B1515:M1515"/>
    <mergeCell ref="B1543:M1543"/>
    <mergeCell ref="C1458:D1458"/>
    <mergeCell ref="B1406:H1406"/>
    <mergeCell ref="G1356:H1356"/>
    <mergeCell ref="I1356:J1356"/>
    <mergeCell ref="G1339:H1339"/>
    <mergeCell ref="B1352:J1352"/>
    <mergeCell ref="C1353:D1353"/>
    <mergeCell ref="E1353:F1353"/>
    <mergeCell ref="G1353:H1353"/>
    <mergeCell ref="I1353:J1353"/>
    <mergeCell ref="E1354:F1354"/>
    <mergeCell ref="G1517:H1517"/>
    <mergeCell ref="I1517:J1517"/>
    <mergeCell ref="K1588:L1588"/>
    <mergeCell ref="B1659:B1660"/>
    <mergeCell ref="C1659:D1659"/>
    <mergeCell ref="E1659:F1659"/>
    <mergeCell ref="B1694:B1695"/>
    <mergeCell ref="D1820:M1821"/>
    <mergeCell ref="D1830:M1831"/>
    <mergeCell ref="B1696:B1697"/>
    <mergeCell ref="B1826:C1827"/>
    <mergeCell ref="D1826:L1827"/>
    <mergeCell ref="B1799:L1799"/>
    <mergeCell ref="B1800:L1800"/>
    <mergeCell ref="B1805:C1806"/>
    <mergeCell ref="D1805:L1806"/>
    <mergeCell ref="B1807:C1808"/>
    <mergeCell ref="D1807:L1808"/>
    <mergeCell ref="B1698:B1699"/>
    <mergeCell ref="B1728:M1728"/>
    <mergeCell ref="B1757:M1757"/>
    <mergeCell ref="B1731:B1732"/>
    <mergeCell ref="B1733:B1734"/>
    <mergeCell ref="B1735:B1736"/>
    <mergeCell ref="B1737:B1738"/>
    <mergeCell ref="B1739:B1740"/>
    <mergeCell ref="B1809:C1810"/>
    <mergeCell ref="D1809:L1810"/>
    <mergeCell ref="B1741:B1742"/>
    <mergeCell ref="B591:G591"/>
    <mergeCell ref="B1451:B1452"/>
    <mergeCell ref="B1453:B1454"/>
    <mergeCell ref="B1457:B1458"/>
    <mergeCell ref="B1455:B1456"/>
    <mergeCell ref="G1659:H1659"/>
    <mergeCell ref="I1659:J1659"/>
    <mergeCell ref="B1600:L1600"/>
    <mergeCell ref="E1588:F1588"/>
    <mergeCell ref="B1588:B1589"/>
    <mergeCell ref="C1588:D1588"/>
    <mergeCell ref="K1659:L1659"/>
    <mergeCell ref="B1021:J1021"/>
    <mergeCell ref="E1235:F1235"/>
    <mergeCell ref="G1235:H1235"/>
    <mergeCell ref="B876:M876"/>
    <mergeCell ref="B904:M904"/>
    <mergeCell ref="B946:M946"/>
    <mergeCell ref="B1017:M1017"/>
    <mergeCell ref="B1828:C1829"/>
    <mergeCell ref="D1828:L1829"/>
    <mergeCell ref="B1830:C1831"/>
    <mergeCell ref="B1811:C1812"/>
    <mergeCell ref="D1811:L1812"/>
    <mergeCell ref="B1818:C1819"/>
    <mergeCell ref="D1818:L1819"/>
    <mergeCell ref="B1820:C1821"/>
    <mergeCell ref="B1822:C1823"/>
    <mergeCell ref="D1822:L1823"/>
    <mergeCell ref="B1824:C1825"/>
    <mergeCell ref="D1824:L1825"/>
    <mergeCell ref="B237:M237"/>
    <mergeCell ref="B239:M239"/>
    <mergeCell ref="B345:M345"/>
    <mergeCell ref="B376:M376"/>
    <mergeCell ref="B447:M447"/>
    <mergeCell ref="B588:M588"/>
    <mergeCell ref="B618:M618"/>
    <mergeCell ref="B660:M660"/>
    <mergeCell ref="B731:M731"/>
    <mergeCell ref="C624:D624"/>
    <mergeCell ref="E624:F624"/>
    <mergeCell ref="G624:H624"/>
    <mergeCell ref="B632:L632"/>
    <mergeCell ref="B637:J637"/>
    <mergeCell ref="C638:D638"/>
    <mergeCell ref="I414:J414"/>
    <mergeCell ref="E519:F519"/>
    <mergeCell ref="G519:H519"/>
    <mergeCell ref="I519:J519"/>
    <mergeCell ref="C520:D520"/>
    <mergeCell ref="E520:F520"/>
    <mergeCell ref="G520:H520"/>
    <mergeCell ref="I520:J520"/>
    <mergeCell ref="B394:L394"/>
    <mergeCell ref="G908:H908"/>
    <mergeCell ref="C909:D909"/>
    <mergeCell ref="C924:D924"/>
    <mergeCell ref="C1068:D1068"/>
    <mergeCell ref="E1068:F1068"/>
    <mergeCell ref="G1068:H1068"/>
    <mergeCell ref="B1066:J1066"/>
    <mergeCell ref="I1067:J1067"/>
    <mergeCell ref="E924:F924"/>
    <mergeCell ref="G924:H924"/>
    <mergeCell ref="C1050:D1050"/>
    <mergeCell ref="E1050:F1050"/>
    <mergeCell ref="G1050:H1050"/>
    <mergeCell ref="C926:D926"/>
    <mergeCell ref="E926:F926"/>
    <mergeCell ref="G926:H926"/>
    <mergeCell ref="G925:H925"/>
    <mergeCell ref="C908:D908"/>
    <mergeCell ref="E908:F908"/>
    <mergeCell ref="E951:F951"/>
    <mergeCell ref="G951:H951"/>
    <mergeCell ref="I927:J927"/>
    <mergeCell ref="I976:J976"/>
    <mergeCell ref="B948:H948"/>
    <mergeCell ref="B1232:M1232"/>
    <mergeCell ref="B1047:M1047"/>
    <mergeCell ref="B1190:M1190"/>
    <mergeCell ref="B1303:M1303"/>
    <mergeCell ref="B1305:M1305"/>
    <mergeCell ref="B1333:M1333"/>
    <mergeCell ref="B1374:M1374"/>
    <mergeCell ref="B1376:M1376"/>
    <mergeCell ref="G1354:H1354"/>
    <mergeCell ref="I1354:J1354"/>
    <mergeCell ref="C1339:D1339"/>
    <mergeCell ref="E1339:F1339"/>
    <mergeCell ref="C1213:D1213"/>
    <mergeCell ref="E1213:F1213"/>
    <mergeCell ref="G1213:H1213"/>
    <mergeCell ref="I1213:J1213"/>
    <mergeCell ref="C1337:D1337"/>
    <mergeCell ref="E1337:F1337"/>
    <mergeCell ref="G1337:H1337"/>
    <mergeCell ref="B1234:H1234"/>
    <mergeCell ref="C1235:D1235"/>
    <mergeCell ref="G1236:H1236"/>
    <mergeCell ref="C1237:D1237"/>
    <mergeCell ref="E1237:F1237"/>
    <mergeCell ref="B1586:M1586"/>
    <mergeCell ref="B1657:M1657"/>
    <mergeCell ref="B1685:M1685"/>
    <mergeCell ref="B1690:B1691"/>
    <mergeCell ref="B1692:B1693"/>
    <mergeCell ref="B1688:B1689"/>
    <mergeCell ref="C1452:D1452"/>
    <mergeCell ref="C1453:D1453"/>
    <mergeCell ref="C1454:D1454"/>
    <mergeCell ref="C1455:D1455"/>
    <mergeCell ref="C1456:D1456"/>
    <mergeCell ref="C1457:D1457"/>
    <mergeCell ref="C1461:D1461"/>
    <mergeCell ref="C1462:D1462"/>
    <mergeCell ref="C1463:D1463"/>
    <mergeCell ref="C1464:D1464"/>
    <mergeCell ref="B1461:B1462"/>
    <mergeCell ref="B1463:B1464"/>
    <mergeCell ref="C1517:D1517"/>
    <mergeCell ref="E1517:F1517"/>
    <mergeCell ref="B1545:B1546"/>
    <mergeCell ref="C1545:D1545"/>
    <mergeCell ref="I1588:J1588"/>
    <mergeCell ref="G1588:H1588"/>
  </mergeCells>
  <phoneticPr fontId="3" type="noConversion"/>
  <conditionalFormatting sqref="C431:L433 C415:J416 C398:L401 E382:H391 D383:D391 C382:C391 C403:L410 C517:K517 M517 C436:L445 C446:K446 M446 C484:L516 C553:L585">
    <cfRule type="cellIs" dxfId="86" priority="300" stopIfTrue="1" operator="lessThanOrEqual">
      <formula>0</formula>
    </cfRule>
    <cfRule type="cellIs" dxfId="85" priority="301" stopIfTrue="1" operator="greaterThanOrEqual">
      <formula>0</formula>
    </cfRule>
  </conditionalFormatting>
  <conditionalFormatting sqref="C549:L550 C523:J523 C479:L482 E453:H462 D454:D462 C453:C462">
    <cfRule type="cellIs" dxfId="84" priority="244" stopIfTrue="1" operator="lessThanOrEqual">
      <formula>0</formula>
    </cfRule>
    <cfRule type="cellIs" dxfId="83" priority="245" stopIfTrue="1" operator="greaterThanOrEqual">
      <formula>0</formula>
    </cfRule>
  </conditionalFormatting>
  <conditionalFormatting sqref="C1096:E1102 I1096:L1102">
    <cfRule type="cellIs" dxfId="82" priority="182" stopIfTrue="1" operator="lessThanOrEqual">
      <formula>0</formula>
    </cfRule>
    <cfRule type="cellIs" dxfId="81" priority="183" stopIfTrue="1" operator="greaterThanOrEqual">
      <formula>0</formula>
    </cfRule>
  </conditionalFormatting>
  <conditionalFormatting sqref="C1054:E1060 I1054:L1060">
    <cfRule type="cellIs" dxfId="80" priority="196" stopIfTrue="1" operator="lessThanOrEqual">
      <formula>0</formula>
    </cfRule>
    <cfRule type="cellIs" dxfId="79" priority="197" stopIfTrue="1" operator="greaterThanOrEqual">
      <formula>0</formula>
    </cfRule>
  </conditionalFormatting>
  <conditionalFormatting sqref="C1239:E1245 I1239:L1245">
    <cfRule type="cellIs" dxfId="78" priority="174" stopIfTrue="1" operator="lessThanOrEqual">
      <formula>0</formula>
    </cfRule>
    <cfRule type="cellIs" dxfId="77" priority="175" stopIfTrue="1" operator="greaterThanOrEqual">
      <formula>0</formula>
    </cfRule>
  </conditionalFormatting>
  <conditionalFormatting sqref="C911:E917 I911:L917">
    <cfRule type="cellIs" dxfId="76" priority="142" stopIfTrue="1" operator="lessThanOrEqual">
      <formula>0</formula>
    </cfRule>
    <cfRule type="cellIs" dxfId="75" priority="143" stopIfTrue="1" operator="greaterThanOrEqual">
      <formula>0</formula>
    </cfRule>
  </conditionalFormatting>
  <conditionalFormatting sqref="C624:C631 E624:E631 D625:D631 G624 I620:L631">
    <cfRule type="cellIs" dxfId="74" priority="160" stopIfTrue="1" operator="lessThanOrEqual">
      <formula>0</formula>
    </cfRule>
    <cfRule type="cellIs" dxfId="73" priority="161" stopIfTrue="1" operator="greaterThanOrEqual">
      <formula>0</formula>
    </cfRule>
  </conditionalFormatting>
  <conditionalFormatting sqref="C979:E983 I979:L983">
    <cfRule type="cellIs" dxfId="72" priority="130" stopIfTrue="1" operator="lessThanOrEqual">
      <formula>0</formula>
    </cfRule>
    <cfRule type="cellIs" dxfId="71" priority="131" stopIfTrue="1" operator="greaterThanOrEqual">
      <formula>0</formula>
    </cfRule>
  </conditionalFormatting>
  <conditionalFormatting sqref="C693:J693">
    <cfRule type="cellIs" dxfId="70" priority="122" stopIfTrue="1" operator="lessThanOrEqual">
      <formula>0</formula>
    </cfRule>
    <cfRule type="cellIs" dxfId="69" priority="123" stopIfTrue="1" operator="greaterThanOrEqual">
      <formula>0</formula>
    </cfRule>
  </conditionalFormatting>
  <conditionalFormatting sqref="C641:J642">
    <cfRule type="cellIs" dxfId="68" priority="120" stopIfTrue="1" operator="lessThanOrEqual">
      <formula>0</formula>
    </cfRule>
    <cfRule type="cellIs" dxfId="67" priority="121" stopIfTrue="1" operator="greaterThanOrEqual">
      <formula>0</formula>
    </cfRule>
  </conditionalFormatting>
  <conditionalFormatting sqref="C667:H675">
    <cfRule type="cellIs" dxfId="66" priority="116" stopIfTrue="1" operator="lessThanOrEqual">
      <formula>0</formula>
    </cfRule>
    <cfRule type="cellIs" dxfId="65" priority="117" stopIfTrue="1" operator="greaterThanOrEqual">
      <formula>0</formula>
    </cfRule>
  </conditionalFormatting>
  <conditionalFormatting sqref="C953:E959 I953:L959">
    <cfRule type="cellIs" dxfId="64" priority="136" stopIfTrue="1" operator="lessThanOrEqual">
      <formula>0</formula>
    </cfRule>
    <cfRule type="cellIs" dxfId="63" priority="137" stopIfTrue="1" operator="greaterThanOrEqual">
      <formula>0</formula>
    </cfRule>
  </conditionalFormatting>
  <conditionalFormatting sqref="C768:E774 I768:L774">
    <cfRule type="cellIs" dxfId="62" priority="114" stopIfTrue="1" operator="lessThanOrEqual">
      <formula>0</formula>
    </cfRule>
    <cfRule type="cellIs" dxfId="61" priority="115" stopIfTrue="1" operator="greaterThanOrEqual">
      <formula>0</formula>
    </cfRule>
  </conditionalFormatting>
  <conditionalFormatting sqref="C836:J836">
    <cfRule type="cellIs" dxfId="60" priority="108" stopIfTrue="1" operator="lessThanOrEqual">
      <formula>0</formula>
    </cfRule>
    <cfRule type="cellIs" dxfId="59" priority="109" stopIfTrue="1" operator="greaterThanOrEqual">
      <formula>0</formula>
    </cfRule>
  </conditionalFormatting>
  <conditionalFormatting sqref="C785:J785">
    <cfRule type="cellIs" dxfId="58" priority="106" stopIfTrue="1" operator="lessThanOrEqual">
      <formula>0</formula>
    </cfRule>
    <cfRule type="cellIs" dxfId="57" priority="107" stopIfTrue="1" operator="greaterThanOrEqual">
      <formula>0</formula>
    </cfRule>
  </conditionalFormatting>
  <conditionalFormatting sqref="C810:H818">
    <cfRule type="cellIs" dxfId="56" priority="102" stopIfTrue="1" operator="lessThanOrEqual">
      <formula>0</formula>
    </cfRule>
    <cfRule type="cellIs" dxfId="55" priority="103" stopIfTrue="1" operator="greaterThanOrEqual">
      <formula>0</formula>
    </cfRule>
  </conditionalFormatting>
  <conditionalFormatting sqref="C522:J522">
    <cfRule type="cellIs" dxfId="54" priority="86" stopIfTrue="1" operator="lessThanOrEqual">
      <formula>0</formula>
    </cfRule>
    <cfRule type="cellIs" dxfId="53" priority="87" stopIfTrue="1" operator="greaterThanOrEqual">
      <formula>0</formula>
    </cfRule>
  </conditionalFormatting>
  <conditionalFormatting sqref="C548:L548">
    <cfRule type="cellIs" dxfId="52" priority="84" stopIfTrue="1" operator="lessThanOrEqual">
      <formula>0</formula>
    </cfRule>
    <cfRule type="cellIs" dxfId="51" priority="85" stopIfTrue="1" operator="greaterThanOrEqual">
      <formula>0</formula>
    </cfRule>
  </conditionalFormatting>
  <conditionalFormatting sqref="E666:H666 C666">
    <cfRule type="cellIs" dxfId="50" priority="78" stopIfTrue="1" operator="lessThanOrEqual">
      <formula>0</formula>
    </cfRule>
    <cfRule type="cellIs" dxfId="49" priority="79" stopIfTrue="1" operator="greaterThanOrEqual">
      <formula>0</formula>
    </cfRule>
  </conditionalFormatting>
  <conditionalFormatting sqref="E767:H767 C767">
    <cfRule type="cellIs" dxfId="48" priority="76" stopIfTrue="1" operator="lessThanOrEqual">
      <formula>0</formula>
    </cfRule>
    <cfRule type="cellIs" dxfId="47" priority="77" stopIfTrue="1" operator="greaterThanOrEqual">
      <formula>0</formula>
    </cfRule>
  </conditionalFormatting>
  <conditionalFormatting sqref="C910 E910 G910 I906:L910">
    <cfRule type="cellIs" dxfId="46" priority="74" stopIfTrue="1" operator="lessThanOrEqual">
      <formula>0</formula>
    </cfRule>
    <cfRule type="cellIs" dxfId="45" priority="75" stopIfTrue="1" operator="greaterThanOrEqual">
      <formula>0</formula>
    </cfRule>
  </conditionalFormatting>
  <conditionalFormatting sqref="C952 E952 G952 I948:L952">
    <cfRule type="cellIs" dxfId="44" priority="72" stopIfTrue="1" operator="lessThanOrEqual">
      <formula>0</formula>
    </cfRule>
    <cfRule type="cellIs" dxfId="43" priority="73" stopIfTrue="1" operator="greaterThanOrEqual">
      <formula>0</formula>
    </cfRule>
  </conditionalFormatting>
  <conditionalFormatting sqref="C1053 E1053 G1053 I1049:L1053">
    <cfRule type="cellIs" dxfId="42" priority="70" stopIfTrue="1" operator="lessThanOrEqual">
      <formula>0</formula>
    </cfRule>
    <cfRule type="cellIs" dxfId="41" priority="71" stopIfTrue="1" operator="greaterThanOrEqual">
      <formula>0</formula>
    </cfRule>
  </conditionalFormatting>
  <conditionalFormatting sqref="C1095 E1095 G1095 I1091:L1095">
    <cfRule type="cellIs" dxfId="40" priority="68" stopIfTrue="1" operator="lessThanOrEqual">
      <formula>0</formula>
    </cfRule>
    <cfRule type="cellIs" dxfId="39" priority="69" stopIfTrue="1" operator="greaterThanOrEqual">
      <formula>0</formula>
    </cfRule>
  </conditionalFormatting>
  <conditionalFormatting sqref="C1196 E1196 G1196 I1192:L1196">
    <cfRule type="cellIs" dxfId="38" priority="66" stopIfTrue="1" operator="lessThanOrEqual">
      <formula>0</formula>
    </cfRule>
    <cfRule type="cellIs" dxfId="37" priority="67" stopIfTrue="1" operator="greaterThanOrEqual">
      <formula>0</formula>
    </cfRule>
  </conditionalFormatting>
  <conditionalFormatting sqref="C1238 E1238 G1238 I1234:L1238">
    <cfRule type="cellIs" dxfId="36" priority="64" stopIfTrue="1" operator="lessThanOrEqual">
      <formula>0</formula>
    </cfRule>
    <cfRule type="cellIs" dxfId="35" priority="65" stopIfTrue="1" operator="greaterThanOrEqual">
      <formula>0</formula>
    </cfRule>
  </conditionalFormatting>
  <conditionalFormatting sqref="C1339 E1339 G1339 I1335:L1339">
    <cfRule type="cellIs" dxfId="34" priority="62" stopIfTrue="1" operator="lessThanOrEqual">
      <formula>0</formula>
    </cfRule>
    <cfRule type="cellIs" dxfId="33" priority="63" stopIfTrue="1" operator="greaterThanOrEqual">
      <formula>0</formula>
    </cfRule>
  </conditionalFormatting>
  <conditionalFormatting sqref="C1410 E1410 G1410 I1406:L1410">
    <cfRule type="cellIs" dxfId="32" priority="60" stopIfTrue="1" operator="lessThanOrEqual">
      <formula>0</formula>
    </cfRule>
    <cfRule type="cellIs" dxfId="31" priority="61" stopIfTrue="1" operator="greaterThanOrEqual">
      <formula>0</formula>
    </cfRule>
  </conditionalFormatting>
  <conditionalFormatting sqref="C692:J692">
    <cfRule type="cellIs" dxfId="30" priority="58" stopIfTrue="1" operator="lessThanOrEqual">
      <formula>0</formula>
    </cfRule>
    <cfRule type="cellIs" dxfId="29" priority="59" stopIfTrue="1" operator="greaterThanOrEqual">
      <formula>0</formula>
    </cfRule>
  </conditionalFormatting>
  <conditionalFormatting sqref="C784:J784">
    <cfRule type="cellIs" dxfId="28" priority="56" stopIfTrue="1" operator="lessThanOrEqual">
      <formula>0</formula>
    </cfRule>
    <cfRule type="cellIs" dxfId="27" priority="57" stopIfTrue="1" operator="greaterThanOrEqual">
      <formula>0</formula>
    </cfRule>
  </conditionalFormatting>
  <conditionalFormatting sqref="C835:J835">
    <cfRule type="cellIs" dxfId="26" priority="54" stopIfTrue="1" operator="lessThanOrEqual">
      <formula>0</formula>
    </cfRule>
    <cfRule type="cellIs" dxfId="25" priority="55" stopIfTrue="1" operator="greaterThanOrEqual">
      <formula>0</formula>
    </cfRule>
  </conditionalFormatting>
  <conditionalFormatting sqref="C927:J927">
    <cfRule type="cellIs" dxfId="24" priority="52" stopIfTrue="1" operator="lessThanOrEqual">
      <formula>0</formula>
    </cfRule>
    <cfRule type="cellIs" dxfId="23" priority="53" stopIfTrue="1" operator="greaterThanOrEqual">
      <formula>0</formula>
    </cfRule>
  </conditionalFormatting>
  <conditionalFormatting sqref="C978:J978">
    <cfRule type="cellIs" dxfId="22" priority="50" stopIfTrue="1" operator="lessThanOrEqual">
      <formula>0</formula>
    </cfRule>
    <cfRule type="cellIs" dxfId="21" priority="51" stopIfTrue="1" operator="greaterThanOrEqual">
      <formula>0</formula>
    </cfRule>
  </conditionalFormatting>
  <conditionalFormatting sqref="C1070:J1070">
    <cfRule type="cellIs" dxfId="20" priority="48" stopIfTrue="1" operator="lessThanOrEqual">
      <formula>0</formula>
    </cfRule>
    <cfRule type="cellIs" dxfId="19" priority="49" stopIfTrue="1" operator="greaterThanOrEqual">
      <formula>0</formula>
    </cfRule>
  </conditionalFormatting>
  <conditionalFormatting sqref="C1121:J1121">
    <cfRule type="cellIs" dxfId="18" priority="46" stopIfTrue="1" operator="lessThanOrEqual">
      <formula>0</formula>
    </cfRule>
    <cfRule type="cellIs" dxfId="17" priority="47" stopIfTrue="1" operator="greaterThanOrEqual">
      <formula>0</formula>
    </cfRule>
  </conditionalFormatting>
  <conditionalFormatting sqref="C1213:J1213">
    <cfRule type="cellIs" dxfId="16" priority="44" stopIfTrue="1" operator="lessThanOrEqual">
      <formula>0</formula>
    </cfRule>
    <cfRule type="cellIs" dxfId="15" priority="45" stopIfTrue="1" operator="greaterThanOrEqual">
      <formula>0</formula>
    </cfRule>
  </conditionalFormatting>
  <conditionalFormatting sqref="C1264:J1264">
    <cfRule type="cellIs" dxfId="14" priority="42" stopIfTrue="1" operator="lessThanOrEqual">
      <formula>0</formula>
    </cfRule>
    <cfRule type="cellIs" dxfId="13" priority="43" stopIfTrue="1" operator="greaterThanOrEqual">
      <formula>0</formula>
    </cfRule>
  </conditionalFormatting>
  <conditionalFormatting sqref="C1356:J1356">
    <cfRule type="cellIs" dxfId="12" priority="40" stopIfTrue="1" operator="lessThanOrEqual">
      <formula>0</formula>
    </cfRule>
    <cfRule type="cellIs" dxfId="11" priority="41" stopIfTrue="1" operator="greaterThanOrEqual">
      <formula>0</formula>
    </cfRule>
  </conditionalFormatting>
  <conditionalFormatting sqref="C1427:J1427">
    <cfRule type="cellIs" dxfId="10" priority="38" stopIfTrue="1" operator="lessThanOrEqual">
      <formula>0</formula>
    </cfRule>
    <cfRule type="cellIs" dxfId="9" priority="39" stopIfTrue="1" operator="greaterThanOrEqual">
      <formula>0</formula>
    </cfRule>
  </conditionalFormatting>
  <conditionalFormatting sqref="E809:H809 C809">
    <cfRule type="cellIs" dxfId="8" priority="36" stopIfTrue="1" operator="lessThanOrEqual">
      <formula>0</formula>
    </cfRule>
    <cfRule type="cellIs" dxfId="7" priority="37" stopIfTrue="1" operator="greaterThanOrEqual">
      <formula>0</formula>
    </cfRule>
  </conditionalFormatting>
  <conditionalFormatting sqref="B984:L987">
    <cfRule type="cellIs" dxfId="6" priority="34" stopIfTrue="1" operator="lessThanOrEqual">
      <formula>0</formula>
    </cfRule>
    <cfRule type="cellIs" dxfId="5" priority="35" stopIfTrue="1" operator="greaterThanOrEqual">
      <formula>0</formula>
    </cfRule>
  </conditionalFormatting>
  <conditionalFormatting sqref="N1453:N1454 K1454:L1454">
    <cfRule type="cellIs" dxfId="4" priority="16" stopIfTrue="1" operator="lessThanOrEqual">
      <formula>0</formula>
    </cfRule>
    <cfRule type="cellIs" dxfId="3" priority="17" stopIfTrue="1" operator="greaterThanOrEqual">
      <formula>0</formula>
    </cfRule>
  </conditionalFormatting>
  <conditionalFormatting sqref="G1451:G1464">
    <cfRule type="cellIs" dxfId="2" priority="1" operator="greaterThanOrEqual">
      <formula>0</formula>
    </cfRule>
  </conditionalFormatting>
  <conditionalFormatting sqref="G1451:G1464">
    <cfRule type="cellIs" dxfId="1" priority="2" stopIfTrue="1" operator="lessThanOrEqual">
      <formula>0</formula>
    </cfRule>
    <cfRule type="cellIs" dxfId="0" priority="3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47" orientation="portrait" r:id="rId1"/>
  <headerFooter alignWithMargins="0"/>
  <rowBreaks count="25" manualBreakCount="25">
    <brk id="114" max="16383" man="1"/>
    <brk id="236" max="16383" man="1"/>
    <brk id="304" max="16383" man="1"/>
    <brk id="375" max="16383" man="1"/>
    <brk id="446" max="16383" man="1"/>
    <brk id="517" max="16383" man="1"/>
    <brk id="587" max="16383" man="1"/>
    <brk id="659" max="16383" man="1"/>
    <brk id="730" max="16383" man="1"/>
    <brk id="802" max="16383" man="1"/>
    <brk id="873" max="16383" man="1"/>
    <brk id="945" max="16383" man="1"/>
    <brk id="1016" max="16383" man="1"/>
    <brk id="1088" max="16383" man="1"/>
    <brk id="1159" max="16383" man="1"/>
    <brk id="1231" max="16383" man="1"/>
    <brk id="1302" max="16383" man="1"/>
    <brk id="1373" max="16383" man="1"/>
    <brk id="1444" max="16383" man="1"/>
    <brk id="1514" max="16383" man="1"/>
    <brk id="1585" max="16383" man="1"/>
    <brk id="1656" max="16383" man="1"/>
    <brk id="1727" max="16383" man="1"/>
    <brk id="1798" max="16383" man="1"/>
    <brk id="1883" max="16383" man="1"/>
  </rowBreaks>
  <ignoredErrors>
    <ignoredError sqref="E1033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NOVIEMBRE 2019</vt:lpstr>
      <vt:lpstr>'NOVIEMBRE 2019'!Área_de_impresión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2019-12-17T10:11:32Z</cp:lastPrinted>
  <dcterms:created xsi:type="dcterms:W3CDTF">2011-10-19T11:12:35Z</dcterms:created>
  <dcterms:modified xsi:type="dcterms:W3CDTF">2019-12-17T10:11:36Z</dcterms:modified>
</cp:coreProperties>
</file>