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5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6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7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8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9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10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11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12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3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4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5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6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7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8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9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20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21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22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3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24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5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26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27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28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29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30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31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32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33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34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harts/chart35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charts/chart36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charts/chart37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charts/chart38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charts/chart39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charts/chart40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charts/chart41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charts/chart42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charts/chart43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charts/chart44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charts/chart45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charts/chart46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charts/chart47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charts/chart48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charts/chart49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charts/chart50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charts/chart51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charts/chart52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charts/chart53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charts/chart54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charts/chart55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charts/chart56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charts/chart57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charts/chart58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charts/chart59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charts/chart60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charts/chart61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charts/chart62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charts/chart63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charts/chart64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charts/chart65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charts/chart66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charts/chart67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charts/chart68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charts/chart69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charts/chart70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charts/chart71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xl/charts/chart72.xml" ContentType="application/vnd.openxmlformats-officedocument.drawingml.chart+xml"/>
  <Override PartName="/xl/charts/style69.xml" ContentType="application/vnd.ms-office.chartstyle+xml"/>
  <Override PartName="/xl/charts/colors69.xml" ContentType="application/vnd.ms-office.chartcolorstyle+xml"/>
  <Override PartName="/xl/charts/chart73.xml" ContentType="application/vnd.openxmlformats-officedocument.drawingml.chart+xml"/>
  <Override PartName="/xl/charts/style70.xml" ContentType="application/vnd.ms-office.chartstyle+xml"/>
  <Override PartName="/xl/charts/colors70.xml" ContentType="application/vnd.ms-office.chartcolorstyle+xml"/>
  <Override PartName="/xl/charts/chart74.xml" ContentType="application/vnd.openxmlformats-officedocument.drawingml.chart+xml"/>
  <Override PartName="/xl/charts/style71.xml" ContentType="application/vnd.ms-office.chartstyle+xml"/>
  <Override PartName="/xl/charts/colors71.xml" ContentType="application/vnd.ms-office.chartcolorstyle+xml"/>
  <Override PartName="/xl/charts/chart75.xml" ContentType="application/vnd.openxmlformats-officedocument.drawingml.chart+xml"/>
  <Override PartName="/xl/charts/style72.xml" ContentType="application/vnd.ms-office.chartstyle+xml"/>
  <Override PartName="/xl/charts/colors72.xml" ContentType="application/vnd.ms-office.chartcolorstyle+xml"/>
  <Override PartName="/xl/charts/chart76.xml" ContentType="application/vnd.openxmlformats-officedocument.drawingml.chart+xml"/>
  <Override PartName="/xl/charts/style73.xml" ContentType="application/vnd.ms-office.chartstyle+xml"/>
  <Override PartName="/xl/charts/colors73.xml" ContentType="application/vnd.ms-office.chartcolorstyle+xml"/>
  <Override PartName="/xl/charts/chart77.xml" ContentType="application/vnd.openxmlformats-officedocument.drawingml.chart+xml"/>
  <Override PartName="/xl/charts/style74.xml" ContentType="application/vnd.ms-office.chartstyle+xml"/>
  <Override PartName="/xl/charts/colors74.xml" ContentType="application/vnd.ms-office.chartcolorstyle+xml"/>
  <Override PartName="/xl/charts/chart78.xml" ContentType="application/vnd.openxmlformats-officedocument.drawingml.chart+xml"/>
  <Override PartName="/xl/charts/style75.xml" ContentType="application/vnd.ms-office.chartstyle+xml"/>
  <Override PartName="/xl/charts/colors75.xml" ContentType="application/vnd.ms-office.chartcolorstyle+xml"/>
  <Override PartName="/xl/charts/chart79.xml" ContentType="application/vnd.openxmlformats-officedocument.drawingml.chart+xml"/>
  <Override PartName="/xl/charts/style76.xml" ContentType="application/vnd.ms-office.chartstyle+xml"/>
  <Override PartName="/xl/charts/colors76.xml" ContentType="application/vnd.ms-office.chartcolorstyle+xml"/>
  <Override PartName="/xl/charts/chart80.xml" ContentType="application/vnd.openxmlformats-officedocument.drawingml.chart+xml"/>
  <Override PartName="/xl/charts/style77.xml" ContentType="application/vnd.ms-office.chartstyle+xml"/>
  <Override PartName="/xl/charts/colors77.xml" ContentType="application/vnd.ms-office.chartcolorstyle+xml"/>
  <Override PartName="/xl/charts/chart81.xml" ContentType="application/vnd.openxmlformats-officedocument.drawingml.chart+xml"/>
  <Override PartName="/xl/charts/style78.xml" ContentType="application/vnd.ms-office.chartstyle+xml"/>
  <Override PartName="/xl/charts/colors78.xml" ContentType="application/vnd.ms-office.chartcolorstyle+xml"/>
  <Override PartName="/xl/charts/chart82.xml" ContentType="application/vnd.openxmlformats-officedocument.drawingml.chart+xml"/>
  <Override PartName="/xl/charts/style79.xml" ContentType="application/vnd.ms-office.chartstyle+xml"/>
  <Override PartName="/xl/charts/colors79.xml" ContentType="application/vnd.ms-office.chartcolorstyle+xml"/>
  <Override PartName="/xl/charts/chart83.xml" ContentType="application/vnd.openxmlformats-officedocument.drawingml.chart+xml"/>
  <Override PartName="/xl/charts/style80.xml" ContentType="application/vnd.ms-office.chartstyle+xml"/>
  <Override PartName="/xl/charts/colors80.xml" ContentType="application/vnd.ms-office.chartcolorstyle+xml"/>
  <Override PartName="/xl/charts/chart84.xml" ContentType="application/vnd.openxmlformats-officedocument.drawingml.chart+xml"/>
  <Override PartName="/xl/charts/style81.xml" ContentType="application/vnd.ms-office.chartstyle+xml"/>
  <Override PartName="/xl/charts/colors81.xml" ContentType="application/vnd.ms-office.chartcolorstyle+xml"/>
  <Override PartName="/xl/charts/chart85.xml" ContentType="application/vnd.openxmlformats-officedocument.drawingml.chart+xml"/>
  <Override PartName="/xl/charts/style82.xml" ContentType="application/vnd.ms-office.chartstyle+xml"/>
  <Override PartName="/xl/charts/colors82.xml" ContentType="application/vnd.ms-office.chartcolorstyle+xml"/>
  <Override PartName="/xl/charts/chart86.xml" ContentType="application/vnd.openxmlformats-officedocument.drawingml.chart+xml"/>
  <Override PartName="/xl/charts/style83.xml" ContentType="application/vnd.ms-office.chartstyle+xml"/>
  <Override PartName="/xl/charts/colors83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G:\1.- SECCION ESTUDIOS TURISTICOS\4.- BOLETÍN DE COYUNTURA TURISTICA\AÑO 2019\BOLETINES\12.- DICIEMBRE\"/>
    </mc:Choice>
  </mc:AlternateContent>
  <bookViews>
    <workbookView xWindow="0" yWindow="0" windowWidth="24000" windowHeight="9135"/>
  </bookViews>
  <sheets>
    <sheet name="DICIEMBRE 2019" sheetId="4" r:id="rId1"/>
  </sheets>
  <externalReferences>
    <externalReference r:id="rId2"/>
    <externalReference r:id="rId3"/>
    <externalReference r:id="rId4"/>
    <externalReference r:id="rId5"/>
    <externalReference r:id="rId6"/>
  </externalReferences>
  <definedNames>
    <definedName name="_xlnm._FilterDatabase" localSheetId="0" hidden="1">'DICIEMBRE 2019'!#REF!</definedName>
    <definedName name="_xlnm.Print_Area" localSheetId="0">'DICIEMBRE 2019'!$A$1:$M$1968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G644" i="4" l="1"/>
  <c r="I417" i="4"/>
  <c r="L357" i="4"/>
  <c r="I1430" i="4" l="1"/>
  <c r="I1216" i="4"/>
  <c r="I1359" i="4"/>
  <c r="G1198" i="4"/>
  <c r="D1177" i="4"/>
  <c r="E1199" i="4" s="1"/>
  <c r="L1662" i="4"/>
  <c r="K1662" i="4"/>
  <c r="K1591" i="4"/>
  <c r="L1591" i="4"/>
  <c r="J1553" i="4"/>
  <c r="J1554" i="4"/>
  <c r="J1555" i="4"/>
  <c r="J1556" i="4"/>
  <c r="J1557" i="4"/>
  <c r="J1558" i="4"/>
  <c r="J1559" i="4"/>
  <c r="J1552" i="4"/>
  <c r="J1551" i="4"/>
  <c r="J1522" i="4"/>
  <c r="J1523" i="4"/>
  <c r="J1524" i="4"/>
  <c r="J1525" i="4"/>
  <c r="J1526" i="4"/>
  <c r="J1527" i="4"/>
  <c r="J1528" i="4"/>
  <c r="J1521" i="4"/>
  <c r="J1520" i="4"/>
  <c r="I1520" i="4"/>
  <c r="L1743" i="4" l="1"/>
  <c r="K1743" i="4"/>
  <c r="J1743" i="4"/>
  <c r="I1743" i="4"/>
  <c r="H1743" i="4"/>
  <c r="G1743" i="4"/>
  <c r="F1743" i="4"/>
  <c r="E1743" i="4"/>
  <c r="D1743" i="4"/>
  <c r="L1742" i="4"/>
  <c r="K1742" i="4"/>
  <c r="J1742" i="4"/>
  <c r="I1742" i="4"/>
  <c r="H1742" i="4"/>
  <c r="G1742" i="4"/>
  <c r="F1742" i="4"/>
  <c r="E1742" i="4"/>
  <c r="D1742" i="4"/>
  <c r="M1741" i="4"/>
  <c r="M1740" i="4"/>
  <c r="M1739" i="4"/>
  <c r="M1738" i="4"/>
  <c r="M1737" i="4"/>
  <c r="M1736" i="4"/>
  <c r="M1735" i="4"/>
  <c r="M1734" i="4"/>
  <c r="M1733" i="4"/>
  <c r="M1732" i="4"/>
  <c r="E1702" i="4"/>
  <c r="F1702" i="4"/>
  <c r="G1702" i="4"/>
  <c r="H1702" i="4"/>
  <c r="I1702" i="4"/>
  <c r="J1702" i="4"/>
  <c r="K1702" i="4"/>
  <c r="L1702" i="4"/>
  <c r="E1703" i="4"/>
  <c r="F1703" i="4"/>
  <c r="G1703" i="4"/>
  <c r="H1703" i="4"/>
  <c r="I1703" i="4"/>
  <c r="J1703" i="4"/>
  <c r="K1703" i="4"/>
  <c r="L1703" i="4"/>
  <c r="D1703" i="4"/>
  <c r="D1702" i="4"/>
  <c r="M1699" i="4"/>
  <c r="M1698" i="4"/>
  <c r="M1701" i="4"/>
  <c r="M1700" i="4"/>
  <c r="M1697" i="4"/>
  <c r="M1696" i="4"/>
  <c r="M1695" i="4"/>
  <c r="M1694" i="4"/>
  <c r="M1693" i="4"/>
  <c r="M1692" i="4"/>
  <c r="E1465" i="4"/>
  <c r="E1464" i="4"/>
  <c r="M1703" i="4" l="1"/>
  <c r="F1461" i="4" s="1"/>
  <c r="G1461" i="4" s="1"/>
  <c r="M1743" i="4"/>
  <c r="F1463" i="4" s="1"/>
  <c r="G1463" i="4" s="1"/>
  <c r="M1702" i="4"/>
  <c r="F1460" i="4" s="1"/>
  <c r="G1460" i="4" s="1"/>
  <c r="M1742" i="4"/>
  <c r="F1462" i="4" s="1"/>
  <c r="G1462" i="4" s="1"/>
  <c r="J1671" i="4"/>
  <c r="I1671" i="4"/>
  <c r="H1671" i="4"/>
  <c r="G1671" i="4"/>
  <c r="F1671" i="4"/>
  <c r="E1671" i="4"/>
  <c r="D1671" i="4"/>
  <c r="C1671" i="4"/>
  <c r="L1670" i="4"/>
  <c r="K1670" i="4"/>
  <c r="L1669" i="4"/>
  <c r="K1669" i="4"/>
  <c r="L1668" i="4"/>
  <c r="K1668" i="4"/>
  <c r="L1667" i="4"/>
  <c r="K1667" i="4"/>
  <c r="L1666" i="4"/>
  <c r="K1666" i="4"/>
  <c r="L1665" i="4"/>
  <c r="K1665" i="4"/>
  <c r="L1664" i="4"/>
  <c r="K1664" i="4"/>
  <c r="L1663" i="4"/>
  <c r="K1663" i="4"/>
  <c r="H1560" i="4"/>
  <c r="G1560" i="4"/>
  <c r="F1560" i="4"/>
  <c r="E1560" i="4"/>
  <c r="D1560" i="4"/>
  <c r="C1560" i="4"/>
  <c r="I1559" i="4"/>
  <c r="I1558" i="4"/>
  <c r="I1557" i="4"/>
  <c r="I1556" i="4"/>
  <c r="I1555" i="4"/>
  <c r="I1554" i="4"/>
  <c r="I1553" i="4"/>
  <c r="I1552" i="4"/>
  <c r="I1551" i="4"/>
  <c r="K1671" i="4" l="1"/>
  <c r="F1458" i="4" s="1"/>
  <c r="G1458" i="4" s="1"/>
  <c r="L1671" i="4"/>
  <c r="F1459" i="4" s="1"/>
  <c r="G1459" i="4" s="1"/>
  <c r="J1560" i="4"/>
  <c r="F1455" i="4" s="1"/>
  <c r="G1455" i="4" s="1"/>
  <c r="I1560" i="4"/>
  <c r="F1454" i="4" s="1"/>
  <c r="G1454" i="4" s="1"/>
  <c r="G1237" i="4"/>
  <c r="G1264" i="4"/>
  <c r="D1529" i="4" l="1"/>
  <c r="I244" i="4" l="1"/>
  <c r="I247" i="4"/>
  <c r="I249" i="4" l="1"/>
  <c r="G1341" i="4"/>
  <c r="G1358" i="4" l="1"/>
  <c r="I1360" i="4"/>
  <c r="I1431" i="4"/>
  <c r="G1429" i="4"/>
  <c r="G1412" i="4"/>
  <c r="E1057" i="4" l="1"/>
  <c r="L432" i="4" l="1"/>
  <c r="G417" i="4"/>
  <c r="G787" i="4" l="1"/>
  <c r="G693" i="4"/>
  <c r="C694" i="4"/>
  <c r="E1383" i="4" l="1"/>
  <c r="E1382" i="4"/>
  <c r="H1311" i="4" l="1"/>
  <c r="H1312" i="4"/>
  <c r="H1313" i="4"/>
  <c r="H1314" i="4"/>
  <c r="H1315" i="4"/>
  <c r="H1316" i="4"/>
  <c r="H1317" i="4"/>
  <c r="H1318" i="4"/>
  <c r="H1319" i="4"/>
  <c r="E1025" i="4"/>
  <c r="E1026" i="4"/>
  <c r="E1027" i="4"/>
  <c r="E1028" i="4"/>
  <c r="E1029" i="4"/>
  <c r="E1030" i="4"/>
  <c r="E1031" i="4"/>
  <c r="E1032" i="4"/>
  <c r="E1033" i="4"/>
  <c r="I980" i="4" l="1"/>
  <c r="E980" i="4"/>
  <c r="C980" i="4"/>
  <c r="G979" i="4"/>
  <c r="G978" i="4"/>
  <c r="I837" i="4"/>
  <c r="E837" i="4"/>
  <c r="C837" i="4"/>
  <c r="G836" i="4"/>
  <c r="G835" i="4"/>
  <c r="E810" i="4"/>
  <c r="C810" i="4"/>
  <c r="G809" i="4"/>
  <c r="G808" i="4"/>
  <c r="I788" i="4"/>
  <c r="E788" i="4"/>
  <c r="C788" i="4"/>
  <c r="G786" i="4"/>
  <c r="E771" i="4"/>
  <c r="C771" i="4"/>
  <c r="G770" i="4"/>
  <c r="G769" i="4"/>
  <c r="G748" i="4"/>
  <c r="F748" i="4"/>
  <c r="D748" i="4"/>
  <c r="C748" i="4"/>
  <c r="H747" i="4"/>
  <c r="E747" i="4"/>
  <c r="H746" i="4"/>
  <c r="E746" i="4"/>
  <c r="H745" i="4"/>
  <c r="E745" i="4"/>
  <c r="H744" i="4"/>
  <c r="E744" i="4"/>
  <c r="H743" i="4"/>
  <c r="E743" i="4"/>
  <c r="H742" i="4"/>
  <c r="E742" i="4"/>
  <c r="H741" i="4"/>
  <c r="E741" i="4"/>
  <c r="H740" i="4"/>
  <c r="E740" i="4"/>
  <c r="H739" i="4"/>
  <c r="E739" i="4"/>
  <c r="E748" i="4" l="1"/>
  <c r="G980" i="4"/>
  <c r="J741" i="4"/>
  <c r="J743" i="4"/>
  <c r="J745" i="4"/>
  <c r="J747" i="4"/>
  <c r="G771" i="4"/>
  <c r="G788" i="4"/>
  <c r="G810" i="4"/>
  <c r="G837" i="4"/>
  <c r="J740" i="4"/>
  <c r="J742" i="4"/>
  <c r="J744" i="4"/>
  <c r="J746" i="4"/>
  <c r="J739" i="4"/>
  <c r="H748" i="4"/>
  <c r="E667" i="4"/>
  <c r="C667" i="4"/>
  <c r="G666" i="4"/>
  <c r="G665" i="4"/>
  <c r="I645" i="4"/>
  <c r="E645" i="4"/>
  <c r="C645" i="4"/>
  <c r="G643" i="4"/>
  <c r="I694" i="4"/>
  <c r="E694" i="4"/>
  <c r="G692" i="4"/>
  <c r="E953" i="4"/>
  <c r="C953" i="4"/>
  <c r="G952" i="4"/>
  <c r="G951" i="4"/>
  <c r="I931" i="4"/>
  <c r="E931" i="4"/>
  <c r="C931" i="4"/>
  <c r="G930" i="4"/>
  <c r="G929" i="4"/>
  <c r="E914" i="4"/>
  <c r="C914" i="4"/>
  <c r="G913" i="4"/>
  <c r="G912" i="4"/>
  <c r="G891" i="4"/>
  <c r="F891" i="4"/>
  <c r="D891" i="4"/>
  <c r="C891" i="4"/>
  <c r="H890" i="4"/>
  <c r="E890" i="4"/>
  <c r="H889" i="4"/>
  <c r="E889" i="4"/>
  <c r="H888" i="4"/>
  <c r="E888" i="4"/>
  <c r="H887" i="4"/>
  <c r="E887" i="4"/>
  <c r="H886" i="4"/>
  <c r="E886" i="4"/>
  <c r="H885" i="4"/>
  <c r="E885" i="4"/>
  <c r="H884" i="4"/>
  <c r="E884" i="4"/>
  <c r="H883" i="4"/>
  <c r="E883" i="4"/>
  <c r="H882" i="4"/>
  <c r="E882" i="4"/>
  <c r="E628" i="4"/>
  <c r="C628" i="4"/>
  <c r="G627" i="4"/>
  <c r="G626" i="4"/>
  <c r="J748" i="4" l="1"/>
  <c r="E891" i="4"/>
  <c r="J884" i="4"/>
  <c r="J886" i="4"/>
  <c r="J888" i="4"/>
  <c r="J890" i="4"/>
  <c r="G914" i="4"/>
  <c r="G931" i="4"/>
  <c r="G953" i="4"/>
  <c r="G694" i="4"/>
  <c r="G645" i="4"/>
  <c r="G667" i="4"/>
  <c r="G628" i="4"/>
  <c r="J883" i="4"/>
  <c r="J885" i="4"/>
  <c r="J887" i="4"/>
  <c r="J889" i="4"/>
  <c r="J882" i="4"/>
  <c r="H891" i="4"/>
  <c r="J891" i="4" l="1"/>
  <c r="I1266" i="4"/>
  <c r="E1266" i="4"/>
  <c r="C1266" i="4"/>
  <c r="G1265" i="4"/>
  <c r="E1239" i="4"/>
  <c r="C1239" i="4"/>
  <c r="G1238" i="4"/>
  <c r="I1123" i="4"/>
  <c r="E1123" i="4"/>
  <c r="C1123" i="4"/>
  <c r="G1122" i="4"/>
  <c r="G1121" i="4"/>
  <c r="E1096" i="4"/>
  <c r="C1096" i="4"/>
  <c r="G1095" i="4"/>
  <c r="G1094" i="4"/>
  <c r="I1074" i="4"/>
  <c r="E1074" i="4"/>
  <c r="C1074" i="4"/>
  <c r="G1073" i="4"/>
  <c r="G1072" i="4"/>
  <c r="C1057" i="4"/>
  <c r="G1056" i="4"/>
  <c r="G1055" i="4"/>
  <c r="G1239" i="4" l="1"/>
  <c r="G1266" i="4"/>
  <c r="G1096" i="4"/>
  <c r="G1123" i="4"/>
  <c r="G1074" i="4"/>
  <c r="G1057" i="4"/>
  <c r="K550" i="4" l="1"/>
  <c r="J550" i="4"/>
  <c r="I550" i="4"/>
  <c r="H550" i="4"/>
  <c r="G550" i="4"/>
  <c r="F550" i="4"/>
  <c r="E550" i="4"/>
  <c r="D550" i="4"/>
  <c r="C550" i="4"/>
  <c r="L549" i="4"/>
  <c r="L548" i="4"/>
  <c r="I523" i="4"/>
  <c r="E523" i="4"/>
  <c r="C523" i="4"/>
  <c r="G522" i="4"/>
  <c r="G521" i="4"/>
  <c r="K481" i="4"/>
  <c r="J481" i="4"/>
  <c r="I481" i="4"/>
  <c r="H481" i="4"/>
  <c r="G481" i="4"/>
  <c r="F481" i="4"/>
  <c r="E481" i="4"/>
  <c r="D481" i="4"/>
  <c r="C481" i="4"/>
  <c r="L480" i="4"/>
  <c r="L479" i="4"/>
  <c r="E454" i="4"/>
  <c r="C454" i="4"/>
  <c r="G453" i="4"/>
  <c r="G452" i="4"/>
  <c r="C351" i="4"/>
  <c r="D351" i="4"/>
  <c r="E351" i="4"/>
  <c r="F351" i="4"/>
  <c r="G351" i="4"/>
  <c r="H351" i="4"/>
  <c r="I351" i="4"/>
  <c r="J351" i="4"/>
  <c r="K351" i="4"/>
  <c r="L352" i="4"/>
  <c r="L353" i="4"/>
  <c r="C354" i="4"/>
  <c r="D354" i="4"/>
  <c r="E354" i="4"/>
  <c r="F354" i="4"/>
  <c r="G354" i="4"/>
  <c r="H354" i="4"/>
  <c r="I354" i="4"/>
  <c r="J354" i="4"/>
  <c r="K354" i="4"/>
  <c r="L355" i="4"/>
  <c r="L356" i="4"/>
  <c r="C359" i="4"/>
  <c r="D359" i="4"/>
  <c r="E359" i="4"/>
  <c r="F359" i="4"/>
  <c r="G359" i="4"/>
  <c r="H359" i="4"/>
  <c r="I359" i="4"/>
  <c r="J359" i="4"/>
  <c r="K359" i="4"/>
  <c r="C360" i="4"/>
  <c r="D360" i="4"/>
  <c r="E360" i="4"/>
  <c r="F360" i="4"/>
  <c r="G360" i="4"/>
  <c r="H360" i="4"/>
  <c r="I360" i="4"/>
  <c r="J360" i="4"/>
  <c r="K360" i="4"/>
  <c r="C358" i="4" l="1"/>
  <c r="L359" i="4"/>
  <c r="J358" i="4"/>
  <c r="H358" i="4"/>
  <c r="F358" i="4"/>
  <c r="D358" i="4"/>
  <c r="K358" i="4"/>
  <c r="G358" i="4"/>
  <c r="L360" i="4"/>
  <c r="I358" i="4"/>
  <c r="E358" i="4"/>
  <c r="L351" i="4"/>
  <c r="L354" i="4"/>
  <c r="L481" i="4"/>
  <c r="G523" i="4"/>
  <c r="L550" i="4"/>
  <c r="G454" i="4"/>
  <c r="L358" i="4" l="1"/>
  <c r="E1313" i="4"/>
  <c r="E1312" i="4"/>
  <c r="J1312" i="4" s="1"/>
  <c r="J1313" i="4" l="1"/>
  <c r="E1314" i="4" l="1"/>
  <c r="E1315" i="4"/>
  <c r="E1316" i="4"/>
  <c r="E1317" i="4"/>
  <c r="E1318" i="4"/>
  <c r="E1319" i="4"/>
  <c r="E1311" i="4"/>
  <c r="E1320" i="4" l="1"/>
  <c r="E1168" i="4"/>
  <c r="E1169" i="4"/>
  <c r="E1170" i="4"/>
  <c r="E1171" i="4"/>
  <c r="E1172" i="4"/>
  <c r="E1173" i="4"/>
  <c r="E1174" i="4"/>
  <c r="E1175" i="4"/>
  <c r="E1176" i="4"/>
  <c r="G416" i="4" l="1"/>
  <c r="H1382" i="4" l="1"/>
  <c r="F1320" i="4"/>
  <c r="C1359" i="4" s="1"/>
  <c r="C1320" i="4"/>
  <c r="C1342" i="4" s="1"/>
  <c r="G1391" i="4"/>
  <c r="E1430" i="4" s="1"/>
  <c r="E1431" i="4" s="1"/>
  <c r="F1391" i="4"/>
  <c r="C1430" i="4" s="1"/>
  <c r="D1391" i="4"/>
  <c r="E1413" i="4" s="1"/>
  <c r="E1414" i="4" s="1"/>
  <c r="C1391" i="4"/>
  <c r="H1390" i="4"/>
  <c r="E1390" i="4"/>
  <c r="H1389" i="4"/>
  <c r="E1389" i="4"/>
  <c r="H1388" i="4"/>
  <c r="H1387" i="4"/>
  <c r="E1387" i="4"/>
  <c r="H1386" i="4"/>
  <c r="E1386" i="4"/>
  <c r="H1385" i="4"/>
  <c r="E1385" i="4"/>
  <c r="H1384" i="4"/>
  <c r="E1384" i="4"/>
  <c r="H1383" i="4"/>
  <c r="G1320" i="4"/>
  <c r="E1359" i="4" s="1"/>
  <c r="E1360" i="4" s="1"/>
  <c r="D1320" i="4"/>
  <c r="E1342" i="4" l="1"/>
  <c r="E1343" i="4" s="1"/>
  <c r="C1431" i="4"/>
  <c r="G1430" i="4"/>
  <c r="G1431" i="4" s="1"/>
  <c r="E1388" i="4"/>
  <c r="J1388" i="4" s="1"/>
  <c r="C1413" i="4"/>
  <c r="C1360" i="4"/>
  <c r="G1359" i="4"/>
  <c r="G1360" i="4" s="1"/>
  <c r="C1343" i="4"/>
  <c r="J1383" i="4"/>
  <c r="J1384" i="4"/>
  <c r="J1385" i="4"/>
  <c r="J1386" i="4"/>
  <c r="J1387" i="4"/>
  <c r="J1311" i="4"/>
  <c r="J1315" i="4"/>
  <c r="J1319" i="4"/>
  <c r="J1389" i="4"/>
  <c r="J1390" i="4"/>
  <c r="J1314" i="4"/>
  <c r="J1316" i="4"/>
  <c r="J1318" i="4"/>
  <c r="J1382" i="4"/>
  <c r="J1317" i="4"/>
  <c r="H1320" i="4"/>
  <c r="H1391" i="4"/>
  <c r="E1391" i="4"/>
  <c r="G1342" i="4" l="1"/>
  <c r="G1343" i="4" s="1"/>
  <c r="C1414" i="4"/>
  <c r="G1413" i="4"/>
  <c r="G1414" i="4" s="1"/>
  <c r="J1391" i="4"/>
  <c r="J1320" i="4"/>
  <c r="I1217" i="4" l="1"/>
  <c r="G1215" i="4"/>
  <c r="E1200" i="4"/>
  <c r="H1168" i="4"/>
  <c r="H1169" i="4"/>
  <c r="J1169" i="4" l="1"/>
  <c r="J1168" i="4"/>
  <c r="L1765" i="4" l="1"/>
  <c r="L1764" i="4"/>
  <c r="J1600" i="4"/>
  <c r="I1600" i="4"/>
  <c r="H1600" i="4"/>
  <c r="G1600" i="4"/>
  <c r="F1600" i="4"/>
  <c r="E1600" i="4"/>
  <c r="D1600" i="4"/>
  <c r="C1600" i="4"/>
  <c r="L1599" i="4"/>
  <c r="K1599" i="4"/>
  <c r="L1598" i="4"/>
  <c r="K1598" i="4"/>
  <c r="L1597" i="4"/>
  <c r="K1597" i="4"/>
  <c r="L1596" i="4"/>
  <c r="K1596" i="4"/>
  <c r="L1595" i="4"/>
  <c r="K1595" i="4"/>
  <c r="L1594" i="4"/>
  <c r="K1594" i="4"/>
  <c r="L1593" i="4"/>
  <c r="K1593" i="4"/>
  <c r="L1592" i="4"/>
  <c r="K1592" i="4"/>
  <c r="H1529" i="4"/>
  <c r="G1529" i="4"/>
  <c r="F1529" i="4"/>
  <c r="E1529" i="4"/>
  <c r="C1529" i="4"/>
  <c r="I1528" i="4"/>
  <c r="I1527" i="4"/>
  <c r="I1526" i="4"/>
  <c r="I1525" i="4"/>
  <c r="I1524" i="4"/>
  <c r="I1523" i="4"/>
  <c r="I1522" i="4"/>
  <c r="I1521" i="4"/>
  <c r="G1177" i="4"/>
  <c r="E1216" i="4" s="1"/>
  <c r="E1217" i="4" s="1"/>
  <c r="F1177" i="4"/>
  <c r="C1216" i="4" s="1"/>
  <c r="C1177" i="4"/>
  <c r="C1199" i="4" s="1"/>
  <c r="H1176" i="4"/>
  <c r="H1175" i="4"/>
  <c r="H1174" i="4"/>
  <c r="H1173" i="4"/>
  <c r="H1172" i="4"/>
  <c r="H1171" i="4"/>
  <c r="H1170" i="4"/>
  <c r="G1034" i="4"/>
  <c r="F1034" i="4"/>
  <c r="D1034" i="4"/>
  <c r="C1034" i="4"/>
  <c r="H1033" i="4"/>
  <c r="J1033" i="4" s="1"/>
  <c r="H1032" i="4"/>
  <c r="J1032" i="4" s="1"/>
  <c r="H1031" i="4"/>
  <c r="J1031" i="4" s="1"/>
  <c r="H1030" i="4"/>
  <c r="H1029" i="4"/>
  <c r="H1028" i="4"/>
  <c r="J1028" i="4" s="1"/>
  <c r="H1027" i="4"/>
  <c r="H1026" i="4"/>
  <c r="H1025" i="4"/>
  <c r="G605" i="4"/>
  <c r="F605" i="4"/>
  <c r="D605" i="4"/>
  <c r="C605" i="4"/>
  <c r="H604" i="4"/>
  <c r="E604" i="4"/>
  <c r="H603" i="4"/>
  <c r="E603" i="4"/>
  <c r="H602" i="4"/>
  <c r="E602" i="4"/>
  <c r="H601" i="4"/>
  <c r="E601" i="4"/>
  <c r="H600" i="4"/>
  <c r="E600" i="4"/>
  <c r="H599" i="4"/>
  <c r="E599" i="4"/>
  <c r="H598" i="4"/>
  <c r="E598" i="4"/>
  <c r="H597" i="4"/>
  <c r="E597" i="4"/>
  <c r="H596" i="4"/>
  <c r="E596" i="4"/>
  <c r="K434" i="4"/>
  <c r="J434" i="4"/>
  <c r="I434" i="4"/>
  <c r="H434" i="4"/>
  <c r="G434" i="4"/>
  <c r="F434" i="4"/>
  <c r="E434" i="4"/>
  <c r="D434" i="4"/>
  <c r="C434" i="4"/>
  <c r="L433" i="4"/>
  <c r="I418" i="4"/>
  <c r="E418" i="4"/>
  <c r="C418" i="4"/>
  <c r="K400" i="4"/>
  <c r="J400" i="4"/>
  <c r="I400" i="4"/>
  <c r="H400" i="4"/>
  <c r="G400" i="4"/>
  <c r="F400" i="4"/>
  <c r="E400" i="4"/>
  <c r="D400" i="4"/>
  <c r="C400" i="4"/>
  <c r="L399" i="4"/>
  <c r="L398" i="4"/>
  <c r="E383" i="4"/>
  <c r="C383" i="4"/>
  <c r="G382" i="4"/>
  <c r="G381" i="4"/>
  <c r="J1529" i="4" l="1"/>
  <c r="F1453" i="4" s="1"/>
  <c r="E1034" i="4"/>
  <c r="C1217" i="4"/>
  <c r="G1216" i="4"/>
  <c r="G1217" i="4" s="1"/>
  <c r="C1200" i="4"/>
  <c r="G1199" i="4"/>
  <c r="G1200" i="4" s="1"/>
  <c r="J596" i="4"/>
  <c r="J598" i="4"/>
  <c r="J600" i="4"/>
  <c r="J602" i="4"/>
  <c r="J604" i="4"/>
  <c r="J1171" i="4"/>
  <c r="J1173" i="4"/>
  <c r="J1175" i="4"/>
  <c r="J1025" i="4"/>
  <c r="J1027" i="4"/>
  <c r="J1029" i="4"/>
  <c r="J597" i="4"/>
  <c r="J599" i="4"/>
  <c r="J601" i="4"/>
  <c r="J603" i="4"/>
  <c r="J1170" i="4"/>
  <c r="J1172" i="4"/>
  <c r="J1174" i="4"/>
  <c r="J1176" i="4"/>
  <c r="J1026" i="4"/>
  <c r="J1030" i="4"/>
  <c r="I1529" i="4"/>
  <c r="F1452" i="4" s="1"/>
  <c r="G1452" i="4" s="1"/>
  <c r="E605" i="4"/>
  <c r="H605" i="4"/>
  <c r="K1600" i="4"/>
  <c r="F1456" i="4" s="1"/>
  <c r="G1456" i="4" s="1"/>
  <c r="L1600" i="4"/>
  <c r="F1457" i="4" s="1"/>
  <c r="G1457" i="4" s="1"/>
  <c r="G383" i="4"/>
  <c r="G418" i="4"/>
  <c r="H1034" i="4"/>
  <c r="E1177" i="4"/>
  <c r="H1177" i="4"/>
  <c r="L400" i="4"/>
  <c r="L434" i="4"/>
  <c r="F1464" i="4" l="1"/>
  <c r="G1464" i="4" s="1"/>
  <c r="F1465" i="4"/>
  <c r="G1465" i="4" s="1"/>
  <c r="G1453" i="4"/>
  <c r="J1034" i="4"/>
  <c r="J605" i="4"/>
  <c r="J1177" i="4"/>
</calcChain>
</file>

<file path=xl/sharedStrings.xml><?xml version="1.0" encoding="utf-8"?>
<sst xmlns="http://schemas.openxmlformats.org/spreadsheetml/2006/main" count="761" uniqueCount="177">
  <si>
    <t>TOTAL VIAJEROS</t>
  </si>
  <si>
    <t>TOTAL PERNOCTACIONES</t>
  </si>
  <si>
    <t>GRADO DE OCUPACION</t>
  </si>
  <si>
    <t>ESTANCIA MEDIA</t>
  </si>
  <si>
    <t>Nº VIAJEROS</t>
  </si>
  <si>
    <t>BURGOS</t>
  </si>
  <si>
    <t>LEON</t>
  </si>
  <si>
    <t>PALENCIA</t>
  </si>
  <si>
    <t>SALAMANCA</t>
  </si>
  <si>
    <t>SEGOVIA</t>
  </si>
  <si>
    <t>SORIA</t>
  </si>
  <si>
    <t>VALLADOLID</t>
  </si>
  <si>
    <t>ZAMORA</t>
  </si>
  <si>
    <t>COMPARATIVA VIAJEROS</t>
  </si>
  <si>
    <t>TOTAL</t>
  </si>
  <si>
    <t>COMPARATIVA PERNOCTACIONES</t>
  </si>
  <si>
    <t>HOTELES Y HOSTALES</t>
  </si>
  <si>
    <t>PENSIONES</t>
  </si>
  <si>
    <t>OCUPACIÓN</t>
  </si>
  <si>
    <t>HOTELES</t>
  </si>
  <si>
    <t>TURISMO RURAL</t>
  </si>
  <si>
    <t xml:space="preserve">BURGOS </t>
  </si>
  <si>
    <t>LEÓN</t>
  </si>
  <si>
    <t>ESTABLECIMIENTOS</t>
  </si>
  <si>
    <t>1ª CATEGORIA</t>
  </si>
  <si>
    <t>2ª CATEGORIA</t>
  </si>
  <si>
    <t>LUJO</t>
  </si>
  <si>
    <t>C.R.A.C.</t>
  </si>
  <si>
    <t>C.R.A</t>
  </si>
  <si>
    <t>PLAZAS</t>
  </si>
  <si>
    <t>DEFINICIONES EMPLEADAS</t>
  </si>
  <si>
    <t>Boletín de Coyuntura Turística</t>
  </si>
  <si>
    <t>de Castilla y León</t>
  </si>
  <si>
    <t>VIAJEROS ESPAÑOLES</t>
  </si>
  <si>
    <t>VIAJEROS EXTRANJEROS</t>
  </si>
  <si>
    <t>PERIODO</t>
  </si>
  <si>
    <t>PROVINCIAS</t>
  </si>
  <si>
    <t>COMPARACIÓN PROVINCIAL DEL Nº DE VIAJEROS</t>
  </si>
  <si>
    <t>COMPARACIÓN PROVINCIAL DEL Nº DE PERNOCTACIONES</t>
  </si>
  <si>
    <t>II OFERTA</t>
  </si>
  <si>
    <t>P. ESPAÑOLES</t>
  </si>
  <si>
    <t>P. EXTRANJEROS</t>
  </si>
  <si>
    <t>T. PERNOCTACIONES</t>
  </si>
  <si>
    <t>VARIACIÓN</t>
  </si>
  <si>
    <t>POSADAS</t>
  </si>
  <si>
    <t>PERNOCTACIONES ESPAÑOLES</t>
  </si>
  <si>
    <t>PERNOCTACIONES EXTRANJEROS</t>
  </si>
  <si>
    <t>VIAJEROS</t>
  </si>
  <si>
    <t>PERNOCTACIONES</t>
  </si>
  <si>
    <t>RESTAURANTES</t>
  </si>
  <si>
    <t>V.  EXTRANJEROS</t>
  </si>
  <si>
    <t>V.  ESPAÑOLES</t>
  </si>
  <si>
    <t>OCUPAC.</t>
  </si>
  <si>
    <t>EST. MEDIA</t>
  </si>
  <si>
    <t xml:space="preserve"> H.T.R.</t>
  </si>
  <si>
    <t>PERNOCT. ESPAÑOLES</t>
  </si>
  <si>
    <t>PERNOCT. EXTRANJEROS</t>
  </si>
  <si>
    <t>ESTANCIA M. ESPAÑOLES</t>
  </si>
  <si>
    <t>ALBERGUES</t>
  </si>
  <si>
    <t xml:space="preserve">HOT. HOST. Y PENS. </t>
  </si>
  <si>
    <t>ESTABLEC.</t>
  </si>
  <si>
    <t>ALBERGUE TURISTICO</t>
  </si>
  <si>
    <t>VIAJ.  ESPAÑOLES</t>
  </si>
  <si>
    <t>VIAJ.  EXTRANJEROS</t>
  </si>
  <si>
    <t>PERN.  ESPAÑOLES</t>
  </si>
  <si>
    <t>PERN.  EXTRANJEROS</t>
  </si>
  <si>
    <t>V.ESP.</t>
  </si>
  <si>
    <t>V. EXTR.</t>
  </si>
  <si>
    <t>T. VIAJER</t>
  </si>
  <si>
    <t>P. ESP.</t>
  </si>
  <si>
    <t>P. EXTR.</t>
  </si>
  <si>
    <t>T. PERNOCT.</t>
  </si>
  <si>
    <t>T. VIAJER.</t>
  </si>
  <si>
    <t>Nº DE PERNOCTAC.</t>
  </si>
  <si>
    <t>ALBERG.  TUR.  SUP.</t>
  </si>
  <si>
    <t>ALBERG.TUR. C.S.</t>
  </si>
  <si>
    <t>ALB. TUR.  C.S. SUP.</t>
  </si>
  <si>
    <t>3a.- DATOS POR PROVINCIAS</t>
  </si>
  <si>
    <t>5.- ALBERGUES</t>
  </si>
  <si>
    <t>4a.- DATOS POR PROVINCIAS</t>
  </si>
  <si>
    <t>2.- HOTELES, HOSTALES Y PENSIONES</t>
  </si>
  <si>
    <t>4.- ALOJAMIENTOS DE TURISMO RURAL</t>
  </si>
  <si>
    <t>2.- ALOJAMIENTOS HOTELEROS</t>
  </si>
  <si>
    <t>2a.- DATOS POR PROVINCIAS</t>
  </si>
  <si>
    <t>1.- EVOLUCIÓN DE LA OFERTA DE ALOJAMIENTOS</t>
  </si>
  <si>
    <t>%</t>
  </si>
  <si>
    <t>DIAS</t>
  </si>
  <si>
    <t>ESTANCIA M. EXTRANJEROS</t>
  </si>
  <si>
    <t>GRADO OCUPACION</t>
  </si>
  <si>
    <t>GRADO OCUPACIÓN</t>
  </si>
  <si>
    <t xml:space="preserve">www.turismocastillayleon.com (Banner: Información para profesionales &gt; Boletines de coyuntura) </t>
  </si>
  <si>
    <t>DIRECCION WEB: BOLETINES DE COYUNTURA TURISTICA</t>
  </si>
  <si>
    <t>5a.- DATOS POR PROVINCIAS</t>
  </si>
  <si>
    <t>6.- VIVIENDAS DE USO TURÍSTICO</t>
  </si>
  <si>
    <t>VIVIENDAS DE USO TURÍSTICO</t>
  </si>
  <si>
    <t>7.- APARTAMENTOS TURÍSTICOS</t>
  </si>
  <si>
    <t>7a.- DATOS POR PROVINCIAS</t>
  </si>
  <si>
    <t>APARTAMENTOS TURÍSTICOS</t>
  </si>
  <si>
    <t>CASA</t>
  </si>
  <si>
    <t>BUNGALÓ</t>
  </si>
  <si>
    <t>CHALÉ</t>
  </si>
  <si>
    <t>PISO</t>
  </si>
  <si>
    <t>INMUEBLE ANÁLOGO</t>
  </si>
  <si>
    <t>1 LLAVE</t>
  </si>
  <si>
    <t>2 LLAVES</t>
  </si>
  <si>
    <t>3 LLAVES</t>
  </si>
  <si>
    <t>4 LLAVES</t>
  </si>
  <si>
    <t>-</t>
  </si>
  <si>
    <t xml:space="preserve">VIVIENDAS </t>
  </si>
  <si>
    <t>APARTAMENTOS</t>
  </si>
  <si>
    <t>VIAJ.  EXTRANJEROS.</t>
  </si>
  <si>
    <t>PER. EXTRANJEROS</t>
  </si>
  <si>
    <t>PER.  ESPAÑOLES</t>
  </si>
  <si>
    <t>8.- RESTAURANTES</t>
  </si>
  <si>
    <t>ÁVILA</t>
  </si>
  <si>
    <t>Plan Estadístico de Castilla y León 2018-2021: Operación Estadística nº 07012</t>
  </si>
  <si>
    <t>CAMPING</t>
  </si>
  <si>
    <t xml:space="preserve">3.- CAMPING </t>
  </si>
  <si>
    <t>6a.- DATOS POR PROVINCIAS</t>
  </si>
  <si>
    <t>3.- PENSIONES</t>
  </si>
  <si>
    <t>4.- TURISMO RURAL</t>
  </si>
  <si>
    <t>5.- CAMPING</t>
  </si>
  <si>
    <t>6.- ALBERGUES</t>
  </si>
  <si>
    <t>7.- VIVIENDAS DE USO TURÍSTICO</t>
  </si>
  <si>
    <t>8.- APARTAMENTOS TURÍSTICOS</t>
  </si>
  <si>
    <t>8a.- DATOS POR PROVINCIAS</t>
  </si>
  <si>
    <t xml:space="preserve">FICHA TÉCNICA GENERAL </t>
  </si>
  <si>
    <t xml:space="preserve"> (*): En Julio de 2018 se modifica el universo del estudio al incorporar al análisis las viviendas de uso turístico y apartamentos.</t>
  </si>
  <si>
    <t>I MOVIMIENTO DE VIAJEROS</t>
  </si>
  <si>
    <t>1.- DATOS GENERALES DE CASTILLA Y LEÓN</t>
  </si>
  <si>
    <r>
      <t>C.R.A.C</t>
    </r>
    <r>
      <rPr>
        <sz val="11"/>
        <rFont val="Arial"/>
        <family val="2"/>
      </rPr>
      <t xml:space="preserve">.: Casa Rural de Alojamiento Compartido     </t>
    </r>
    <r>
      <rPr>
        <b/>
        <sz val="11"/>
        <color indexed="12"/>
        <rFont val="Arial"/>
        <family val="2"/>
      </rPr>
      <t>C.R.A</t>
    </r>
    <r>
      <rPr>
        <sz val="11"/>
        <rFont val="Arial"/>
        <family val="2"/>
      </rPr>
      <t xml:space="preserve">.:Casa Rural de Alquiler     </t>
    </r>
    <r>
      <rPr>
        <b/>
        <sz val="11"/>
        <color indexed="12"/>
        <rFont val="Arial"/>
        <family val="2"/>
      </rPr>
      <t>PO</t>
    </r>
    <r>
      <rPr>
        <sz val="11"/>
        <rFont val="Arial"/>
        <family val="2"/>
      </rPr>
      <t xml:space="preserve">: Posadas    </t>
    </r>
    <r>
      <rPr>
        <b/>
        <sz val="11"/>
        <color indexed="12"/>
        <rFont val="Arial"/>
        <family val="2"/>
      </rPr>
      <t>H.T.R</t>
    </r>
    <r>
      <rPr>
        <sz val="11"/>
        <rFont val="Arial"/>
        <family val="2"/>
      </rPr>
      <t xml:space="preserve">: Hoteles de Turismo Rural </t>
    </r>
  </si>
  <si>
    <t>AÑO 2018</t>
  </si>
  <si>
    <t>AÑO 2019</t>
  </si>
  <si>
    <t>FUENTE: CONSEJERIA DE CULTURA Y TURISMO, DIRECCIÓN GENERAL DE TURISMO</t>
  </si>
  <si>
    <t>Persona que realiza una o más pernoctaciones seguidas en el mismo alojamiento</t>
  </si>
  <si>
    <t>Ocupación por una persona de una plaza dentro de una jornada hotelera y en un mismo establecimiento.</t>
  </si>
  <si>
    <t>Relación, en porcentaje, entre el total medio diario de plazas ocupadas en el mes y el total de plazas disponibles.</t>
  </si>
  <si>
    <t>Relación entre el total de pernoctaciones realizadas y los viajeros entrados.</t>
  </si>
  <si>
    <t>Comunidad  de Castilla y León</t>
  </si>
  <si>
    <t>Alojamientos Turísticos Reglados (Alojamientos Hoteleros, Alojamientos de Turismo Rural, Campamentos, Albergues, Viviendas de uso turístico y Apartamentos).</t>
  </si>
  <si>
    <t>Director o Gerente del Alojamiento Turístico.</t>
  </si>
  <si>
    <t>Encuestas postal con apoyo de internet, fax y teléfono</t>
  </si>
  <si>
    <t>Mensual</t>
  </si>
  <si>
    <t>Muestreo aleatorio estratificado en función de la provincia y el tipo de alojamiento</t>
  </si>
  <si>
    <t>932 encuestas, fijado un nivel de error máximo para datos globales del 2,0%, en condiciones normales de muestreo (p=q=0,5, sigma=1,64).</t>
  </si>
  <si>
    <t>VIAJERO</t>
  </si>
  <si>
    <t>PERNOCTACIÓN</t>
  </si>
  <si>
    <t>GRADO DE OCUPACIÓN</t>
  </si>
  <si>
    <t>ÁMBITO DE LA INVESTIGACIÓN</t>
  </si>
  <si>
    <t>UNIVERSO</t>
  </si>
  <si>
    <t>UNIDAD INFORMANTE</t>
  </si>
  <si>
    <t>TÉCNICA DE INVESTIGACIÓN</t>
  </si>
  <si>
    <t>PERIODO DE ESTUDIO</t>
  </si>
  <si>
    <t>DISEÑO MUESTRAL</t>
  </si>
  <si>
    <t>TAMAÑO Y ERROR MUESTRAL</t>
  </si>
  <si>
    <t>1a.- DATOS POR PROVINCIAS</t>
  </si>
  <si>
    <t>DICIEMBRE  2019</t>
  </si>
  <si>
    <t>1b.- COMPARACIONES DICIEMBRE 2018 Y DICIEMBRE 2019</t>
  </si>
  <si>
    <t>DICIEMBRE 2018</t>
  </si>
  <si>
    <t>DICIEMBRE 2019</t>
  </si>
  <si>
    <t>1c.- COMPARACIONES DE DATOS ACUMULADOS DE ENERO - DICIEMBRE 2018 - 2019 (*)</t>
  </si>
  <si>
    <t>2b.- COMPARACIONES DICIEMBRE 2018 Y DICIEMBRE 2019</t>
  </si>
  <si>
    <t>2c.- COMPARACIONES DE DATOS ACUMULADOS DE ENERO - DICIEMBRE 2018 - 2019</t>
  </si>
  <si>
    <t>DICIEMBRE</t>
  </si>
  <si>
    <t>ENERO - DICIEMBRE 2018</t>
  </si>
  <si>
    <t>ENERO - DICIEMBRE 2019</t>
  </si>
  <si>
    <t>3b.- COMPARACIONES DICIEMBRE 2018 Y DICIEMBRE 2019</t>
  </si>
  <si>
    <t>3c.- COMPARACIONES DE DATOS ACUMULADOS DE ENERO - DICIEMBRE 2018 - 2019</t>
  </si>
  <si>
    <t>4b.- COMPARACIONES DICIEMBRE 2018 Y DICIEMBRE 2019</t>
  </si>
  <si>
    <t>4c.- COMPARACIONES DE DATOS ACUMULADOS DE ENERO - DICIEMBRE 2018-2019</t>
  </si>
  <si>
    <t>5b.- COMPARACIONES DICIEMBRE 2018 Y DICIEMBRE 2019</t>
  </si>
  <si>
    <t>5c.- COMPARACIONES DE DATOS ACUMULADOS DE ENERO - DICIEMBRE 2018-2019</t>
  </si>
  <si>
    <t>6b.- COMPARACIONES DICIEMBRE 2018 Y DICIEMBRE 2019</t>
  </si>
  <si>
    <t>6c.- COMPARACIONES DE DATOS ACUMULADOS DE ENERO - DICIEMBRE 2018-2019</t>
  </si>
  <si>
    <t>7b.- COMPARACIONES  DICIEMBRE 2018 Y DICIEMBRE 2019</t>
  </si>
  <si>
    <t>8b.- COMPARACIONES  DICIEMBRE 2018 Y DICIEMBRE 2019</t>
  </si>
  <si>
    <t>HOSTALES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</si>
</sst>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-* #,##0.00\ _€_-;\-* #,##0.00\ _€_-;_-* &quot;-&quot;??\ _€_-;_-@_-"/>
  </numFmts>
  <fonts count="69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0"/>
      <color indexed="12"/>
      <name val="Arial"/>
      <family val="2"/>
    </font>
    <font>
      <b/>
      <sz val="8"/>
      <color indexed="12"/>
      <name val="Arial"/>
      <family val="2"/>
    </font>
    <font>
      <sz val="9"/>
      <name val="Arial"/>
      <family val="2"/>
    </font>
    <font>
      <sz val="11"/>
      <name val="Arial"/>
      <family val="2"/>
    </font>
    <font>
      <sz val="10"/>
      <color indexed="12"/>
      <name val="Arial"/>
      <family val="2"/>
    </font>
    <font>
      <sz val="12"/>
      <name val="Arial"/>
      <family val="2"/>
    </font>
    <font>
      <i/>
      <sz val="10"/>
      <name val="Arial"/>
      <family val="2"/>
    </font>
    <font>
      <sz val="10"/>
      <color indexed="61"/>
      <name val="Arial"/>
      <family val="2"/>
    </font>
    <font>
      <sz val="14"/>
      <name val="Arial"/>
      <family val="2"/>
    </font>
    <font>
      <sz val="10"/>
      <color rgb="FF0000FF"/>
      <name val="Arial"/>
      <family val="2"/>
    </font>
    <font>
      <b/>
      <sz val="30"/>
      <color indexed="10"/>
      <name val="Arial"/>
      <family val="2"/>
    </font>
    <font>
      <b/>
      <sz val="20"/>
      <color indexed="10"/>
      <name val="Arial"/>
      <family val="2"/>
    </font>
    <font>
      <b/>
      <sz val="11"/>
      <color indexed="12"/>
      <name val="Arial"/>
      <family val="2"/>
    </font>
    <font>
      <b/>
      <sz val="11"/>
      <color rgb="FF0000FF"/>
      <name val="Arial"/>
      <family val="2"/>
    </font>
    <font>
      <b/>
      <sz val="11"/>
      <color indexed="10"/>
      <name val="Arial"/>
      <family val="2"/>
    </font>
    <font>
      <b/>
      <sz val="16"/>
      <color indexed="10"/>
      <name val="Arial"/>
      <family val="2"/>
    </font>
    <font>
      <b/>
      <sz val="9"/>
      <color indexed="12"/>
      <name val="Arial"/>
      <family val="2"/>
    </font>
    <font>
      <b/>
      <sz val="12"/>
      <color indexed="12"/>
      <name val="Arial"/>
      <family val="2"/>
    </font>
    <font>
      <b/>
      <sz val="12"/>
      <color indexed="10"/>
      <name val="Arial"/>
      <family val="2"/>
    </font>
    <font>
      <b/>
      <sz val="9"/>
      <name val="Arial"/>
      <family val="2"/>
    </font>
    <font>
      <b/>
      <sz val="16"/>
      <color rgb="FFFF0000"/>
      <name val="Arial"/>
      <family val="2"/>
    </font>
    <font>
      <b/>
      <sz val="14"/>
      <color rgb="FF0000FF"/>
      <name val="Arial"/>
      <family val="2"/>
    </font>
    <font>
      <sz val="9"/>
      <color indexed="12"/>
      <name val="Arial"/>
      <family val="2"/>
    </font>
    <font>
      <b/>
      <sz val="14"/>
      <color indexed="12"/>
      <name val="Arial"/>
      <family val="2"/>
    </font>
    <font>
      <b/>
      <sz val="8"/>
      <color indexed="10"/>
      <name val="Arial"/>
      <family val="2"/>
    </font>
    <font>
      <b/>
      <sz val="20"/>
      <color indexed="12"/>
      <name val="Arial"/>
      <family val="2"/>
    </font>
    <font>
      <b/>
      <sz val="18"/>
      <color indexed="12"/>
      <name val="Arial"/>
      <family val="2"/>
    </font>
    <font>
      <b/>
      <sz val="10"/>
      <color rgb="FF00B0F0"/>
      <name val="Arial"/>
      <family val="2"/>
    </font>
    <font>
      <b/>
      <sz val="9"/>
      <color theme="1" tint="0.34998626667073579"/>
      <name val="Arial"/>
      <family val="2"/>
    </font>
    <font>
      <b/>
      <sz val="12"/>
      <color theme="0"/>
      <name val="Arial"/>
      <family val="2"/>
    </font>
    <font>
      <b/>
      <sz val="10"/>
      <color theme="0"/>
      <name val="Arial"/>
      <family val="2"/>
    </font>
    <font>
      <sz val="10"/>
      <color theme="1" tint="0.34998626667073579"/>
      <name val="Arial"/>
      <family val="2"/>
    </font>
    <font>
      <b/>
      <sz val="10"/>
      <color theme="1" tint="0.34998626667073579"/>
      <name val="Arial"/>
      <family val="2"/>
    </font>
    <font>
      <b/>
      <sz val="11"/>
      <color theme="0"/>
      <name val="Arial"/>
      <family val="2"/>
    </font>
    <font>
      <sz val="11"/>
      <color theme="1" tint="0.34998626667073579"/>
      <name val="Arial"/>
      <family val="2"/>
    </font>
    <font>
      <b/>
      <sz val="30"/>
      <color theme="0"/>
      <name val="Arial"/>
      <family val="2"/>
    </font>
    <font>
      <b/>
      <sz val="20"/>
      <color theme="0"/>
      <name val="Arial"/>
      <family val="2"/>
    </font>
    <font>
      <sz val="10"/>
      <color theme="0"/>
      <name val="Arial"/>
      <family val="2"/>
    </font>
    <font>
      <b/>
      <sz val="16"/>
      <color theme="0"/>
      <name val="Arial"/>
      <family val="2"/>
    </font>
    <font>
      <b/>
      <sz val="50"/>
      <color theme="9"/>
      <name val="Arial"/>
      <family val="2"/>
    </font>
    <font>
      <b/>
      <sz val="19"/>
      <color theme="0"/>
      <name val="Arial"/>
      <family val="2"/>
    </font>
    <font>
      <sz val="19"/>
      <color theme="0"/>
      <name val="Arial"/>
      <family val="2"/>
    </font>
    <font>
      <b/>
      <sz val="50"/>
      <color theme="0"/>
      <name val="Calibri Light"/>
      <family val="2"/>
    </font>
    <font>
      <b/>
      <sz val="55"/>
      <color theme="0"/>
      <name val="Calibri Light"/>
      <family val="2"/>
    </font>
    <font>
      <b/>
      <sz val="50"/>
      <color rgb="FFFECE00"/>
      <name val="Calibri"/>
      <family val="2"/>
      <scheme val="minor"/>
    </font>
    <font>
      <b/>
      <sz val="9"/>
      <color rgb="FF62BAE4"/>
      <name val="Arial"/>
      <family val="2"/>
    </font>
    <font>
      <b/>
      <sz val="10"/>
      <color rgb="FF62BAE4"/>
      <name val="Arial"/>
      <family val="2"/>
    </font>
    <font>
      <b/>
      <sz val="10"/>
      <color rgb="FFC00000"/>
      <name val="Arial"/>
      <family val="2"/>
    </font>
    <font>
      <b/>
      <sz val="10"/>
      <color rgb="FF7DB51A"/>
      <name val="Arial"/>
      <family val="2"/>
    </font>
    <font>
      <sz val="9"/>
      <color theme="0"/>
      <name val="Arial"/>
      <family val="2"/>
    </font>
    <font>
      <b/>
      <sz val="18"/>
      <color theme="0"/>
      <name val="Arial"/>
      <family val="2"/>
    </font>
    <font>
      <b/>
      <sz val="8"/>
      <color theme="1" tint="0.34998626667073579"/>
      <name val="Arial"/>
      <family val="2"/>
    </font>
    <font>
      <sz val="10"/>
      <color theme="9" tint="-0.249977111117893"/>
      <name val="Arial"/>
      <family val="2"/>
    </font>
    <font>
      <b/>
      <sz val="14"/>
      <color theme="9" tint="-0.249977111117893"/>
      <name val="Arial"/>
      <family val="2"/>
    </font>
    <font>
      <sz val="14"/>
      <color theme="9" tint="-0.249977111117893"/>
      <name val="Arial"/>
      <family val="2"/>
    </font>
    <font>
      <sz val="14"/>
      <color theme="0"/>
      <name val="Arial"/>
      <family val="2"/>
    </font>
    <font>
      <b/>
      <u/>
      <sz val="14"/>
      <color theme="0"/>
      <name val="Arial"/>
      <family val="2"/>
    </font>
    <font>
      <b/>
      <sz val="18"/>
      <color theme="9" tint="-0.249977111117893"/>
      <name val="Arial"/>
      <family val="2"/>
    </font>
    <font>
      <sz val="10"/>
      <color rgb="FFFF6600"/>
      <name val="Arial"/>
      <family val="2"/>
    </font>
    <font>
      <b/>
      <sz val="9"/>
      <color rgb="FFFF3300"/>
      <name val="Arial"/>
      <family val="2"/>
    </font>
    <font>
      <b/>
      <sz val="9"/>
      <color rgb="FFFF6600"/>
      <name val="Arial"/>
      <family val="2"/>
    </font>
    <font>
      <b/>
      <sz val="10"/>
      <color rgb="FFFF6600"/>
      <name val="Arial"/>
      <family val="2"/>
    </font>
    <font>
      <b/>
      <sz val="12"/>
      <color theme="1" tint="0.34998626667073579"/>
      <name val="Arial"/>
      <family val="2"/>
    </font>
    <font>
      <b/>
      <sz val="9"/>
      <color theme="0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DE38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ECE00"/>
        <bgColor indexed="64"/>
      </patternFill>
    </fill>
    <fill>
      <patternFill patternType="solid">
        <fgColor rgb="FF7DB51A"/>
        <bgColor indexed="64"/>
      </patternFill>
    </fill>
    <fill>
      <patternFill patternType="solid">
        <fgColor rgb="FF62BAE4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A94B11"/>
        <bgColor indexed="64"/>
      </patternFill>
    </fill>
    <fill>
      <patternFill patternType="solid">
        <fgColor rgb="FF003956"/>
        <bgColor indexed="64"/>
      </patternFill>
    </fill>
  </fills>
  <borders count="2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ck">
        <color theme="9" tint="-0.24994659260841701"/>
      </left>
      <right/>
      <top style="thick">
        <color theme="9" tint="-0.24994659260841701"/>
      </top>
      <bottom/>
      <diagonal/>
    </border>
    <border>
      <left/>
      <right/>
      <top style="thick">
        <color theme="9" tint="-0.24994659260841701"/>
      </top>
      <bottom/>
      <diagonal/>
    </border>
    <border>
      <left/>
      <right style="thick">
        <color theme="9" tint="-0.24994659260841701"/>
      </right>
      <top style="thick">
        <color theme="9" tint="-0.24994659260841701"/>
      </top>
      <bottom/>
      <diagonal/>
    </border>
    <border>
      <left style="thick">
        <color theme="9" tint="-0.24994659260841701"/>
      </left>
      <right/>
      <top/>
      <bottom/>
      <diagonal/>
    </border>
    <border>
      <left/>
      <right style="thick">
        <color theme="9" tint="-0.24994659260841701"/>
      </right>
      <top/>
      <bottom/>
      <diagonal/>
    </border>
    <border>
      <left/>
      <right/>
      <top/>
      <bottom style="thick">
        <color theme="9" tint="-0.24994659260841701"/>
      </bottom>
      <diagonal/>
    </border>
    <border>
      <left style="thick">
        <color theme="9" tint="-0.24994659260841701"/>
      </left>
      <right/>
      <top/>
      <bottom style="thick">
        <color rgb="FF066686"/>
      </bottom>
      <diagonal/>
    </border>
    <border>
      <left/>
      <right/>
      <top/>
      <bottom style="thick">
        <color rgb="FF066686"/>
      </bottom>
      <diagonal/>
    </border>
    <border>
      <left/>
      <right style="thick">
        <color theme="9" tint="-0.24994659260841701"/>
      </right>
      <top/>
      <bottom style="thick">
        <color rgb="FF066686"/>
      </bottom>
      <diagonal/>
    </border>
    <border>
      <left/>
      <right/>
      <top style="thick">
        <color rgb="FF066686"/>
      </top>
      <bottom/>
      <diagonal/>
    </border>
    <border>
      <left style="thick">
        <color rgb="FF066686"/>
      </left>
      <right/>
      <top style="thick">
        <color rgb="FF066686"/>
      </top>
      <bottom/>
      <diagonal/>
    </border>
    <border>
      <left/>
      <right style="thick">
        <color rgb="FF066686"/>
      </right>
      <top style="thick">
        <color rgb="FF066686"/>
      </top>
      <bottom/>
      <diagonal/>
    </border>
    <border>
      <left style="thick">
        <color rgb="FF066686"/>
      </left>
      <right/>
      <top/>
      <bottom/>
      <diagonal/>
    </border>
    <border>
      <left/>
      <right style="thick">
        <color rgb="FF066686"/>
      </right>
      <top/>
      <bottom/>
      <diagonal/>
    </border>
    <border>
      <left style="thick">
        <color rgb="FF066686"/>
      </left>
      <right/>
      <top/>
      <bottom style="thick">
        <color rgb="FF066686"/>
      </bottom>
      <diagonal/>
    </border>
    <border>
      <left/>
      <right style="thick">
        <color rgb="FF066686"/>
      </right>
      <top/>
      <bottom style="thick">
        <color rgb="FF066686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</cellStyleXfs>
  <cellXfs count="319">
    <xf numFmtId="0" fontId="0" fillId="0" borderId="0" xfId="0"/>
    <xf numFmtId="0" fontId="15" fillId="3" borderId="0" xfId="0" applyFont="1" applyFill="1" applyAlignment="1">
      <alignment horizontal="center" vertical="center"/>
    </xf>
    <xf numFmtId="0" fontId="7" fillId="0" borderId="0" xfId="0" applyFont="1" applyBorder="1" applyAlignment="1">
      <alignment vertical="center"/>
    </xf>
    <xf numFmtId="0" fontId="1" fillId="0" borderId="0" xfId="0" applyFont="1" applyFill="1" applyBorder="1" applyAlignment="1">
      <alignment horizontal="left" vertical="center"/>
    </xf>
    <xf numFmtId="0" fontId="7" fillId="0" borderId="0" xfId="0" applyFont="1" applyBorder="1" applyAlignment="1">
      <alignment horizontal="left" vertical="center" wrapText="1"/>
    </xf>
    <xf numFmtId="10" fontId="2" fillId="0" borderId="0" xfId="0" applyNumberFormat="1" applyFont="1" applyFill="1" applyBorder="1" applyAlignment="1">
      <alignment horizontal="center" vertical="center"/>
    </xf>
    <xf numFmtId="0" fontId="1" fillId="3" borderId="0" xfId="0" applyFont="1" applyFill="1" applyBorder="1" applyAlignment="1">
      <alignment horizontal="left" vertical="center" wrapText="1"/>
    </xf>
    <xf numFmtId="10" fontId="1" fillId="3" borderId="0" xfId="0" applyNumberFormat="1" applyFont="1" applyFill="1" applyBorder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1" fillId="0" borderId="0" xfId="0" applyFont="1" applyAlignment="1">
      <alignment vertical="center"/>
    </xf>
    <xf numFmtId="0" fontId="11" fillId="0" borderId="0" xfId="0" applyFont="1" applyAlignment="1">
      <alignment vertical="center"/>
    </xf>
    <xf numFmtId="0" fontId="11" fillId="0" borderId="0" xfId="0" applyFont="1" applyFill="1" applyAlignment="1">
      <alignment vertical="center"/>
    </xf>
    <xf numFmtId="0" fontId="1" fillId="0" borderId="0" xfId="0" applyFont="1" applyFill="1" applyAlignment="1">
      <alignment vertical="center"/>
    </xf>
    <xf numFmtId="0" fontId="10" fillId="0" borderId="0" xfId="0" applyFont="1" applyFill="1" applyAlignment="1">
      <alignment vertical="center"/>
    </xf>
    <xf numFmtId="0" fontId="10" fillId="0" borderId="0" xfId="0" applyFont="1" applyAlignment="1">
      <alignment horizontal="left" vertical="center"/>
    </xf>
    <xf numFmtId="0" fontId="2" fillId="0" borderId="0" xfId="0" applyFont="1" applyAlignment="1">
      <alignment horizontal="left" vertical="center"/>
    </xf>
    <xf numFmtId="0" fontId="2" fillId="0" borderId="0" xfId="0" applyFont="1" applyBorder="1" applyAlignment="1">
      <alignment horizontal="left" vertical="center"/>
    </xf>
    <xf numFmtId="0" fontId="2" fillId="0" borderId="0" xfId="0" applyFont="1" applyBorder="1" applyAlignment="1">
      <alignment vertical="center"/>
    </xf>
    <xf numFmtId="0" fontId="1" fillId="0" borderId="0" xfId="0" applyFont="1" applyBorder="1" applyAlignment="1">
      <alignment vertical="center"/>
    </xf>
    <xf numFmtId="10" fontId="1" fillId="0" borderId="0" xfId="0" applyNumberFormat="1" applyFont="1" applyAlignment="1">
      <alignment vertical="center"/>
    </xf>
    <xf numFmtId="0" fontId="2" fillId="0" borderId="0" xfId="0" applyFont="1" applyAlignment="1">
      <alignment vertical="center"/>
    </xf>
    <xf numFmtId="0" fontId="17" fillId="0" borderId="0" xfId="0" applyFont="1" applyAlignment="1">
      <alignment horizontal="right" vertical="center"/>
    </xf>
    <xf numFmtId="0" fontId="2" fillId="0" borderId="0" xfId="0" applyFont="1" applyAlignment="1">
      <alignment horizontal="left" vertical="center" wrapText="1"/>
    </xf>
    <xf numFmtId="0" fontId="2" fillId="0" borderId="0" xfId="0" applyFont="1" applyBorder="1" applyAlignment="1">
      <alignment horizontal="left" vertical="center" wrapText="1"/>
    </xf>
    <xf numFmtId="0" fontId="1" fillId="0" borderId="0" xfId="0" applyFont="1" applyBorder="1" applyAlignment="1">
      <alignment vertical="center" wrapText="1"/>
    </xf>
    <xf numFmtId="0" fontId="1" fillId="0" borderId="0" xfId="0" applyFont="1" applyAlignment="1">
      <alignment vertical="center" wrapText="1"/>
    </xf>
    <xf numFmtId="0" fontId="14" fillId="0" borderId="0" xfId="0" applyFont="1" applyAlignment="1">
      <alignment vertical="center"/>
    </xf>
    <xf numFmtId="0" fontId="20" fillId="0" borderId="0" xfId="0" applyFont="1" applyFill="1" applyAlignment="1">
      <alignment horizontal="center" vertical="center"/>
    </xf>
    <xf numFmtId="1" fontId="1" fillId="0" borderId="0" xfId="0" applyNumberFormat="1" applyFont="1" applyAlignment="1">
      <alignment vertical="center"/>
    </xf>
    <xf numFmtId="2" fontId="7" fillId="2" borderId="0" xfId="0" applyNumberFormat="1" applyFont="1" applyFill="1" applyBorder="1" applyAlignment="1">
      <alignment horizontal="center" vertical="center"/>
    </xf>
    <xf numFmtId="0" fontId="18" fillId="0" borderId="0" xfId="0" applyFont="1" applyAlignment="1">
      <alignment vertical="center"/>
    </xf>
    <xf numFmtId="0" fontId="22" fillId="0" borderId="0" xfId="0" applyFont="1" applyFill="1" applyAlignment="1">
      <alignment horizontal="center" vertical="center"/>
    </xf>
    <xf numFmtId="0" fontId="5" fillId="0" borderId="0" xfId="0" applyFont="1" applyFill="1" applyAlignment="1">
      <alignment vertical="center"/>
    </xf>
    <xf numFmtId="10" fontId="2" fillId="0" borderId="0" xfId="0" applyNumberFormat="1" applyFont="1" applyFill="1" applyAlignment="1">
      <alignment horizontal="center" vertical="center"/>
    </xf>
    <xf numFmtId="3" fontId="1" fillId="0" borderId="0" xfId="0" applyNumberFormat="1" applyFont="1" applyFill="1" applyBorder="1" applyAlignment="1">
      <alignment horizontal="center" vertical="center"/>
    </xf>
    <xf numFmtId="3" fontId="5" fillId="0" borderId="0" xfId="0" applyNumberFormat="1" applyFont="1" applyFill="1" applyBorder="1" applyAlignment="1">
      <alignment horizontal="center" vertical="center"/>
    </xf>
    <xf numFmtId="0" fontId="21" fillId="0" borderId="0" xfId="0" applyFont="1" applyFill="1" applyBorder="1" applyAlignment="1">
      <alignment horizontal="left" vertical="center"/>
    </xf>
    <xf numFmtId="10" fontId="24" fillId="0" borderId="0" xfId="0" applyNumberFormat="1" applyFont="1" applyFill="1" applyBorder="1" applyAlignment="1">
      <alignment horizontal="center" vertical="center"/>
    </xf>
    <xf numFmtId="0" fontId="12" fillId="0" borderId="0" xfId="0" applyFont="1" applyAlignment="1">
      <alignment vertical="center"/>
    </xf>
    <xf numFmtId="10" fontId="21" fillId="0" borderId="0" xfId="0" applyNumberFormat="1" applyFont="1" applyFill="1" applyBorder="1" applyAlignment="1">
      <alignment horizontal="center" vertical="center"/>
    </xf>
    <xf numFmtId="0" fontId="9" fillId="0" borderId="0" xfId="0" applyFont="1" applyAlignment="1">
      <alignment vertical="center"/>
    </xf>
    <xf numFmtId="0" fontId="25" fillId="0" borderId="0" xfId="0" applyFont="1" applyFill="1" applyBorder="1" applyAlignment="1">
      <alignment horizontal="center" vertical="center"/>
    </xf>
    <xf numFmtId="0" fontId="26" fillId="0" borderId="0" xfId="0" applyFont="1" applyFill="1" applyAlignment="1">
      <alignment horizontal="center" vertical="center"/>
    </xf>
    <xf numFmtId="0" fontId="7" fillId="0" borderId="0" xfId="0" applyFont="1" applyAlignment="1">
      <alignment vertical="center"/>
    </xf>
    <xf numFmtId="0" fontId="24" fillId="0" borderId="0" xfId="0" applyFont="1" applyBorder="1" applyAlignment="1">
      <alignment vertical="center"/>
    </xf>
    <xf numFmtId="9" fontId="1" fillId="0" borderId="0" xfId="0" applyNumberFormat="1" applyFont="1" applyAlignment="1">
      <alignment vertical="center"/>
    </xf>
    <xf numFmtId="0" fontId="13" fillId="0" borderId="0" xfId="0" applyFont="1" applyAlignment="1">
      <alignment vertical="center"/>
    </xf>
    <xf numFmtId="0" fontId="21" fillId="0" borderId="0" xfId="0" applyFont="1" applyFill="1" applyBorder="1" applyAlignment="1">
      <alignment vertical="center"/>
    </xf>
    <xf numFmtId="3" fontId="2" fillId="0" borderId="0" xfId="0" applyNumberFormat="1" applyFont="1" applyFill="1" applyBorder="1" applyAlignment="1">
      <alignment horizontal="center" vertical="center"/>
    </xf>
    <xf numFmtId="10" fontId="2" fillId="0" borderId="0" xfId="2" applyNumberFormat="1" applyFont="1" applyFill="1" applyBorder="1" applyAlignment="1">
      <alignment horizontal="center" vertical="center"/>
    </xf>
    <xf numFmtId="2" fontId="2" fillId="0" borderId="0" xfId="0" applyNumberFormat="1" applyFont="1" applyFill="1" applyBorder="1" applyAlignment="1">
      <alignment horizontal="center" vertical="center"/>
    </xf>
    <xf numFmtId="0" fontId="13" fillId="0" borderId="0" xfId="0" applyFont="1" applyFill="1" applyAlignment="1">
      <alignment vertical="center"/>
    </xf>
    <xf numFmtId="3" fontId="24" fillId="0" borderId="0" xfId="0" applyNumberFormat="1" applyFont="1" applyFill="1" applyBorder="1" applyAlignment="1">
      <alignment horizontal="center" vertical="center"/>
    </xf>
    <xf numFmtId="3" fontId="21" fillId="0" borderId="0" xfId="0" applyNumberFormat="1" applyFont="1" applyFill="1" applyBorder="1" applyAlignment="1">
      <alignment horizontal="center" vertical="center"/>
    </xf>
    <xf numFmtId="2" fontId="5" fillId="0" borderId="0" xfId="0" applyNumberFormat="1" applyFont="1" applyFill="1" applyBorder="1" applyAlignment="1">
      <alignment horizontal="center" vertical="center"/>
    </xf>
    <xf numFmtId="0" fontId="17" fillId="0" borderId="0" xfId="0" applyFont="1" applyAlignment="1">
      <alignment horizontal="left" vertical="center"/>
    </xf>
    <xf numFmtId="0" fontId="7" fillId="0" borderId="0" xfId="0" applyFont="1" applyFill="1" applyAlignment="1">
      <alignment vertical="center"/>
    </xf>
    <xf numFmtId="0" fontId="27" fillId="0" borderId="0" xfId="0" applyFont="1" applyAlignment="1">
      <alignment vertical="center"/>
    </xf>
    <xf numFmtId="0" fontId="10" fillId="0" borderId="0" xfId="0" applyFont="1" applyAlignment="1">
      <alignment vertical="center"/>
    </xf>
    <xf numFmtId="3" fontId="7" fillId="0" borderId="0" xfId="0" applyNumberFormat="1" applyFont="1" applyFill="1" applyBorder="1" applyAlignment="1">
      <alignment horizontal="right" vertical="center"/>
    </xf>
    <xf numFmtId="3" fontId="24" fillId="0" borderId="0" xfId="0" applyNumberFormat="1" applyFont="1" applyFill="1" applyBorder="1" applyAlignment="1">
      <alignment horizontal="right" vertical="center"/>
    </xf>
    <xf numFmtId="10" fontId="24" fillId="0" borderId="0" xfId="2" applyNumberFormat="1" applyFont="1" applyFill="1" applyBorder="1" applyAlignment="1">
      <alignment horizontal="center" vertical="center"/>
    </xf>
    <xf numFmtId="2" fontId="24" fillId="0" borderId="0" xfId="0" applyNumberFormat="1" applyFont="1" applyFill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28" fillId="0" borderId="0" xfId="0" applyFont="1" applyFill="1" applyAlignment="1">
      <alignment horizontal="center" vertical="center"/>
    </xf>
    <xf numFmtId="0" fontId="10" fillId="0" borderId="0" xfId="0" applyFont="1" applyBorder="1" applyAlignment="1">
      <alignment vertical="center"/>
    </xf>
    <xf numFmtId="0" fontId="1" fillId="0" borderId="0" xfId="0" applyFont="1" applyFill="1" applyBorder="1" applyAlignment="1">
      <alignment vertical="center"/>
    </xf>
    <xf numFmtId="0" fontId="7" fillId="0" borderId="0" xfId="0" applyFont="1" applyFill="1" applyBorder="1" applyAlignment="1">
      <alignment vertical="center" wrapText="1"/>
    </xf>
    <xf numFmtId="0" fontId="21" fillId="0" borderId="0" xfId="0" applyFont="1" applyFill="1" applyBorder="1" applyAlignment="1">
      <alignment horizontal="left" vertical="center" wrapText="1"/>
    </xf>
    <xf numFmtId="0" fontId="21" fillId="0" borderId="0" xfId="0" applyFont="1" applyFill="1" applyBorder="1" applyAlignment="1">
      <alignment vertical="center" wrapText="1"/>
    </xf>
    <xf numFmtId="0" fontId="22" fillId="0" borderId="0" xfId="0" applyFont="1" applyAlignment="1">
      <alignment horizontal="left" vertical="center"/>
    </xf>
    <xf numFmtId="3" fontId="1" fillId="0" borderId="0" xfId="0" applyNumberFormat="1" applyFont="1" applyAlignment="1">
      <alignment vertical="center"/>
    </xf>
    <xf numFmtId="0" fontId="6" fillId="0" borderId="0" xfId="0" applyFont="1" applyFill="1" applyBorder="1" applyAlignment="1">
      <alignment vertical="center"/>
    </xf>
    <xf numFmtId="0" fontId="4" fillId="0" borderId="0" xfId="0" applyFont="1" applyFill="1" applyBorder="1" applyAlignment="1">
      <alignment horizontal="center" vertical="center"/>
    </xf>
    <xf numFmtId="0" fontId="17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16" fillId="0" borderId="0" xfId="0" applyFont="1" applyFill="1" applyAlignment="1">
      <alignment horizontal="center" vertical="center"/>
    </xf>
    <xf numFmtId="0" fontId="30" fillId="0" borderId="0" xfId="0" applyFont="1" applyFill="1" applyAlignment="1">
      <alignment horizontal="center" vertical="center"/>
    </xf>
    <xf numFmtId="43" fontId="1" fillId="0" borderId="0" xfId="1" applyFont="1" applyAlignment="1">
      <alignment vertical="center"/>
    </xf>
    <xf numFmtId="3" fontId="3" fillId="0" borderId="0" xfId="0" applyNumberFormat="1" applyFont="1" applyFill="1" applyBorder="1" applyAlignment="1">
      <alignment horizontal="center" vertical="center"/>
    </xf>
    <xf numFmtId="3" fontId="4" fillId="0" borderId="0" xfId="0" applyNumberFormat="1" applyFont="1" applyFill="1" applyBorder="1" applyAlignment="1">
      <alignment horizontal="center" vertical="center"/>
    </xf>
    <xf numFmtId="0" fontId="1" fillId="3" borderId="0" xfId="0" applyFont="1" applyFill="1" applyAlignment="1">
      <alignment vertical="center"/>
    </xf>
    <xf numFmtId="10" fontId="2" fillId="5" borderId="2" xfId="0" applyNumberFormat="1" applyFont="1" applyFill="1" applyBorder="1" applyAlignment="1">
      <alignment horizontal="center" vertical="center"/>
    </xf>
    <xf numFmtId="49" fontId="33" fillId="0" borderId="0" xfId="0" applyNumberFormat="1" applyFont="1" applyBorder="1" applyAlignment="1">
      <alignment vertical="center"/>
    </xf>
    <xf numFmtId="3" fontId="36" fillId="3" borderId="0" xfId="0" applyNumberFormat="1" applyFont="1" applyFill="1" applyBorder="1" applyAlignment="1">
      <alignment horizontal="left" vertical="center"/>
    </xf>
    <xf numFmtId="4" fontId="36" fillId="3" borderId="0" xfId="0" applyNumberFormat="1" applyFont="1" applyFill="1" applyBorder="1" applyAlignment="1">
      <alignment horizontal="center" vertical="center"/>
    </xf>
    <xf numFmtId="4" fontId="37" fillId="3" borderId="0" xfId="0" applyNumberFormat="1" applyFont="1" applyFill="1" applyBorder="1" applyAlignment="1">
      <alignment horizontal="center" vertical="center"/>
    </xf>
    <xf numFmtId="3" fontId="36" fillId="3" borderId="1" xfId="0" applyNumberFormat="1" applyFont="1" applyFill="1" applyBorder="1" applyAlignment="1">
      <alignment horizontal="left" vertical="center"/>
    </xf>
    <xf numFmtId="4" fontId="36" fillId="3" borderId="1" xfId="0" applyNumberFormat="1" applyFont="1" applyFill="1" applyBorder="1" applyAlignment="1">
      <alignment horizontal="center" vertical="center"/>
    </xf>
    <xf numFmtId="4" fontId="37" fillId="3" borderId="1" xfId="0" applyNumberFormat="1" applyFont="1" applyFill="1" applyBorder="1" applyAlignment="1">
      <alignment horizontal="center" vertical="center"/>
    </xf>
    <xf numFmtId="3" fontId="36" fillId="3" borderId="0" xfId="0" applyNumberFormat="1" applyFont="1" applyFill="1" applyBorder="1" applyAlignment="1">
      <alignment horizontal="center" vertical="center"/>
    </xf>
    <xf numFmtId="3" fontId="37" fillId="3" borderId="0" xfId="0" applyNumberFormat="1" applyFont="1" applyFill="1" applyBorder="1" applyAlignment="1">
      <alignment horizontal="center" vertical="center"/>
    </xf>
    <xf numFmtId="3" fontId="36" fillId="3" borderId="1" xfId="0" applyNumberFormat="1" applyFont="1" applyFill="1" applyBorder="1" applyAlignment="1">
      <alignment horizontal="center" vertical="center"/>
    </xf>
    <xf numFmtId="3" fontId="37" fillId="3" borderId="1" xfId="0" applyNumberFormat="1" applyFont="1" applyFill="1" applyBorder="1" applyAlignment="1">
      <alignment horizontal="center" vertical="center"/>
    </xf>
    <xf numFmtId="0" fontId="37" fillId="0" borderId="0" xfId="0" applyFont="1" applyBorder="1" applyAlignment="1">
      <alignment vertical="center"/>
    </xf>
    <xf numFmtId="0" fontId="37" fillId="0" borderId="0" xfId="0" applyFont="1" applyFill="1" applyBorder="1" applyAlignment="1">
      <alignment vertical="center"/>
    </xf>
    <xf numFmtId="0" fontId="37" fillId="0" borderId="0" xfId="0" applyFont="1" applyAlignment="1">
      <alignment vertical="center"/>
    </xf>
    <xf numFmtId="0" fontId="37" fillId="5" borderId="2" xfId="0" applyFont="1" applyFill="1" applyBorder="1" applyAlignment="1">
      <alignment vertical="center"/>
    </xf>
    <xf numFmtId="0" fontId="33" fillId="5" borderId="2" xfId="0" applyFont="1" applyFill="1" applyBorder="1" applyAlignment="1">
      <alignment horizontal="center" vertical="center"/>
    </xf>
    <xf numFmtId="3" fontId="37" fillId="0" borderId="0" xfId="0" applyNumberFormat="1" applyFont="1" applyFill="1" applyBorder="1" applyAlignment="1">
      <alignment horizontal="center" vertical="center"/>
    </xf>
    <xf numFmtId="3" fontId="36" fillId="0" borderId="0" xfId="0" applyNumberFormat="1" applyFont="1" applyFill="1" applyBorder="1" applyAlignment="1">
      <alignment horizontal="center" vertical="center"/>
    </xf>
    <xf numFmtId="0" fontId="37" fillId="10" borderId="2" xfId="0" applyFont="1" applyFill="1" applyBorder="1" applyAlignment="1">
      <alignment vertical="center"/>
    </xf>
    <xf numFmtId="0" fontId="37" fillId="4" borderId="2" xfId="0" applyFont="1" applyFill="1" applyBorder="1" applyAlignment="1">
      <alignment vertical="center"/>
    </xf>
    <xf numFmtId="3" fontId="37" fillId="4" borderId="1" xfId="0" applyNumberFormat="1" applyFont="1" applyFill="1" applyBorder="1" applyAlignment="1">
      <alignment horizontal="center" vertical="center"/>
    </xf>
    <xf numFmtId="3" fontId="37" fillId="4" borderId="2" xfId="0" applyNumberFormat="1" applyFont="1" applyFill="1" applyBorder="1" applyAlignment="1">
      <alignment horizontal="center" vertical="center"/>
    </xf>
    <xf numFmtId="10" fontId="37" fillId="4" borderId="2" xfId="0" applyNumberFormat="1" applyFont="1" applyFill="1" applyBorder="1" applyAlignment="1">
      <alignment horizontal="center" vertical="center"/>
    </xf>
    <xf numFmtId="0" fontId="37" fillId="4" borderId="1" xfId="0" applyFont="1" applyFill="1" applyBorder="1" applyAlignment="1">
      <alignment vertical="center"/>
    </xf>
    <xf numFmtId="2" fontId="37" fillId="4" borderId="1" xfId="0" applyNumberFormat="1" applyFont="1" applyFill="1" applyBorder="1" applyAlignment="1">
      <alignment horizontal="center" vertical="center"/>
    </xf>
    <xf numFmtId="0" fontId="1" fillId="12" borderId="0" xfId="0" applyFont="1" applyFill="1" applyAlignment="1">
      <alignment vertical="center"/>
    </xf>
    <xf numFmtId="0" fontId="39" fillId="0" borderId="0" xfId="0" applyFont="1" applyBorder="1" applyAlignment="1">
      <alignment vertical="center"/>
    </xf>
    <xf numFmtId="0" fontId="39" fillId="0" borderId="0" xfId="0" applyFont="1" applyBorder="1" applyAlignment="1">
      <alignment horizontal="right" vertical="center"/>
    </xf>
    <xf numFmtId="3" fontId="36" fillId="0" borderId="3" xfId="0" applyNumberFormat="1" applyFont="1" applyFill="1" applyBorder="1" applyAlignment="1">
      <alignment horizontal="center" vertical="center"/>
    </xf>
    <xf numFmtId="0" fontId="33" fillId="10" borderId="2" xfId="0" applyFont="1" applyFill="1" applyBorder="1" applyAlignment="1">
      <alignment horizontal="left" vertical="center"/>
    </xf>
    <xf numFmtId="3" fontId="39" fillId="0" borderId="0" xfId="0" applyNumberFormat="1" applyFont="1" applyBorder="1" applyAlignment="1">
      <alignment horizontal="right" vertical="center"/>
    </xf>
    <xf numFmtId="3" fontId="37" fillId="0" borderId="0" xfId="0" applyNumberFormat="1" applyFont="1" applyFill="1" applyBorder="1" applyAlignment="1">
      <alignment horizontal="center" vertical="center"/>
    </xf>
    <xf numFmtId="3" fontId="37" fillId="0" borderId="1" xfId="0" applyNumberFormat="1" applyFont="1" applyFill="1" applyBorder="1" applyAlignment="1">
      <alignment horizontal="center" vertical="center"/>
    </xf>
    <xf numFmtId="10" fontId="2" fillId="10" borderId="1" xfId="0" applyNumberFormat="1" applyFont="1" applyFill="1" applyBorder="1" applyAlignment="1">
      <alignment horizontal="center" vertical="center"/>
    </xf>
    <xf numFmtId="0" fontId="38" fillId="8" borderId="2" xfId="0" applyFont="1" applyFill="1" applyBorder="1" applyAlignment="1">
      <alignment horizontal="right" vertical="center"/>
    </xf>
    <xf numFmtId="10" fontId="38" fillId="8" borderId="2" xfId="0" applyNumberFormat="1" applyFont="1" applyFill="1" applyBorder="1" applyAlignment="1">
      <alignment horizontal="right" vertical="center"/>
    </xf>
    <xf numFmtId="0" fontId="38" fillId="8" borderId="1" xfId="0" applyFont="1" applyFill="1" applyBorder="1" applyAlignment="1">
      <alignment vertical="center"/>
    </xf>
    <xf numFmtId="0" fontId="38" fillId="8" borderId="1" xfId="0" applyFont="1" applyFill="1" applyBorder="1" applyAlignment="1">
      <alignment horizontal="right" vertical="center"/>
    </xf>
    <xf numFmtId="2" fontId="38" fillId="8" borderId="1" xfId="0" applyNumberFormat="1" applyFont="1" applyFill="1" applyBorder="1" applyAlignment="1">
      <alignment horizontal="right" vertical="center"/>
    </xf>
    <xf numFmtId="0" fontId="42" fillId="0" borderId="0" xfId="0" applyFont="1" applyAlignment="1">
      <alignment vertical="center"/>
    </xf>
    <xf numFmtId="0" fontId="37" fillId="10" borderId="2" xfId="0" applyFont="1" applyFill="1" applyBorder="1" applyAlignment="1">
      <alignment horizontal="center" vertical="center"/>
    </xf>
    <xf numFmtId="3" fontId="36" fillId="0" borderId="1" xfId="0" applyNumberFormat="1" applyFont="1" applyFill="1" applyBorder="1" applyAlignment="1">
      <alignment horizontal="center" vertical="center"/>
    </xf>
    <xf numFmtId="0" fontId="33" fillId="5" borderId="2" xfId="0" applyFont="1" applyFill="1" applyBorder="1" applyAlignment="1">
      <alignment horizontal="left" vertical="center"/>
    </xf>
    <xf numFmtId="0" fontId="37" fillId="5" borderId="3" xfId="0" applyFont="1" applyFill="1" applyBorder="1" applyAlignment="1">
      <alignment horizontal="center" vertical="center"/>
    </xf>
    <xf numFmtId="3" fontId="37" fillId="0" borderId="3" xfId="0" applyNumberFormat="1" applyFont="1" applyFill="1" applyBorder="1" applyAlignment="1">
      <alignment horizontal="center" vertical="center"/>
    </xf>
    <xf numFmtId="0" fontId="38" fillId="8" borderId="2" xfId="0" applyFont="1" applyFill="1" applyBorder="1" applyAlignment="1">
      <alignment horizontal="left" vertical="center"/>
    </xf>
    <xf numFmtId="3" fontId="38" fillId="8" borderId="2" xfId="0" applyNumberFormat="1" applyFont="1" applyFill="1" applyBorder="1" applyAlignment="1">
      <alignment horizontal="right" vertical="center"/>
    </xf>
    <xf numFmtId="0" fontId="23" fillId="0" borderId="0" xfId="0" applyFont="1" applyFill="1" applyAlignment="1">
      <alignment vertical="center"/>
    </xf>
    <xf numFmtId="0" fontId="41" fillId="0" borderId="0" xfId="0" applyFont="1" applyFill="1" applyAlignment="1">
      <alignment vertical="center"/>
    </xf>
    <xf numFmtId="0" fontId="14" fillId="0" borderId="0" xfId="0" applyFont="1" applyFill="1" applyAlignment="1">
      <alignment vertical="center"/>
    </xf>
    <xf numFmtId="0" fontId="27" fillId="0" borderId="0" xfId="0" applyFont="1" applyFill="1" applyAlignment="1">
      <alignment vertical="center"/>
    </xf>
    <xf numFmtId="0" fontId="23" fillId="0" borderId="0" xfId="0" applyFont="1" applyFill="1" applyBorder="1" applyAlignment="1">
      <alignment vertical="center"/>
    </xf>
    <xf numFmtId="0" fontId="9" fillId="0" borderId="0" xfId="0" applyFont="1" applyFill="1" applyAlignment="1">
      <alignment vertical="center"/>
    </xf>
    <xf numFmtId="0" fontId="30" fillId="0" borderId="0" xfId="0" applyFont="1" applyFill="1" applyAlignment="1">
      <alignment vertical="center"/>
    </xf>
    <xf numFmtId="0" fontId="31" fillId="0" borderId="0" xfId="0" applyFont="1" applyFill="1" applyAlignment="1">
      <alignment vertical="center"/>
    </xf>
    <xf numFmtId="0" fontId="46" fillId="0" borderId="0" xfId="0" applyFont="1" applyAlignment="1">
      <alignment vertical="center"/>
    </xf>
    <xf numFmtId="3" fontId="37" fillId="0" borderId="0" xfId="0" applyNumberFormat="1" applyFont="1" applyFill="1" applyBorder="1" applyAlignment="1">
      <alignment horizontal="center" vertical="center"/>
    </xf>
    <xf numFmtId="49" fontId="44" fillId="3" borderId="0" xfId="0" applyNumberFormat="1" applyFont="1" applyFill="1" applyAlignment="1">
      <alignment vertical="center"/>
    </xf>
    <xf numFmtId="0" fontId="11" fillId="3" borderId="0" xfId="0" applyFont="1" applyFill="1" applyAlignment="1">
      <alignment vertical="center"/>
    </xf>
    <xf numFmtId="0" fontId="48" fillId="12" borderId="0" xfId="0" applyFont="1" applyFill="1" applyAlignment="1">
      <alignment vertical="center"/>
    </xf>
    <xf numFmtId="49" fontId="49" fillId="12" borderId="0" xfId="0" applyNumberFormat="1" applyFont="1" applyFill="1" applyAlignment="1">
      <alignment vertical="center"/>
    </xf>
    <xf numFmtId="3" fontId="36" fillId="0" borderId="0" xfId="0" applyNumberFormat="1" applyFont="1" applyFill="1" applyBorder="1" applyAlignment="1">
      <alignment horizontal="center" vertical="center"/>
    </xf>
    <xf numFmtId="0" fontId="37" fillId="5" borderId="2" xfId="0" applyFont="1" applyFill="1" applyBorder="1" applyAlignment="1">
      <alignment horizontal="left" vertical="center"/>
    </xf>
    <xf numFmtId="0" fontId="33" fillId="0" borderId="0" xfId="0" applyFont="1" applyBorder="1" applyAlignment="1">
      <alignment vertical="center"/>
    </xf>
    <xf numFmtId="0" fontId="33" fillId="4" borderId="2" xfId="0" applyFont="1" applyFill="1" applyBorder="1" applyAlignment="1">
      <alignment vertical="center"/>
    </xf>
    <xf numFmtId="0" fontId="33" fillId="4" borderId="2" xfId="0" applyFont="1" applyFill="1" applyBorder="1" applyAlignment="1">
      <alignment horizontal="center" vertical="center"/>
    </xf>
    <xf numFmtId="0" fontId="50" fillId="4" borderId="2" xfId="0" applyFont="1" applyFill="1" applyBorder="1" applyAlignment="1">
      <alignment horizontal="center" vertical="center"/>
    </xf>
    <xf numFmtId="3" fontId="51" fillId="0" borderId="0" xfId="0" applyNumberFormat="1" applyFont="1" applyFill="1" applyBorder="1" applyAlignment="1">
      <alignment horizontal="center" vertical="center"/>
    </xf>
    <xf numFmtId="3" fontId="51" fillId="4" borderId="2" xfId="0" applyNumberFormat="1" applyFont="1" applyFill="1" applyBorder="1" applyAlignment="1">
      <alignment horizontal="center" vertical="center"/>
    </xf>
    <xf numFmtId="10" fontId="52" fillId="4" borderId="1" xfId="2" applyNumberFormat="1" applyFont="1" applyFill="1" applyBorder="1" applyAlignment="1">
      <alignment horizontal="center" vertical="center"/>
    </xf>
    <xf numFmtId="0" fontId="52" fillId="4" borderId="2" xfId="0" applyFont="1" applyFill="1" applyBorder="1" applyAlignment="1">
      <alignment horizontal="center" vertical="center"/>
    </xf>
    <xf numFmtId="10" fontId="52" fillId="0" borderId="0" xfId="2" applyNumberFormat="1" applyFont="1" applyFill="1" applyBorder="1" applyAlignment="1">
      <alignment horizontal="center" vertical="center"/>
    </xf>
    <xf numFmtId="10" fontId="52" fillId="4" borderId="2" xfId="2" applyNumberFormat="1" applyFont="1" applyFill="1" applyBorder="1" applyAlignment="1">
      <alignment horizontal="center" vertical="center"/>
    </xf>
    <xf numFmtId="0" fontId="53" fillId="4" borderId="1" xfId="0" applyFont="1" applyFill="1" applyBorder="1" applyAlignment="1">
      <alignment vertical="center"/>
    </xf>
    <xf numFmtId="0" fontId="53" fillId="4" borderId="2" xfId="0" applyFont="1" applyFill="1" applyBorder="1" applyAlignment="1">
      <alignment horizontal="center" vertical="center"/>
    </xf>
    <xf numFmtId="2" fontId="53" fillId="0" borderId="0" xfId="0" applyNumberFormat="1" applyFont="1" applyFill="1" applyBorder="1" applyAlignment="1">
      <alignment horizontal="center" vertical="center"/>
    </xf>
    <xf numFmtId="2" fontId="53" fillId="4" borderId="2" xfId="0" applyNumberFormat="1" applyFont="1" applyFill="1" applyBorder="1" applyAlignment="1">
      <alignment horizontal="center" vertical="center"/>
    </xf>
    <xf numFmtId="0" fontId="37" fillId="10" borderId="2" xfId="0" applyFont="1" applyFill="1" applyBorder="1" applyAlignment="1">
      <alignment horizontal="left" vertical="center"/>
    </xf>
    <xf numFmtId="0" fontId="34" fillId="8" borderId="2" xfId="0" applyFont="1" applyFill="1" applyBorder="1" applyAlignment="1">
      <alignment horizontal="center" vertical="center"/>
    </xf>
    <xf numFmtId="3" fontId="36" fillId="0" borderId="0" xfId="0" applyNumberFormat="1" applyFont="1" applyFill="1" applyBorder="1" applyAlignment="1">
      <alignment horizontal="center" vertical="center"/>
    </xf>
    <xf numFmtId="3" fontId="37" fillId="0" borderId="0" xfId="0" applyNumberFormat="1" applyFont="1" applyFill="1" applyBorder="1" applyAlignment="1">
      <alignment horizontal="center" vertical="center"/>
    </xf>
    <xf numFmtId="3" fontId="37" fillId="0" borderId="1" xfId="0" applyNumberFormat="1" applyFont="1" applyFill="1" applyBorder="1" applyAlignment="1">
      <alignment horizontal="center" vertical="center"/>
    </xf>
    <xf numFmtId="0" fontId="34" fillId="12" borderId="0" xfId="0" applyFont="1" applyFill="1" applyBorder="1" applyAlignment="1">
      <alignment vertical="center"/>
    </xf>
    <xf numFmtId="0" fontId="34" fillId="12" borderId="0" xfId="0" applyFont="1" applyFill="1" applyBorder="1" applyAlignment="1">
      <alignment horizontal="left" vertical="center"/>
    </xf>
    <xf numFmtId="0" fontId="54" fillId="12" borderId="0" xfId="0" applyFont="1" applyFill="1" applyBorder="1" applyAlignment="1">
      <alignment vertical="center"/>
    </xf>
    <xf numFmtId="0" fontId="34" fillId="12" borderId="0" xfId="0" applyFont="1" applyFill="1" applyBorder="1" applyAlignment="1">
      <alignment vertical="center" wrapText="1"/>
    </xf>
    <xf numFmtId="0" fontId="54" fillId="12" borderId="0" xfId="0" applyFont="1" applyFill="1" applyBorder="1" applyAlignment="1">
      <alignment horizontal="center" vertical="center"/>
    </xf>
    <xf numFmtId="0" fontId="25" fillId="0" borderId="0" xfId="0" applyFont="1" applyFill="1" applyBorder="1" applyAlignment="1">
      <alignment vertical="center"/>
    </xf>
    <xf numFmtId="0" fontId="17" fillId="0" borderId="0" xfId="0" applyFont="1" applyFill="1" applyAlignment="1">
      <alignment horizontal="left" vertical="center"/>
    </xf>
    <xf numFmtId="0" fontId="35" fillId="8" borderId="2" xfId="0" applyFont="1" applyFill="1" applyBorder="1" applyAlignment="1">
      <alignment horizontal="center" vertical="center"/>
    </xf>
    <xf numFmtId="0" fontId="56" fillId="4" borderId="2" xfId="0" applyFont="1" applyFill="1" applyBorder="1" applyAlignment="1">
      <alignment vertical="center"/>
    </xf>
    <xf numFmtId="0" fontId="56" fillId="4" borderId="2" xfId="0" applyFont="1" applyFill="1" applyBorder="1" applyAlignment="1">
      <alignment horizontal="center" vertical="center"/>
    </xf>
    <xf numFmtId="0" fontId="36" fillId="0" borderId="0" xfId="0" applyFont="1" applyFill="1" applyBorder="1" applyAlignment="1">
      <alignment horizontal="center" vertical="center"/>
    </xf>
    <xf numFmtId="0" fontId="35" fillId="8" borderId="2" xfId="0" applyFont="1" applyFill="1" applyBorder="1" applyAlignment="1">
      <alignment horizontal="left" vertical="center"/>
    </xf>
    <xf numFmtId="0" fontId="37" fillId="0" borderId="1" xfId="0" applyFont="1" applyBorder="1" applyAlignment="1">
      <alignment vertical="center"/>
    </xf>
    <xf numFmtId="0" fontId="57" fillId="3" borderId="0" xfId="0" applyFont="1" applyFill="1" applyAlignment="1">
      <alignment vertical="center"/>
    </xf>
    <xf numFmtId="0" fontId="57" fillId="3" borderId="7" xfId="0" applyFont="1" applyFill="1" applyBorder="1" applyAlignment="1">
      <alignment vertical="center"/>
    </xf>
    <xf numFmtId="0" fontId="57" fillId="3" borderId="0" xfId="0" applyFont="1" applyFill="1" applyBorder="1" applyAlignment="1">
      <alignment vertical="center"/>
    </xf>
    <xf numFmtId="0" fontId="1" fillId="0" borderId="8" xfId="0" applyFont="1" applyBorder="1" applyAlignment="1">
      <alignment vertical="center"/>
    </xf>
    <xf numFmtId="0" fontId="57" fillId="3" borderId="8" xfId="0" applyFont="1" applyFill="1" applyBorder="1" applyAlignment="1">
      <alignment vertical="center"/>
    </xf>
    <xf numFmtId="0" fontId="58" fillId="3" borderId="5" xfId="0" applyFont="1" applyFill="1" applyBorder="1" applyAlignment="1">
      <alignment vertical="center"/>
    </xf>
    <xf numFmtId="0" fontId="60" fillId="12" borderId="0" xfId="0" applyFont="1" applyFill="1" applyBorder="1" applyAlignment="1">
      <alignment vertical="center"/>
    </xf>
    <xf numFmtId="0" fontId="58" fillId="3" borderId="0" xfId="0" applyFont="1" applyFill="1" applyBorder="1" applyAlignment="1">
      <alignment vertical="center"/>
    </xf>
    <xf numFmtId="0" fontId="62" fillId="3" borderId="7" xfId="0" applyFont="1" applyFill="1" applyBorder="1" applyAlignment="1">
      <alignment vertical="center"/>
    </xf>
    <xf numFmtId="0" fontId="62" fillId="3" borderId="4" xfId="0" applyFont="1" applyFill="1" applyBorder="1" applyAlignment="1">
      <alignment vertical="center"/>
    </xf>
    <xf numFmtId="0" fontId="5" fillId="0" borderId="0" xfId="0" applyFont="1" applyAlignment="1">
      <alignment vertical="center"/>
    </xf>
    <xf numFmtId="0" fontId="29" fillId="0" borderId="0" xfId="0" applyFont="1" applyAlignment="1">
      <alignment vertical="center"/>
    </xf>
    <xf numFmtId="0" fontId="6" fillId="0" borderId="0" xfId="0" applyFont="1" applyAlignment="1">
      <alignment horizontal="center" vertical="center"/>
    </xf>
    <xf numFmtId="3" fontId="21" fillId="0" borderId="0" xfId="0" applyNumberFormat="1" applyFont="1" applyAlignment="1">
      <alignment horizontal="center" vertical="center"/>
    </xf>
    <xf numFmtId="10" fontId="24" fillId="0" borderId="0" xfId="0" applyNumberFormat="1" applyFont="1" applyAlignment="1">
      <alignment horizontal="center" vertical="center"/>
    </xf>
    <xf numFmtId="10" fontId="2" fillId="0" borderId="0" xfId="0" applyNumberFormat="1" applyFont="1" applyAlignment="1">
      <alignment horizontal="center" vertical="center"/>
    </xf>
    <xf numFmtId="0" fontId="42" fillId="12" borderId="0" xfId="0" applyFont="1" applyFill="1" applyBorder="1" applyAlignment="1">
      <alignment vertical="center"/>
    </xf>
    <xf numFmtId="0" fontId="41" fillId="12" borderId="0" xfId="0" applyFont="1" applyFill="1" applyBorder="1" applyAlignment="1">
      <alignment vertical="center"/>
    </xf>
    <xf numFmtId="0" fontId="55" fillId="12" borderId="0" xfId="0" applyFont="1" applyFill="1" applyBorder="1" applyAlignment="1">
      <alignment vertical="center"/>
    </xf>
    <xf numFmtId="0" fontId="35" fillId="8" borderId="2" xfId="0" applyFont="1" applyFill="1" applyBorder="1" applyAlignment="1">
      <alignment horizontal="center" vertical="center"/>
    </xf>
    <xf numFmtId="3" fontId="37" fillId="0" borderId="0" xfId="0" applyNumberFormat="1" applyFont="1" applyFill="1" applyBorder="1" applyAlignment="1">
      <alignment horizontal="center" vertical="center"/>
    </xf>
    <xf numFmtId="10" fontId="37" fillId="0" borderId="0" xfId="0" applyNumberFormat="1" applyFont="1" applyFill="1" applyBorder="1" applyAlignment="1">
      <alignment horizontal="center" vertical="center"/>
    </xf>
    <xf numFmtId="0" fontId="37" fillId="0" borderId="0" xfId="0" applyFont="1" applyFill="1" applyBorder="1" applyAlignment="1">
      <alignment horizontal="center" vertical="center"/>
    </xf>
    <xf numFmtId="3" fontId="36" fillId="0" borderId="0" xfId="0" applyNumberFormat="1" applyFont="1" applyFill="1" applyBorder="1" applyAlignment="1">
      <alignment horizontal="center" vertical="center"/>
    </xf>
    <xf numFmtId="3" fontId="37" fillId="0" borderId="1" xfId="0" applyNumberFormat="1" applyFont="1" applyFill="1" applyBorder="1" applyAlignment="1">
      <alignment horizontal="center" vertical="center"/>
    </xf>
    <xf numFmtId="3" fontId="37" fillId="0" borderId="0" xfId="0" applyNumberFormat="1" applyFont="1" applyFill="1" applyBorder="1" applyAlignment="1">
      <alignment horizontal="center" vertical="center"/>
    </xf>
    <xf numFmtId="0" fontId="63" fillId="0" borderId="0" xfId="0" applyFont="1" applyAlignment="1">
      <alignment vertical="center"/>
    </xf>
    <xf numFmtId="10" fontId="64" fillId="0" borderId="0" xfId="0" applyNumberFormat="1" applyFont="1" applyFill="1" applyBorder="1" applyAlignment="1">
      <alignment horizontal="center" vertical="center"/>
    </xf>
    <xf numFmtId="0" fontId="65" fillId="4" borderId="2" xfId="0" applyFont="1" applyFill="1" applyBorder="1" applyAlignment="1">
      <alignment horizontal="center" vertical="center"/>
    </xf>
    <xf numFmtId="3" fontId="66" fillId="0" borderId="0" xfId="0" applyNumberFormat="1" applyFont="1" applyFill="1" applyBorder="1" applyAlignment="1">
      <alignment horizontal="center" vertical="center"/>
    </xf>
    <xf numFmtId="3" fontId="66" fillId="4" borderId="2" xfId="0" applyNumberFormat="1" applyFont="1" applyFill="1" applyBorder="1" applyAlignment="1">
      <alignment horizontal="center" vertical="center"/>
    </xf>
    <xf numFmtId="0" fontId="56" fillId="4" borderId="1" xfId="0" applyFont="1" applyFill="1" applyBorder="1" applyAlignment="1">
      <alignment horizontal="center" vertical="center"/>
    </xf>
    <xf numFmtId="0" fontId="56" fillId="4" borderId="3" xfId="0" applyFont="1" applyFill="1" applyBorder="1" applyAlignment="1">
      <alignment horizontal="center" vertical="center"/>
    </xf>
    <xf numFmtId="3" fontId="37" fillId="4" borderId="3" xfId="0" applyNumberFormat="1" applyFont="1" applyFill="1" applyBorder="1" applyAlignment="1">
      <alignment horizontal="center" vertical="center"/>
    </xf>
    <xf numFmtId="0" fontId="56" fillId="0" borderId="1" xfId="0" applyFont="1" applyFill="1" applyBorder="1" applyAlignment="1">
      <alignment horizontal="center" vertical="center"/>
    </xf>
    <xf numFmtId="0" fontId="56" fillId="0" borderId="3" xfId="0" applyFont="1" applyFill="1" applyBorder="1" applyAlignment="1">
      <alignment horizontal="center" vertical="center"/>
    </xf>
    <xf numFmtId="0" fontId="56" fillId="0" borderId="0" xfId="0" applyFont="1" applyFill="1" applyBorder="1" applyAlignment="1">
      <alignment horizontal="center" vertical="center"/>
    </xf>
    <xf numFmtId="0" fontId="22" fillId="0" borderId="0" xfId="0" applyFont="1" applyFill="1" applyAlignment="1">
      <alignment horizontal="left" vertical="center"/>
    </xf>
    <xf numFmtId="0" fontId="67" fillId="0" borderId="0" xfId="3" applyFont="1" applyFill="1" applyAlignment="1"/>
    <xf numFmtId="10" fontId="37" fillId="4" borderId="1" xfId="0" applyNumberFormat="1" applyFont="1" applyFill="1" applyBorder="1" applyAlignment="1">
      <alignment horizontal="center" vertical="center"/>
    </xf>
    <xf numFmtId="10" fontId="37" fillId="4" borderId="3" xfId="0" applyNumberFormat="1" applyFont="1" applyFill="1" applyBorder="1" applyAlignment="1">
      <alignment horizontal="center" vertical="center"/>
    </xf>
    <xf numFmtId="10" fontId="37" fillId="0" borderId="3" xfId="0" applyNumberFormat="1" applyFont="1" applyFill="1" applyBorder="1" applyAlignment="1">
      <alignment horizontal="center" vertical="center"/>
    </xf>
    <xf numFmtId="0" fontId="34" fillId="0" borderId="0" xfId="3" applyFont="1" applyFill="1" applyBorder="1" applyAlignment="1">
      <alignment vertical="center"/>
    </xf>
    <xf numFmtId="49" fontId="68" fillId="8" borderId="2" xfId="3" applyNumberFormat="1" applyFont="1" applyFill="1" applyBorder="1" applyAlignment="1">
      <alignment horizontal="center" vertical="center"/>
    </xf>
    <xf numFmtId="0" fontId="68" fillId="8" borderId="2" xfId="3" applyFont="1" applyFill="1" applyBorder="1" applyAlignment="1">
      <alignment horizontal="center" vertical="center"/>
    </xf>
    <xf numFmtId="0" fontId="1" fillId="0" borderId="6" xfId="0" applyFont="1" applyBorder="1" applyAlignment="1">
      <alignment vertical="center"/>
    </xf>
    <xf numFmtId="0" fontId="61" fillId="12" borderId="0" xfId="0" applyFont="1" applyFill="1" applyBorder="1" applyAlignment="1">
      <alignment vertical="center"/>
    </xf>
    <xf numFmtId="0" fontId="57" fillId="3" borderId="10" xfId="0" applyFont="1" applyFill="1" applyBorder="1" applyAlignment="1">
      <alignment vertical="center"/>
    </xf>
    <xf numFmtId="0" fontId="57" fillId="3" borderId="11" xfId="0" applyFont="1" applyFill="1" applyBorder="1" applyAlignment="1">
      <alignment vertical="center"/>
    </xf>
    <xf numFmtId="0" fontId="57" fillId="3" borderId="12" xfId="0" applyFont="1" applyFill="1" applyBorder="1" applyAlignment="1">
      <alignment vertical="center"/>
    </xf>
    <xf numFmtId="0" fontId="60" fillId="12" borderId="13" xfId="0" applyFont="1" applyFill="1" applyBorder="1" applyAlignment="1">
      <alignment vertical="center"/>
    </xf>
    <xf numFmtId="0" fontId="62" fillId="3" borderId="14" xfId="0" applyFont="1" applyFill="1" applyBorder="1" applyAlignment="1">
      <alignment vertical="center"/>
    </xf>
    <xf numFmtId="0" fontId="58" fillId="3" borderId="13" xfId="0" applyFont="1" applyFill="1" applyBorder="1" applyAlignment="1">
      <alignment vertical="center"/>
    </xf>
    <xf numFmtId="0" fontId="57" fillId="3" borderId="15" xfId="0" applyFont="1" applyFill="1" applyBorder="1" applyAlignment="1">
      <alignment vertical="center"/>
    </xf>
    <xf numFmtId="0" fontId="62" fillId="3" borderId="16" xfId="0" applyFont="1" applyFill="1" applyBorder="1" applyAlignment="1">
      <alignment vertical="center"/>
    </xf>
    <xf numFmtId="0" fontId="57" fillId="3" borderId="17" xfId="0" applyFont="1" applyFill="1" applyBorder="1" applyAlignment="1">
      <alignment vertical="center"/>
    </xf>
    <xf numFmtId="0" fontId="57" fillId="3" borderId="16" xfId="0" applyFont="1" applyFill="1" applyBorder="1" applyAlignment="1">
      <alignment vertical="center"/>
    </xf>
    <xf numFmtId="0" fontId="60" fillId="12" borderId="9" xfId="0" applyFont="1" applyFill="1" applyBorder="1" applyAlignment="1">
      <alignment vertical="center"/>
    </xf>
    <xf numFmtId="0" fontId="1" fillId="3" borderId="15" xfId="0" applyFont="1" applyFill="1" applyBorder="1" applyAlignment="1">
      <alignment vertical="center"/>
    </xf>
    <xf numFmtId="0" fontId="1" fillId="3" borderId="19" xfId="0" applyFont="1" applyFill="1" applyBorder="1" applyAlignment="1">
      <alignment vertical="center"/>
    </xf>
    <xf numFmtId="0" fontId="37" fillId="0" borderId="0" xfId="0" applyFont="1" applyFill="1" applyBorder="1" applyAlignment="1">
      <alignment horizontal="center" vertical="center"/>
    </xf>
    <xf numFmtId="0" fontId="25" fillId="0" borderId="0" xfId="0" applyFont="1" applyFill="1" applyBorder="1" applyAlignment="1">
      <alignment horizontal="center" vertical="center"/>
    </xf>
    <xf numFmtId="1" fontId="21" fillId="0" borderId="0" xfId="0" applyNumberFormat="1" applyFont="1" applyAlignment="1">
      <alignment vertical="center"/>
    </xf>
    <xf numFmtId="1" fontId="24" fillId="0" borderId="0" xfId="0" applyNumberFormat="1" applyFont="1" applyAlignment="1">
      <alignment vertical="center"/>
    </xf>
    <xf numFmtId="0" fontId="25" fillId="0" borderId="0" xfId="0" applyFont="1" applyFill="1" applyBorder="1" applyAlignment="1">
      <alignment horizontal="center" vertical="center"/>
    </xf>
    <xf numFmtId="49" fontId="49" fillId="12" borderId="0" xfId="0" applyNumberFormat="1" applyFont="1" applyFill="1" applyAlignment="1">
      <alignment horizontal="right" vertical="center"/>
    </xf>
    <xf numFmtId="0" fontId="47" fillId="12" borderId="0" xfId="0" applyFont="1" applyFill="1" applyAlignment="1">
      <alignment horizontal="right" vertical="center"/>
    </xf>
    <xf numFmtId="0" fontId="23" fillId="0" borderId="0" xfId="0" applyFont="1" applyFill="1" applyAlignment="1">
      <alignment horizontal="center" vertical="center"/>
    </xf>
    <xf numFmtId="0" fontId="37" fillId="4" borderId="3" xfId="0" applyFont="1" applyFill="1" applyBorder="1" applyAlignment="1">
      <alignment horizontal="left" vertical="center"/>
    </xf>
    <xf numFmtId="0" fontId="37" fillId="4" borderId="1" xfId="0" applyFont="1" applyFill="1" applyBorder="1" applyAlignment="1">
      <alignment horizontal="left" vertical="center"/>
    </xf>
    <xf numFmtId="3" fontId="36" fillId="0" borderId="0" xfId="0" applyNumberFormat="1" applyFont="1" applyFill="1" applyBorder="1" applyAlignment="1">
      <alignment horizontal="center" vertical="center"/>
    </xf>
    <xf numFmtId="3" fontId="37" fillId="0" borderId="0" xfId="0" applyNumberFormat="1" applyFont="1" applyFill="1" applyAlignment="1">
      <alignment horizontal="center" vertical="center"/>
    </xf>
    <xf numFmtId="0" fontId="37" fillId="0" borderId="0" xfId="0" applyFont="1" applyFill="1" applyAlignment="1">
      <alignment horizontal="center" vertical="center"/>
    </xf>
    <xf numFmtId="3" fontId="36" fillId="0" borderId="3" xfId="0" applyNumberFormat="1" applyFont="1" applyBorder="1" applyAlignment="1">
      <alignment horizontal="center" vertical="center"/>
    </xf>
    <xf numFmtId="0" fontId="34" fillId="7" borderId="2" xfId="0" applyFont="1" applyFill="1" applyBorder="1" applyAlignment="1">
      <alignment horizontal="center" vertical="center"/>
    </xf>
    <xf numFmtId="0" fontId="33" fillId="5" borderId="2" xfId="0" applyFont="1" applyFill="1" applyBorder="1" applyAlignment="1">
      <alignment horizontal="center" vertical="center"/>
    </xf>
    <xf numFmtId="3" fontId="36" fillId="0" borderId="3" xfId="0" applyNumberFormat="1" applyFont="1" applyFill="1" applyBorder="1" applyAlignment="1">
      <alignment horizontal="center" vertical="center"/>
    </xf>
    <xf numFmtId="0" fontId="37" fillId="4" borderId="1" xfId="0" applyFont="1" applyFill="1" applyBorder="1" applyAlignment="1">
      <alignment horizontal="center" vertical="center"/>
    </xf>
    <xf numFmtId="3" fontId="36" fillId="0" borderId="0" xfId="0" applyNumberFormat="1" applyFont="1" applyBorder="1" applyAlignment="1">
      <alignment horizontal="center" vertical="center"/>
    </xf>
    <xf numFmtId="3" fontId="37" fillId="0" borderId="0" xfId="0" applyNumberFormat="1" applyFont="1" applyFill="1" applyBorder="1" applyAlignment="1">
      <alignment horizontal="center" vertical="center"/>
    </xf>
    <xf numFmtId="10" fontId="37" fillId="10" borderId="2" xfId="0" applyNumberFormat="1" applyFont="1" applyFill="1" applyBorder="1" applyAlignment="1">
      <alignment horizontal="center" vertical="center"/>
    </xf>
    <xf numFmtId="0" fontId="41" fillId="12" borderId="0" xfId="0" applyFont="1" applyFill="1" applyAlignment="1">
      <alignment horizontal="center" vertical="center"/>
    </xf>
    <xf numFmtId="10" fontId="37" fillId="0" borderId="0" xfId="0" applyNumberFormat="1" applyFont="1" applyFill="1" applyBorder="1" applyAlignment="1">
      <alignment horizontal="center" vertical="center"/>
    </xf>
    <xf numFmtId="0" fontId="37" fillId="0" borderId="0" xfId="0" applyFont="1" applyFill="1" applyBorder="1" applyAlignment="1">
      <alignment horizontal="center" vertical="center"/>
    </xf>
    <xf numFmtId="10" fontId="2" fillId="5" borderId="2" xfId="0" applyNumberFormat="1" applyFont="1" applyFill="1" applyBorder="1" applyAlignment="1">
      <alignment horizontal="center" vertical="center"/>
    </xf>
    <xf numFmtId="0" fontId="33" fillId="10" borderId="2" xfId="0" applyFont="1" applyFill="1" applyBorder="1" applyAlignment="1">
      <alignment horizontal="center" vertical="center"/>
    </xf>
    <xf numFmtId="3" fontId="36" fillId="0" borderId="1" xfId="0" applyNumberFormat="1" applyFont="1" applyBorder="1" applyAlignment="1">
      <alignment horizontal="center" vertical="center"/>
    </xf>
    <xf numFmtId="3" fontId="36" fillId="0" borderId="1" xfId="0" applyNumberFormat="1" applyFont="1" applyFill="1" applyBorder="1" applyAlignment="1">
      <alignment horizontal="center" vertical="center"/>
    </xf>
    <xf numFmtId="0" fontId="34" fillId="9" borderId="2" xfId="0" applyFont="1" applyFill="1" applyBorder="1" applyAlignment="1">
      <alignment horizontal="center" vertical="center"/>
    </xf>
    <xf numFmtId="10" fontId="37" fillId="0" borderId="3" xfId="0" applyNumberFormat="1" applyFont="1" applyFill="1" applyBorder="1" applyAlignment="1">
      <alignment horizontal="center" vertical="center"/>
    </xf>
    <xf numFmtId="10" fontId="37" fillId="0" borderId="1" xfId="0" applyNumberFormat="1" applyFont="1" applyFill="1" applyBorder="1" applyAlignment="1">
      <alignment horizontal="center" vertical="center"/>
    </xf>
    <xf numFmtId="0" fontId="43" fillId="8" borderId="2" xfId="0" applyFont="1" applyFill="1" applyBorder="1" applyAlignment="1">
      <alignment horizontal="center" vertical="center"/>
    </xf>
    <xf numFmtId="9" fontId="37" fillId="5" borderId="2" xfId="2" applyFont="1" applyFill="1" applyBorder="1" applyAlignment="1">
      <alignment horizontal="center" vertical="center"/>
    </xf>
    <xf numFmtId="0" fontId="34" fillId="7" borderId="3" xfId="0" applyFont="1" applyFill="1" applyBorder="1" applyAlignment="1">
      <alignment horizontal="center" vertical="center"/>
    </xf>
    <xf numFmtId="0" fontId="25" fillId="0" borderId="0" xfId="0" applyFont="1" applyFill="1" applyBorder="1" applyAlignment="1">
      <alignment horizontal="center" vertical="center"/>
    </xf>
    <xf numFmtId="0" fontId="45" fillId="12" borderId="0" xfId="0" applyFont="1" applyFill="1" applyAlignment="1">
      <alignment horizontal="center" vertical="center"/>
    </xf>
    <xf numFmtId="0" fontId="37" fillId="0" borderId="0" xfId="3" applyFont="1" applyFill="1" applyBorder="1" applyAlignment="1">
      <alignment horizontal="left" vertical="center"/>
    </xf>
    <xf numFmtId="0" fontId="33" fillId="0" borderId="0" xfId="3" applyFont="1" applyFill="1" applyBorder="1" applyAlignment="1">
      <alignment horizontal="left" vertical="center"/>
    </xf>
    <xf numFmtId="0" fontId="34" fillId="8" borderId="2" xfId="3" applyFont="1" applyFill="1" applyBorder="1" applyAlignment="1">
      <alignment horizontal="center" vertical="center"/>
    </xf>
    <xf numFmtId="10" fontId="32" fillId="5" borderId="2" xfId="0" applyNumberFormat="1" applyFont="1" applyFill="1" applyBorder="1" applyAlignment="1">
      <alignment horizontal="center" vertical="center"/>
    </xf>
    <xf numFmtId="0" fontId="19" fillId="0" borderId="0" xfId="0" applyFont="1" applyAlignment="1">
      <alignment horizontal="left" vertical="center"/>
    </xf>
    <xf numFmtId="3" fontId="37" fillId="0" borderId="1" xfId="0" applyNumberFormat="1" applyFont="1" applyFill="1" applyBorder="1" applyAlignment="1">
      <alignment horizontal="center" vertical="center"/>
    </xf>
    <xf numFmtId="9" fontId="37" fillId="10" borderId="2" xfId="2" applyFont="1" applyFill="1" applyBorder="1" applyAlignment="1">
      <alignment horizontal="center" vertical="center"/>
    </xf>
    <xf numFmtId="10" fontId="2" fillId="10" borderId="1" xfId="0" applyNumberFormat="1" applyFont="1" applyFill="1" applyBorder="1" applyAlignment="1">
      <alignment horizontal="center" vertical="center"/>
    </xf>
    <xf numFmtId="10" fontId="5" fillId="10" borderId="1" xfId="0" applyNumberFormat="1" applyFont="1" applyFill="1" applyBorder="1" applyAlignment="1">
      <alignment horizontal="center" vertical="center"/>
    </xf>
    <xf numFmtId="9" fontId="33" fillId="5" borderId="2" xfId="2" applyFont="1" applyFill="1" applyBorder="1" applyAlignment="1">
      <alignment horizontal="center" vertical="center"/>
    </xf>
    <xf numFmtId="9" fontId="33" fillId="10" borderId="2" xfId="2" applyFont="1" applyFill="1" applyBorder="1" applyAlignment="1">
      <alignment horizontal="center" vertical="center"/>
    </xf>
    <xf numFmtId="0" fontId="37" fillId="10" borderId="2" xfId="0" applyFont="1" applyFill="1" applyBorder="1" applyAlignment="1">
      <alignment horizontal="center" vertical="center"/>
    </xf>
    <xf numFmtId="0" fontId="34" fillId="6" borderId="3" xfId="0" applyFont="1" applyFill="1" applyBorder="1" applyAlignment="1">
      <alignment horizontal="center" vertical="center"/>
    </xf>
    <xf numFmtId="0" fontId="35" fillId="8" borderId="2" xfId="0" applyFont="1" applyFill="1" applyBorder="1" applyAlignment="1">
      <alignment horizontal="center" vertical="center"/>
    </xf>
    <xf numFmtId="0" fontId="33" fillId="0" borderId="3" xfId="3" applyFont="1" applyFill="1" applyBorder="1" applyAlignment="1">
      <alignment horizontal="left" vertical="center"/>
    </xf>
    <xf numFmtId="0" fontId="41" fillId="11" borderId="0" xfId="0" applyFont="1" applyFill="1" applyAlignment="1">
      <alignment horizontal="center" vertical="center"/>
    </xf>
    <xf numFmtId="0" fontId="37" fillId="4" borderId="3" xfId="3" applyFont="1" applyFill="1" applyBorder="1" applyAlignment="1">
      <alignment horizontal="left" vertical="center"/>
    </xf>
    <xf numFmtId="0" fontId="37" fillId="4" borderId="1" xfId="3" applyFont="1" applyFill="1" applyBorder="1" applyAlignment="1">
      <alignment horizontal="left" vertical="center"/>
    </xf>
    <xf numFmtId="0" fontId="59" fillId="3" borderId="0" xfId="0" applyFont="1" applyFill="1" applyBorder="1" applyAlignment="1">
      <alignment horizontal="left" vertical="center" wrapText="1"/>
    </xf>
    <xf numFmtId="0" fontId="59" fillId="3" borderId="17" xfId="0" applyFont="1" applyFill="1" applyBorder="1" applyAlignment="1">
      <alignment horizontal="left" vertical="center" wrapText="1"/>
    </xf>
    <xf numFmtId="0" fontId="59" fillId="3" borderId="11" xfId="0" applyFont="1" applyFill="1" applyBorder="1" applyAlignment="1">
      <alignment horizontal="left" vertical="center" wrapText="1"/>
    </xf>
    <xf numFmtId="0" fontId="59" fillId="3" borderId="19" xfId="0" applyFont="1" applyFill="1" applyBorder="1" applyAlignment="1">
      <alignment horizontal="left" vertical="center" wrapText="1"/>
    </xf>
    <xf numFmtId="0" fontId="37" fillId="0" borderId="1" xfId="0" applyFont="1" applyFill="1" applyBorder="1" applyAlignment="1">
      <alignment horizontal="center" vertical="center"/>
    </xf>
    <xf numFmtId="0" fontId="58" fillId="3" borderId="16" xfId="0" applyFont="1" applyFill="1" applyBorder="1" applyAlignment="1">
      <alignment horizontal="left" vertical="center" wrapText="1"/>
    </xf>
    <xf numFmtId="0" fontId="58" fillId="3" borderId="0" xfId="0" applyFont="1" applyFill="1" applyBorder="1" applyAlignment="1">
      <alignment horizontal="left" vertical="center" wrapText="1"/>
    </xf>
    <xf numFmtId="0" fontId="58" fillId="3" borderId="14" xfId="0" applyFont="1" applyFill="1" applyBorder="1" applyAlignment="1">
      <alignment horizontal="left" vertical="center"/>
    </xf>
    <xf numFmtId="0" fontId="58" fillId="3" borderId="13" xfId="0" applyFont="1" applyFill="1" applyBorder="1" applyAlignment="1">
      <alignment horizontal="left" vertical="center"/>
    </xf>
    <xf numFmtId="0" fontId="59" fillId="3" borderId="18" xfId="0" applyFont="1" applyFill="1" applyBorder="1" applyAlignment="1">
      <alignment horizontal="left" vertical="center"/>
    </xf>
    <xf numFmtId="0" fontId="59" fillId="3" borderId="11" xfId="0" applyFont="1" applyFill="1" applyBorder="1" applyAlignment="1">
      <alignment horizontal="left" vertical="center"/>
    </xf>
    <xf numFmtId="0" fontId="58" fillId="3" borderId="7" xfId="0" applyFont="1" applyFill="1" applyBorder="1" applyAlignment="1">
      <alignment horizontal="left" vertical="center"/>
    </xf>
    <xf numFmtId="0" fontId="58" fillId="3" borderId="0" xfId="0" applyFont="1" applyFill="1" applyBorder="1" applyAlignment="1">
      <alignment horizontal="left" vertical="center"/>
    </xf>
    <xf numFmtId="0" fontId="59" fillId="3" borderId="0" xfId="0" applyFont="1" applyFill="1" applyBorder="1" applyAlignment="1">
      <alignment horizontal="left" vertical="center"/>
    </xf>
    <xf numFmtId="0" fontId="37" fillId="4" borderId="2" xfId="0" applyFont="1" applyFill="1" applyBorder="1" applyAlignment="1">
      <alignment horizontal="center" vertical="center"/>
    </xf>
    <xf numFmtId="0" fontId="37" fillId="0" borderId="3" xfId="0" applyFont="1" applyFill="1" applyBorder="1" applyAlignment="1">
      <alignment horizontal="center" vertical="center"/>
    </xf>
    <xf numFmtId="0" fontId="58" fillId="3" borderId="18" xfId="0" applyFont="1" applyFill="1" applyBorder="1" applyAlignment="1">
      <alignment horizontal="left" vertical="center" wrapText="1"/>
    </xf>
    <xf numFmtId="0" fontId="58" fillId="3" borderId="11" xfId="0" applyFont="1" applyFill="1" applyBorder="1" applyAlignment="1">
      <alignment horizontal="left" vertical="center" wrapText="1"/>
    </xf>
    <xf numFmtId="0" fontId="40" fillId="12" borderId="0" xfId="0" applyFont="1" applyFill="1" applyAlignment="1">
      <alignment horizontal="center" vertical="center"/>
    </xf>
    <xf numFmtId="0" fontId="37" fillId="0" borderId="3" xfId="3" applyFont="1" applyFill="1" applyBorder="1" applyAlignment="1">
      <alignment horizontal="left" vertical="center"/>
    </xf>
    <xf numFmtId="0" fontId="40" fillId="11" borderId="0" xfId="0" applyFont="1" applyFill="1" applyAlignment="1">
      <alignment horizontal="center" vertical="center"/>
    </xf>
    <xf numFmtId="0" fontId="33" fillId="4" borderId="3" xfId="3" applyFont="1" applyFill="1" applyBorder="1" applyAlignment="1">
      <alignment horizontal="left" vertical="center"/>
    </xf>
    <xf numFmtId="0" fontId="33" fillId="4" borderId="1" xfId="3" applyFont="1" applyFill="1" applyBorder="1" applyAlignment="1">
      <alignment horizontal="left" vertical="center"/>
    </xf>
    <xf numFmtId="0" fontId="17" fillId="0" borderId="0" xfId="0" applyFont="1" applyAlignment="1">
      <alignment horizontal="left" vertical="center"/>
    </xf>
  </cellXfs>
  <cellStyles count="4">
    <cellStyle name="Millares" xfId="1" builtinId="3"/>
    <cellStyle name="Normal" xfId="0" builtinId="0"/>
    <cellStyle name="Normal 2" xfId="3"/>
    <cellStyle name="Porcentaje" xfId="2" builtinId="5"/>
  </cellStyles>
  <dxfs count="87"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0000FF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</dxfs>
  <tableStyles count="0" defaultTableStyle="TableStyleMedium2" defaultPivotStyle="PivotStyleLight16"/>
  <colors>
    <mruColors>
      <color rgb="FF066686"/>
      <color rgb="FF003956"/>
      <color rgb="FF7DB51A"/>
      <color rgb="FF000000"/>
      <color rgb="FFFF6600"/>
      <color rgb="FFFF3300"/>
      <color rgb="FFFF9900"/>
      <color rgb="FFA94B11"/>
      <color rgb="FFFFCC66"/>
      <color rgb="FF9933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externalLink" Target="externalLinks/externalLink2.xml"/><Relationship Id="rId7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5" Type="http://schemas.openxmlformats.org/officeDocument/2006/relationships/externalLink" Target="externalLinks/externalLink4.xml"/><Relationship Id="rId10" Type="http://schemas.openxmlformats.org/officeDocument/2006/relationships/calcChain" Target="calcChain.xml"/><Relationship Id="rId4" Type="http://schemas.openxmlformats.org/officeDocument/2006/relationships/externalLink" Target="externalLinks/externalLink3.xml"/><Relationship Id="rId9" Type="http://schemas.openxmlformats.org/officeDocument/2006/relationships/sharedStrings" Target="sharedStrings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52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53.xml.rels><?xml version="1.0" encoding="UTF-8" standalone="yes"?>
<Relationships xmlns="http://schemas.openxmlformats.org/package/2006/relationships"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54.xml.rels><?xml version="1.0" encoding="UTF-8" standalone="yes"?>
<Relationships xmlns="http://schemas.openxmlformats.org/package/2006/relationships"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55.xml.rels><?xml version="1.0" encoding="UTF-8" standalone="yes"?>
<Relationships xmlns="http://schemas.openxmlformats.org/package/2006/relationships"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56.xml.rels><?xml version="1.0" encoding="UTF-8" standalone="yes"?>
<Relationships xmlns="http://schemas.openxmlformats.org/package/2006/relationships"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57.xml.rels><?xml version="1.0" encoding="UTF-8" standalone="yes"?>
<Relationships xmlns="http://schemas.openxmlformats.org/package/2006/relationships"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58.xml.rels><?xml version="1.0" encoding="UTF-8" standalone="yes"?>
<Relationships xmlns="http://schemas.openxmlformats.org/package/2006/relationships"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59.xml.rels><?xml version="1.0" encoding="UTF-8" standalone="yes"?>
<Relationships xmlns="http://schemas.openxmlformats.org/package/2006/relationships"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60.xml.rels><?xml version="1.0" encoding="UTF-8" standalone="yes"?>
<Relationships xmlns="http://schemas.openxmlformats.org/package/2006/relationships"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61.xml.rels><?xml version="1.0" encoding="UTF-8" standalone="yes"?>
<Relationships xmlns="http://schemas.openxmlformats.org/package/2006/relationships"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62.xml.rels><?xml version="1.0" encoding="UTF-8" standalone="yes"?>
<Relationships xmlns="http://schemas.openxmlformats.org/package/2006/relationships"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63.xml.rels><?xml version="1.0" encoding="UTF-8" standalone="yes"?>
<Relationships xmlns="http://schemas.openxmlformats.org/package/2006/relationships"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64.xml.rels><?xml version="1.0" encoding="UTF-8" standalone="yes"?>
<Relationships xmlns="http://schemas.openxmlformats.org/package/2006/relationships"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65.xml.rels><?xml version="1.0" encoding="UTF-8" standalone="yes"?>
<Relationships xmlns="http://schemas.openxmlformats.org/package/2006/relationships"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66.xml.rels><?xml version="1.0" encoding="UTF-8" standalone="yes"?>
<Relationships xmlns="http://schemas.openxmlformats.org/package/2006/relationships"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67.xml.rels><?xml version="1.0" encoding="UTF-8" standalone="yes"?>
<Relationships xmlns="http://schemas.openxmlformats.org/package/2006/relationships"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68.xml.rels><?xml version="1.0" encoding="UTF-8" standalone="yes"?>
<Relationships xmlns="http://schemas.openxmlformats.org/package/2006/relationships"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69.xml.rels><?xml version="1.0" encoding="UTF-8" standalone="yes"?>
<Relationships xmlns="http://schemas.openxmlformats.org/package/2006/relationships"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70.xml.rels><?xml version="1.0" encoding="UTF-8" standalone="yes"?>
<Relationships xmlns="http://schemas.openxmlformats.org/package/2006/relationships"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71.xml.rels><?xml version="1.0" encoding="UTF-8" standalone="yes"?>
<Relationships xmlns="http://schemas.openxmlformats.org/package/2006/relationships"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72.xml.rels><?xml version="1.0" encoding="UTF-8" standalone="yes"?>
<Relationships xmlns="http://schemas.openxmlformats.org/package/2006/relationships"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73.xml.rels><?xml version="1.0" encoding="UTF-8" standalone="yes"?>
<Relationships xmlns="http://schemas.openxmlformats.org/package/2006/relationships"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74.xml.rels><?xml version="1.0" encoding="UTF-8" standalone="yes"?>
<Relationships xmlns="http://schemas.openxmlformats.org/package/2006/relationships"><Relationship Id="rId2" Type="http://schemas.microsoft.com/office/2011/relationships/chartColorStyle" Target="colors71.xml"/><Relationship Id="rId1" Type="http://schemas.microsoft.com/office/2011/relationships/chartStyle" Target="style71.xml"/></Relationships>
</file>

<file path=xl/charts/_rels/chart75.xml.rels><?xml version="1.0" encoding="UTF-8" standalone="yes"?>
<Relationships xmlns="http://schemas.openxmlformats.org/package/2006/relationships"><Relationship Id="rId2" Type="http://schemas.microsoft.com/office/2011/relationships/chartColorStyle" Target="colors72.xml"/><Relationship Id="rId1" Type="http://schemas.microsoft.com/office/2011/relationships/chartStyle" Target="style72.xml"/></Relationships>
</file>

<file path=xl/charts/_rels/chart76.xml.rels><?xml version="1.0" encoding="UTF-8" standalone="yes"?>
<Relationships xmlns="http://schemas.openxmlformats.org/package/2006/relationships"><Relationship Id="rId2" Type="http://schemas.microsoft.com/office/2011/relationships/chartColorStyle" Target="colors73.xml"/><Relationship Id="rId1" Type="http://schemas.microsoft.com/office/2011/relationships/chartStyle" Target="style73.xml"/></Relationships>
</file>

<file path=xl/charts/_rels/chart77.xml.rels><?xml version="1.0" encoding="UTF-8" standalone="yes"?>
<Relationships xmlns="http://schemas.openxmlformats.org/package/2006/relationships"><Relationship Id="rId2" Type="http://schemas.microsoft.com/office/2011/relationships/chartColorStyle" Target="colors74.xml"/><Relationship Id="rId1" Type="http://schemas.microsoft.com/office/2011/relationships/chartStyle" Target="style74.xml"/></Relationships>
</file>

<file path=xl/charts/_rels/chart78.xml.rels><?xml version="1.0" encoding="UTF-8" standalone="yes"?>
<Relationships xmlns="http://schemas.openxmlformats.org/package/2006/relationships"><Relationship Id="rId2" Type="http://schemas.microsoft.com/office/2011/relationships/chartColorStyle" Target="colors75.xml"/><Relationship Id="rId1" Type="http://schemas.microsoft.com/office/2011/relationships/chartStyle" Target="style75.xml"/></Relationships>
</file>

<file path=xl/charts/_rels/chart79.xml.rels><?xml version="1.0" encoding="UTF-8" standalone="yes"?>
<Relationships xmlns="http://schemas.openxmlformats.org/package/2006/relationships"><Relationship Id="rId2" Type="http://schemas.microsoft.com/office/2011/relationships/chartColorStyle" Target="colors76.xml"/><Relationship Id="rId1" Type="http://schemas.microsoft.com/office/2011/relationships/chartStyle" Target="style76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80.xml.rels><?xml version="1.0" encoding="UTF-8" standalone="yes"?>
<Relationships xmlns="http://schemas.openxmlformats.org/package/2006/relationships"><Relationship Id="rId2" Type="http://schemas.microsoft.com/office/2011/relationships/chartColorStyle" Target="colors77.xml"/><Relationship Id="rId1" Type="http://schemas.microsoft.com/office/2011/relationships/chartStyle" Target="style77.xml"/></Relationships>
</file>

<file path=xl/charts/_rels/chart81.xml.rels><?xml version="1.0" encoding="UTF-8" standalone="yes"?>
<Relationships xmlns="http://schemas.openxmlformats.org/package/2006/relationships"><Relationship Id="rId2" Type="http://schemas.microsoft.com/office/2011/relationships/chartColorStyle" Target="colors78.xml"/><Relationship Id="rId1" Type="http://schemas.microsoft.com/office/2011/relationships/chartStyle" Target="style78.xml"/></Relationships>
</file>

<file path=xl/charts/_rels/chart82.xml.rels><?xml version="1.0" encoding="UTF-8" standalone="yes"?>
<Relationships xmlns="http://schemas.openxmlformats.org/package/2006/relationships"><Relationship Id="rId2" Type="http://schemas.microsoft.com/office/2011/relationships/chartColorStyle" Target="colors79.xml"/><Relationship Id="rId1" Type="http://schemas.microsoft.com/office/2011/relationships/chartStyle" Target="style79.xml"/></Relationships>
</file>

<file path=xl/charts/_rels/chart83.xml.rels><?xml version="1.0" encoding="UTF-8" standalone="yes"?>
<Relationships xmlns="http://schemas.openxmlformats.org/package/2006/relationships"><Relationship Id="rId2" Type="http://schemas.microsoft.com/office/2011/relationships/chartColorStyle" Target="colors80.xml"/><Relationship Id="rId1" Type="http://schemas.microsoft.com/office/2011/relationships/chartStyle" Target="style80.xml"/></Relationships>
</file>

<file path=xl/charts/_rels/chart84.xml.rels><?xml version="1.0" encoding="UTF-8" standalone="yes"?>
<Relationships xmlns="http://schemas.openxmlformats.org/package/2006/relationships"><Relationship Id="rId2" Type="http://schemas.microsoft.com/office/2011/relationships/chartColorStyle" Target="colors81.xml"/><Relationship Id="rId1" Type="http://schemas.microsoft.com/office/2011/relationships/chartStyle" Target="style81.xml"/></Relationships>
</file>

<file path=xl/charts/_rels/chart85.xml.rels><?xml version="1.0" encoding="UTF-8" standalone="yes"?>
<Relationships xmlns="http://schemas.openxmlformats.org/package/2006/relationships"><Relationship Id="rId2" Type="http://schemas.microsoft.com/office/2011/relationships/chartColorStyle" Target="colors82.xml"/><Relationship Id="rId1" Type="http://schemas.microsoft.com/office/2011/relationships/chartStyle" Target="style82.xml"/></Relationships>
</file>

<file path=xl/charts/_rels/chart86.xml.rels><?xml version="1.0" encoding="UTF-8" standalone="yes"?>
<Relationships xmlns="http://schemas.openxmlformats.org/package/2006/relationships"><Relationship Id="rId2" Type="http://schemas.microsoft.com/office/2011/relationships/chartColorStyle" Target="colors83.xml"/><Relationship Id="rId1" Type="http://schemas.microsoft.com/office/2011/relationships/chartStyle" Target="style83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 sz="125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rPr>
              <a:t>PROCEDENCIA DE LOS VIAJEROS ESPAÑOLES</a:t>
            </a:r>
          </a:p>
          <a:p>
            <a:pPr>
              <a:defRPr sz="1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 sz="125" b="1" i="0" u="none" strike="noStrike" baseline="0">
                <a:solidFill>
                  <a:srgbClr val="FF0000"/>
                </a:solidFill>
                <a:latin typeface="Verdana"/>
                <a:ea typeface="Verdana"/>
                <a:cs typeface="Verdana"/>
              </a:rPr>
              <a:t>PERIODO ACUMULADO DE ENERO A DICIEMBRE 2015</a:t>
            </a:r>
          </a:p>
        </c:rich>
      </c:tx>
      <c:overlay val="0"/>
      <c:spPr>
        <a:solidFill>
          <a:srgbClr val="FFCC99"/>
        </a:solidFill>
        <a:ln w="25400">
          <a:noFill/>
        </a:ln>
      </c:sp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0000FF"/>
            </a:solidFill>
            <a:ln w="25400">
              <a:noFill/>
            </a:ln>
          </c:spPr>
          <c:invertIfNegative val="0"/>
          <c:dLbls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" b="0" i="0" u="none" strike="noStrike" baseline="0">
                    <a:solidFill>
                      <a:srgbClr val="0000FF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[1]Mes!$B$46:$B$64</c:f>
              <c:strCache>
                <c:ptCount val="19"/>
                <c:pt idx="0">
                  <c:v>Melilla</c:v>
                </c:pt>
                <c:pt idx="1">
                  <c:v>Ceuta</c:v>
                </c:pt>
                <c:pt idx="2">
                  <c:v>Baleares (Islas)</c:v>
                </c:pt>
                <c:pt idx="3">
                  <c:v>Canarias</c:v>
                </c:pt>
                <c:pt idx="4">
                  <c:v>Rioja (La)</c:v>
                </c:pt>
                <c:pt idx="5">
                  <c:v>Murcia (Región de)</c:v>
                </c:pt>
                <c:pt idx="6">
                  <c:v>Navarra (Comunidad Foral de)</c:v>
                </c:pt>
                <c:pt idx="7">
                  <c:v>Extremadura</c:v>
                </c:pt>
                <c:pt idx="8">
                  <c:v>Aragón</c:v>
                </c:pt>
                <c:pt idx="9">
                  <c:v>Cantabria</c:v>
                </c:pt>
                <c:pt idx="10">
                  <c:v>Castilla - La Mancha</c:v>
                </c:pt>
                <c:pt idx="11">
                  <c:v>Comunidad Valenciana</c:v>
                </c:pt>
                <c:pt idx="12">
                  <c:v>Asturias (Principado de)</c:v>
                </c:pt>
                <c:pt idx="13">
                  <c:v>Galicia</c:v>
                </c:pt>
                <c:pt idx="14">
                  <c:v>País Vasco</c:v>
                </c:pt>
                <c:pt idx="15">
                  <c:v>Cataluña</c:v>
                </c:pt>
                <c:pt idx="16">
                  <c:v>Andalucía</c:v>
                </c:pt>
                <c:pt idx="17">
                  <c:v>Castilla y León</c:v>
                </c:pt>
                <c:pt idx="18">
                  <c:v>Madrid (Comunidad de)</c:v>
                </c:pt>
              </c:strCache>
            </c:strRef>
          </c:cat>
          <c:val>
            <c:numRef>
              <c:f>[1]Mes!$C$46:$C$64</c:f>
              <c:numCache>
                <c:formatCode>General</c:formatCode>
                <c:ptCount val="19"/>
                <c:pt idx="0">
                  <c:v>1.2192386202514172E-3</c:v>
                </c:pt>
                <c:pt idx="1">
                  <c:v>1.5256775077432394E-3</c:v>
                </c:pt>
                <c:pt idx="2">
                  <c:v>8.5609098896384239E-3</c:v>
                </c:pt>
                <c:pt idx="3">
                  <c:v>1.0799183510243893E-2</c:v>
                </c:pt>
                <c:pt idx="4">
                  <c:v>1.1987232603132725E-2</c:v>
                </c:pt>
                <c:pt idx="5">
                  <c:v>1.4108320698142052E-2</c:v>
                </c:pt>
                <c:pt idx="6">
                  <c:v>1.8189098685979843E-2</c:v>
                </c:pt>
                <c:pt idx="7">
                  <c:v>2.2376691922545433E-2</c:v>
                </c:pt>
                <c:pt idx="8">
                  <c:v>2.2655723616480827E-2</c:v>
                </c:pt>
                <c:pt idx="9">
                  <c:v>3.0172333121299744E-2</c:v>
                </c:pt>
                <c:pt idx="10">
                  <c:v>3.9865601807832718E-2</c:v>
                </c:pt>
                <c:pt idx="11">
                  <c:v>5.4241172969341278E-2</c:v>
                </c:pt>
                <c:pt idx="12">
                  <c:v>5.5203832685947418E-2</c:v>
                </c:pt>
                <c:pt idx="13">
                  <c:v>6.5421462059020996E-2</c:v>
                </c:pt>
                <c:pt idx="14">
                  <c:v>7.1166090667247772E-2</c:v>
                </c:pt>
                <c:pt idx="15">
                  <c:v>7.1694403886795044E-2</c:v>
                </c:pt>
                <c:pt idx="16">
                  <c:v>8.0085352063179016E-2</c:v>
                </c:pt>
                <c:pt idx="17">
                  <c:v>0.14386171102523804</c:v>
                </c:pt>
                <c:pt idx="18">
                  <c:v>0.27686595916748047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ABF-4AE5-A0D2-E68BAFA55C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axId val="197393120"/>
        <c:axId val="197393904"/>
      </c:barChart>
      <c:catAx>
        <c:axId val="19739312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1973939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97393904"/>
        <c:scaling>
          <c:orientation val="minMax"/>
          <c:max val="0.4"/>
        </c:scaling>
        <c:delete val="0"/>
        <c:axPos val="b"/>
        <c:numFmt formatCode="0.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197393120"/>
        <c:crosses val="autoZero"/>
        <c:crossBetween val="between"/>
      </c:valAx>
      <c:spPr>
        <a:solidFill>
          <a:srgbClr val="C0C0C0"/>
        </a:solidFill>
        <a:ln w="3175">
          <a:solidFill>
            <a:srgbClr val="969696"/>
          </a:solidFill>
          <a:prstDash val="solid"/>
        </a:ln>
      </c:spPr>
    </c:plotArea>
    <c:plotVisOnly val="1"/>
    <c:dispBlanksAs val="gap"/>
    <c:showDLblsOverMax val="0"/>
  </c:chart>
  <c:spPr>
    <a:solidFill>
      <a:srgbClr val="FFCC99"/>
    </a:solidFill>
    <a:ln w="3175">
      <a:solidFill>
        <a:srgbClr val="000000"/>
      </a:solidFill>
      <a:prstDash val="solid"/>
    </a:ln>
  </c:spPr>
  <c:txPr>
    <a:bodyPr/>
    <a:lstStyle/>
    <a:p>
      <a:pPr>
        <a:defRPr sz="1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4058193716974803"/>
          <c:y val="4.565039370078739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7.7746626545183856E-2"/>
          <c:y val="0.23241072138709934"/>
          <c:w val="0.89759648552586058"/>
          <c:h val="0.625217529626978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'DICIEMBRE 2019'!$B$521</c:f>
              <c:strCache>
                <c:ptCount val="1"/>
                <c:pt idx="0">
                  <c:v>ENERO - DICIEMBRE 2018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'DICIEMBRE 2019'!$C$520:$H$520</c15:sqref>
                  </c15:fullRef>
                </c:ext>
              </c:extLst>
              <c:f>('DICIEMBRE 2019'!$C$520,'DICIEMBRE 2019'!$E$520,'DICIEMBRE 2019'!$G$520)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'DICIEMBRE 2019'!$C$521:$H$521</c15:sqref>
                  </c15:fullRef>
                </c:ext>
              </c:extLst>
              <c:f>('DICIEMBRE 2019'!$C$521,'DICIEMBRE 2019'!$E$521,'DICIEMBRE 2019'!$G$521)</c:f>
              <c:numCache>
                <c:formatCode>#,##0</c:formatCode>
                <c:ptCount val="3"/>
                <c:pt idx="0">
                  <c:v>11519455</c:v>
                </c:pt>
                <c:pt idx="1">
                  <c:v>2761001</c:v>
                </c:pt>
                <c:pt idx="2">
                  <c:v>14280456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8CEC-43A6-81C5-949E7E14AC8C}"/>
            </c:ext>
          </c:extLst>
        </c:ser>
        <c:ser>
          <c:idx val="1"/>
          <c:order val="1"/>
          <c:tx>
            <c:strRef>
              <c:f>'DICIEMBRE 2019'!$B$522</c:f>
              <c:strCache>
                <c:ptCount val="1"/>
                <c:pt idx="0">
                  <c:v>ENERO - DICIEMBRE 2019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'DICIEMBRE 2019'!$C$520:$H$520</c15:sqref>
                  </c15:fullRef>
                </c:ext>
              </c:extLst>
              <c:f>('DICIEMBRE 2019'!$C$520,'DICIEMBRE 2019'!$E$520,'DICIEMBRE 2019'!$G$520)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'DICIEMBRE 2019'!$C$522:$H$522</c15:sqref>
                  </c15:fullRef>
                </c:ext>
              </c:extLst>
              <c:f>('DICIEMBRE 2019'!$C$522,'DICIEMBRE 2019'!$E$522,'DICIEMBRE 2019'!$G$522)</c:f>
              <c:numCache>
                <c:formatCode>#,##0</c:formatCode>
                <c:ptCount val="3"/>
                <c:pt idx="0">
                  <c:v>12202326</c:v>
                </c:pt>
                <c:pt idx="1">
                  <c:v>3026081</c:v>
                </c:pt>
                <c:pt idx="2">
                  <c:v>15228407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CEC-43A6-81C5-949E7E14AC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99570896"/>
        <c:axId val="199571288"/>
      </c:barChart>
      <c:catAx>
        <c:axId val="1995708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99571288"/>
        <c:crosses val="autoZero"/>
        <c:auto val="0"/>
        <c:lblAlgn val="ctr"/>
        <c:lblOffset val="100"/>
        <c:noMultiLvlLbl val="0"/>
      </c:catAx>
      <c:valAx>
        <c:axId val="1995712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995708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7905780634439403"/>
          <c:y val="3.1793155371118514E-2"/>
          <c:w val="0.2093468637905993"/>
          <c:h val="0.1800903856868693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4140984204014694"/>
          <c:y val="3.160269756929397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9524410759094648E-2"/>
          <c:y val="0.22994592938642605"/>
          <c:w val="0.92527866050881702"/>
          <c:h val="0.6324062804131507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'DICIEMBRE 2019'!$B$548</c:f>
              <c:strCache>
                <c:ptCount val="1"/>
                <c:pt idx="0">
                  <c:v>ENERO - DICIEMBRE 2018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'DICIEMBRE 2019'!$C$547:$K$547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LEON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'DICIEMBRE 2019'!$C$548:$K$548</c:f>
              <c:numCache>
                <c:formatCode>#,##0</c:formatCode>
                <c:ptCount val="9"/>
                <c:pt idx="0">
                  <c:v>1554248</c:v>
                </c:pt>
                <c:pt idx="1">
                  <c:v>2246388</c:v>
                </c:pt>
                <c:pt idx="2">
                  <c:v>2399463</c:v>
                </c:pt>
                <c:pt idx="3">
                  <c:v>731994</c:v>
                </c:pt>
                <c:pt idx="4">
                  <c:v>2572954</c:v>
                </c:pt>
                <c:pt idx="5">
                  <c:v>1386778</c:v>
                </c:pt>
                <c:pt idx="6">
                  <c:v>910016</c:v>
                </c:pt>
                <c:pt idx="7">
                  <c:v>1723514</c:v>
                </c:pt>
                <c:pt idx="8">
                  <c:v>755101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9AA-4D69-898B-8C4DD010EF9F}"/>
            </c:ext>
          </c:extLst>
        </c:ser>
        <c:ser>
          <c:idx val="1"/>
          <c:order val="1"/>
          <c:tx>
            <c:strRef>
              <c:f>'DICIEMBRE 2019'!$B$549</c:f>
              <c:strCache>
                <c:ptCount val="1"/>
                <c:pt idx="0">
                  <c:v>ENERO - DICIEMBRE 2019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f>'DICIEMBRE 2019'!$C$547:$K$547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LEON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'DICIEMBRE 2019'!$C$549:$K$549</c:f>
              <c:numCache>
                <c:formatCode>#,##0</c:formatCode>
                <c:ptCount val="9"/>
                <c:pt idx="0">
                  <c:v>1675864</c:v>
                </c:pt>
                <c:pt idx="1">
                  <c:v>2329692</c:v>
                </c:pt>
                <c:pt idx="2">
                  <c:v>2554616</c:v>
                </c:pt>
                <c:pt idx="3">
                  <c:v>743129</c:v>
                </c:pt>
                <c:pt idx="4">
                  <c:v>2787230</c:v>
                </c:pt>
                <c:pt idx="5">
                  <c:v>1516422</c:v>
                </c:pt>
                <c:pt idx="6">
                  <c:v>945819</c:v>
                </c:pt>
                <c:pt idx="7">
                  <c:v>1821463</c:v>
                </c:pt>
                <c:pt idx="8">
                  <c:v>854172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9AA-4D69-898B-8C4DD010EF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10157048"/>
        <c:axId val="310157832"/>
      </c:barChart>
      <c:catAx>
        <c:axId val="3101570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10157832"/>
        <c:crosses val="autoZero"/>
        <c:auto val="1"/>
        <c:lblAlgn val="ctr"/>
        <c:lblOffset val="100"/>
        <c:noMultiLvlLbl val="0"/>
      </c:catAx>
      <c:valAx>
        <c:axId val="3101578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101570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81922609738294005"/>
          <c:y val="2.6380328770951526E-2"/>
          <c:w val="0.17234312984762323"/>
          <c:h val="0.1898233412538182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rgbClr val="FECE00"/>
                </a:solidFill>
              </a:rPr>
              <a:t>VIAJEROS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3675609717875031E-2"/>
          <c:y val="0.25626462423417751"/>
          <c:w val="0.92466499174410866"/>
          <c:h val="0.6233973394209749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'DICIEMBRE 2019'!$B$479</c:f>
              <c:strCache>
                <c:ptCount val="1"/>
                <c:pt idx="0">
                  <c:v>ENERO - DICIEMBRE 2018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f>'DICIEMBRE 2019'!$C$478:$K$478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LEON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'DICIEMBRE 2019'!$C$479:$K$479</c:f>
              <c:numCache>
                <c:formatCode>#,##0</c:formatCode>
                <c:ptCount val="9"/>
                <c:pt idx="0">
                  <c:v>936973</c:v>
                </c:pt>
                <c:pt idx="1">
                  <c:v>1473962</c:v>
                </c:pt>
                <c:pt idx="2">
                  <c:v>1492106</c:v>
                </c:pt>
                <c:pt idx="3">
                  <c:v>422523</c:v>
                </c:pt>
                <c:pt idx="4">
                  <c:v>1358319</c:v>
                </c:pt>
                <c:pt idx="5">
                  <c:v>836912</c:v>
                </c:pt>
                <c:pt idx="6">
                  <c:v>465318</c:v>
                </c:pt>
                <c:pt idx="7">
                  <c:v>1007539</c:v>
                </c:pt>
                <c:pt idx="8">
                  <c:v>446105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9FA-4CA7-BE0B-65D4B62D4DE7}"/>
            </c:ext>
          </c:extLst>
        </c:ser>
        <c:ser>
          <c:idx val="1"/>
          <c:order val="1"/>
          <c:tx>
            <c:strRef>
              <c:f>'DICIEMBRE 2019'!$B$480</c:f>
              <c:strCache>
                <c:ptCount val="1"/>
                <c:pt idx="0">
                  <c:v>ENERO - DICIEMBRE 2019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f>'DICIEMBRE 2019'!$C$478:$K$478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LEON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'DICIEMBRE 2019'!$C$480:$K$480</c:f>
              <c:numCache>
                <c:formatCode>#,##0</c:formatCode>
                <c:ptCount val="9"/>
                <c:pt idx="0">
                  <c:v>989854</c:v>
                </c:pt>
                <c:pt idx="1">
                  <c:v>1503199</c:v>
                </c:pt>
                <c:pt idx="2">
                  <c:v>1575712</c:v>
                </c:pt>
                <c:pt idx="3">
                  <c:v>425135</c:v>
                </c:pt>
                <c:pt idx="4">
                  <c:v>1479704</c:v>
                </c:pt>
                <c:pt idx="5">
                  <c:v>914053</c:v>
                </c:pt>
                <c:pt idx="6">
                  <c:v>474177</c:v>
                </c:pt>
                <c:pt idx="7">
                  <c:v>1043150</c:v>
                </c:pt>
                <c:pt idx="8">
                  <c:v>503857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9FA-4CA7-BE0B-65D4B62D4D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10159400"/>
        <c:axId val="310158224"/>
      </c:barChart>
      <c:catAx>
        <c:axId val="3101594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10158224"/>
        <c:crosses val="autoZero"/>
        <c:auto val="1"/>
        <c:lblAlgn val="ctr"/>
        <c:lblOffset val="100"/>
        <c:noMultiLvlLbl val="0"/>
      </c:catAx>
      <c:valAx>
        <c:axId val="3101582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101594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82616665775067311"/>
          <c:y val="2.9331315206227358E-2"/>
          <c:w val="0.1681042814600831"/>
          <c:h val="0.1907190178448084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7.9565060612219476E-2"/>
          <c:y val="0.19792690686391473"/>
          <c:w val="0.89762009349164418"/>
          <c:h val="0.6649697765052095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'DICIEMBRE 2019'!$B$626</c:f>
              <c:strCache>
                <c:ptCount val="1"/>
                <c:pt idx="0">
                  <c:v>DICIEMBRE 2018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'DICIEMBRE 2019'!$C$625:$H$625</c15:sqref>
                  </c15:fullRef>
                </c:ext>
              </c:extLst>
              <c:f>('DICIEMBRE 2019'!$C$625,'DICIEMBRE 2019'!$E$625,'DICIEMBRE 2019'!$G$625)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'DICIEMBRE 2019'!$C$626:$H$626</c15:sqref>
                  </c15:fullRef>
                </c:ext>
              </c:extLst>
              <c:f>('DICIEMBRE 2019'!$C$626,'DICIEMBRE 2019'!$E$626,'DICIEMBRE 2019'!$G$626)</c:f>
              <c:numCache>
                <c:formatCode>#,##0</c:formatCode>
                <c:ptCount val="3"/>
                <c:pt idx="0">
                  <c:v>348440</c:v>
                </c:pt>
                <c:pt idx="1">
                  <c:v>66953</c:v>
                </c:pt>
                <c:pt idx="2">
                  <c:v>415393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A6B-45AB-B629-D0CB4D236DBF}"/>
            </c:ext>
          </c:extLst>
        </c:ser>
        <c:ser>
          <c:idx val="2"/>
          <c:order val="2"/>
          <c:tx>
            <c:strRef>
              <c:f>'DICIEMBRE 2019'!$B$627</c:f>
              <c:strCache>
                <c:ptCount val="1"/>
                <c:pt idx="0">
                  <c:v>DICIEMBRE 2019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'DICIEMBRE 2019'!$C$625:$H$625</c15:sqref>
                  </c15:fullRef>
                </c:ext>
              </c:extLst>
              <c:f>('DICIEMBRE 2019'!$C$625,'DICIEMBRE 2019'!$E$625,'DICIEMBRE 2019'!$G$625)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'DICIEMBRE 2019'!$C$627:$H$627</c15:sqref>
                  </c15:fullRef>
                </c:ext>
              </c:extLst>
              <c:f>('DICIEMBRE 2019'!$C$627,'DICIEMBRE 2019'!$E$627,'DICIEMBRE 2019'!$G$627)</c:f>
              <c:numCache>
                <c:formatCode>#,##0</c:formatCode>
                <c:ptCount val="3"/>
                <c:pt idx="0">
                  <c:v>343366</c:v>
                </c:pt>
                <c:pt idx="1">
                  <c:v>91044</c:v>
                </c:pt>
                <c:pt idx="2">
                  <c:v>434410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A6B-45AB-B629-D0CB4D236D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10160968"/>
        <c:axId val="310164104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'DICIEMBRE 2019'!$B$625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'DICIEMBRE 2019'!$C$625:$H$625</c15:sqref>
                        </c15:fullRef>
                        <c15:formulaRef>
                          <c15:sqref>('DICIEMBRE 2019'!$C$625,'DICIEMBRE 2019'!$E$625,'DICIEMBRE 2019'!$G$625)</c15:sqref>
                        </c15:formulaRef>
                      </c:ext>
                    </c:extLst>
                    <c:strCache>
                      <c:ptCount val="3"/>
                      <c:pt idx="0">
                        <c:v>VIAJ.  ESPAÑOLES</c:v>
                      </c:pt>
                      <c:pt idx="1">
                        <c:v>VIAJ.  EXTRANJEROS.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'DICIEMBRE 2019'!$C$625:$H$625</c15:sqref>
                        </c15:fullRef>
                        <c15:formulaRef>
                          <c15:sqref>('DICIEMBRE 2019'!$C$625,'DICIEMBRE 2019'!$E$625,'DICIEMBRE 2019'!$G$625)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4A6B-45AB-B629-D0CB4D236DBF}"/>
                  </c:ext>
                </c:extLst>
              </c15:ser>
            </c15:filteredBarSeries>
          </c:ext>
        </c:extLst>
      </c:barChart>
      <c:catAx>
        <c:axId val="310160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10164104"/>
        <c:crosses val="autoZero"/>
        <c:auto val="0"/>
        <c:lblAlgn val="ctr"/>
        <c:lblOffset val="100"/>
        <c:noMultiLvlLbl val="0"/>
      </c:catAx>
      <c:valAx>
        <c:axId val="3101641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101609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6760762474779942"/>
          <c:y val="2.5117076025026813E-2"/>
          <c:w val="0.23072474638446194"/>
          <c:h val="0.1344382247979502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1708707667048223"/>
          <c:y val="4.065039370078739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4393931450978742E-2"/>
          <c:y val="0.20210787401574801"/>
          <c:w val="0.91094918062006558"/>
          <c:h val="0.67045951948314153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'DICIEMBRE 2019'!$B$643</c:f>
              <c:strCache>
                <c:ptCount val="1"/>
                <c:pt idx="0">
                  <c:v>DICIEMBRE 2018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'DICIEMBRE 2019'!$C$642:$H$642</c15:sqref>
                  </c15:fullRef>
                </c:ext>
              </c:extLst>
              <c:f>('DICIEMBRE 2019'!$C$642,'DICIEMBRE 2019'!$E$642,'DICIEMBRE 2019'!$G$642)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'DICIEMBRE 2019'!$C$643:$H$643</c15:sqref>
                  </c15:fullRef>
                </c:ext>
              </c:extLst>
              <c:f>('DICIEMBRE 2019'!$C$643,'DICIEMBRE 2019'!$E$643,'DICIEMBRE 2019'!$G$643)</c:f>
              <c:numCache>
                <c:formatCode>#,##0</c:formatCode>
                <c:ptCount val="3"/>
                <c:pt idx="0">
                  <c:v>555626</c:v>
                </c:pt>
                <c:pt idx="1">
                  <c:v>103009</c:v>
                </c:pt>
                <c:pt idx="2">
                  <c:v>658635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CEC-43A6-81C5-949E7E14AC8C}"/>
            </c:ext>
          </c:extLst>
        </c:ser>
        <c:ser>
          <c:idx val="2"/>
          <c:order val="2"/>
          <c:tx>
            <c:strRef>
              <c:f>'DICIEMBRE 2019'!$B$644</c:f>
              <c:strCache>
                <c:ptCount val="1"/>
                <c:pt idx="0">
                  <c:v>DICIEMBRE 2019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'DICIEMBRE 2019'!$C$642:$H$642</c15:sqref>
                  </c15:fullRef>
                </c:ext>
              </c:extLst>
              <c:f>('DICIEMBRE 2019'!$C$642,'DICIEMBRE 2019'!$E$642,'DICIEMBRE 2019'!$G$642)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'DICIEMBRE 2019'!$C$644:$H$644</c15:sqref>
                  </c15:fullRef>
                </c:ext>
              </c:extLst>
              <c:f>('DICIEMBRE 2019'!$C$644,'DICIEMBRE 2019'!$E$644,'DICIEMBRE 2019'!$G$644)</c:f>
              <c:numCache>
                <c:formatCode>#,##0</c:formatCode>
                <c:ptCount val="3"/>
                <c:pt idx="0">
                  <c:v>554470</c:v>
                </c:pt>
                <c:pt idx="1">
                  <c:v>129338</c:v>
                </c:pt>
                <c:pt idx="2">
                  <c:v>683808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43E-499A-82A3-E4E5A36447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10159792"/>
        <c:axId val="310156656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'DICIEMBRE 2019'!$B$642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'DICIEMBRE 2019'!$C$642:$H$642</c15:sqref>
                        </c15:fullRef>
                        <c15:formulaRef>
                          <c15:sqref>('DICIEMBRE 2019'!$C$642,'DICIEMBRE 2019'!$E$642,'DICIEMBRE 2019'!$G$642)</c15:sqref>
                        </c15:formulaRef>
                      </c:ext>
                    </c:extLst>
                    <c:strCache>
                      <c:ptCount val="3"/>
                      <c:pt idx="0">
                        <c:v>P. ESPAÑOLES</c:v>
                      </c:pt>
                      <c:pt idx="1">
                        <c:v>P. EXTRANJEROS</c:v>
                      </c:pt>
                      <c:pt idx="2">
                        <c:v>T.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'DICIEMBRE 2019'!$C$642:$H$642</c15:sqref>
                        </c15:fullRef>
                        <c15:formulaRef>
                          <c15:sqref>('DICIEMBRE 2019'!$C$642,'DICIEMBRE 2019'!$E$642,'DICIEMBRE 2019'!$G$642)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1-8CEC-43A6-81C5-949E7E14AC8C}"/>
                  </c:ext>
                </c:extLst>
              </c15:ser>
            </c15:filteredBarSeries>
          </c:ext>
        </c:extLst>
      </c:barChart>
      <c:catAx>
        <c:axId val="310159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10156656"/>
        <c:crosses val="autoZero"/>
        <c:auto val="0"/>
        <c:lblAlgn val="ctr"/>
        <c:lblOffset val="100"/>
        <c:noMultiLvlLbl val="0"/>
      </c:catAx>
      <c:valAx>
        <c:axId val="3101566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101597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7780372367216488"/>
          <c:y val="1.8376292828856319E-2"/>
          <c:w val="0.21896552249122306"/>
          <c:h val="0.1598005364029052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PROVINCIAL DEL Nº DE VIAJEROS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8A87-44BF-B295-F83059A0475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8A87-44BF-B295-F83059A0475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8A87-44BF-B295-F83059A0475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8A87-44BF-B295-F83059A0475B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8A87-44BF-B295-F83059A0475B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8A87-44BF-B295-F83059A0475B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8A87-44BF-B295-F83059A0475B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8A87-44BF-B295-F83059A0475B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8A87-44BF-B295-F83059A0475B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8A87-44BF-B295-F83059A0475B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8A87-44BF-B295-F83059A0475B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8A87-44BF-B295-F83059A0475B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8A87-44BF-B295-F83059A0475B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8A87-44BF-B295-F83059A0475B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8A87-44BF-B295-F83059A0475B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6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8A87-44BF-B295-F83059A0475B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7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8A87-44BF-B295-F83059A0475B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8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8A87-44BF-B295-F83059A0475B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'DICIEMBRE 2019'!$C$350:$L$350</c15:sqref>
                  </c15:fullRef>
                </c:ext>
              </c:extLst>
              <c:f>'DICIEMBRE 2019'!$C$350:$K$350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LEON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'DICIEMBRE 2019'!$C$351:$L$351</c15:sqref>
                  </c15:fullRef>
                </c:ext>
              </c:extLst>
              <c:f>'DICIEMBRE 2019'!$C$351:$K$351</c:f>
              <c:numCache>
                <c:formatCode>#,##0</c:formatCode>
                <c:ptCount val="9"/>
                <c:pt idx="0">
                  <c:v>66334</c:v>
                </c:pt>
                <c:pt idx="1">
                  <c:v>94642</c:v>
                </c:pt>
                <c:pt idx="2">
                  <c:v>95352</c:v>
                </c:pt>
                <c:pt idx="3">
                  <c:v>24485</c:v>
                </c:pt>
                <c:pt idx="4">
                  <c:v>112912</c:v>
                </c:pt>
                <c:pt idx="5">
                  <c:v>74606</c:v>
                </c:pt>
                <c:pt idx="6">
                  <c:v>27740</c:v>
                </c:pt>
                <c:pt idx="7">
                  <c:v>84472</c:v>
                </c:pt>
                <c:pt idx="8">
                  <c:v>33941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8A87-44BF-B295-F83059A0475B}"/>
            </c:ext>
            <c:ext xmlns:c15="http://schemas.microsoft.com/office/drawing/2012/chart" uri="{02D57815-91ED-43cb-92C2-25804820EDAC}">
              <c15:categoryFilterExceptions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DISTRIBUCIÓN PROVINCIAL DEL Nº DE PERNOCTACIONES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0419517232478"/>
          <c:y val="0.22555412756594523"/>
          <c:w val="0.78948334839292633"/>
          <c:h val="0.67376753512093979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A803-42D7-A0C8-8191C2ABC7B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A803-42D7-A0C8-8191C2ABC7B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A803-42D7-A0C8-8191C2ABC7B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A803-42D7-A0C8-8191C2ABC7BA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A803-42D7-A0C8-8191C2ABC7BA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A803-42D7-A0C8-8191C2ABC7BA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A803-42D7-A0C8-8191C2ABC7BA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A803-42D7-A0C8-8191C2ABC7BA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A803-42D7-A0C8-8191C2ABC7BA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6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7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8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numFmt formatCode="0%" sourceLinked="0"/>
            <c:spPr>
              <a:noFill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spc="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'DICIEMBRE 2019'!$C$350:$L$350</c15:sqref>
                  </c15:fullRef>
                </c:ext>
              </c:extLst>
              <c:f>'DICIEMBRE 2019'!$C$350:$K$350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LEON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'DICIEMBRE 2019'!$C$354:$L$354</c15:sqref>
                  </c15:fullRef>
                </c:ext>
              </c:extLst>
              <c:f>'DICIEMBRE 2019'!$C$354:$K$354</c:f>
              <c:numCache>
                <c:formatCode>#,##0</c:formatCode>
                <c:ptCount val="9"/>
                <c:pt idx="0">
                  <c:v>126422</c:v>
                </c:pt>
                <c:pt idx="1">
                  <c:v>163937</c:v>
                </c:pt>
                <c:pt idx="2">
                  <c:v>163743</c:v>
                </c:pt>
                <c:pt idx="3">
                  <c:v>48195</c:v>
                </c:pt>
                <c:pt idx="4">
                  <c:v>197030</c:v>
                </c:pt>
                <c:pt idx="5">
                  <c:v>134414</c:v>
                </c:pt>
                <c:pt idx="6">
                  <c:v>55869</c:v>
                </c:pt>
                <c:pt idx="7">
                  <c:v>144665</c:v>
                </c:pt>
                <c:pt idx="8">
                  <c:v>60917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A803-42D7-A0C8-8191C2ABC7BA}"/>
            </c:ext>
            <c:ext xmlns:c15="http://schemas.microsoft.com/office/drawing/2012/chart" uri="{02D57815-91ED-43cb-92C2-25804820EDAC}">
              <c15:categoryFilterExceptions/>
            </c:ext>
          </c:extLst>
        </c:ser>
        <c:dLbls>
          <c:dLblPos val="outEnd"/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PROVINCIAL DEL Nº DE VIAJEROS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63AB-4CF7-873D-997BB5355C0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63AB-4CF7-873D-997BB5355C0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63AB-4CF7-873D-997BB5355C0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63AB-4CF7-873D-997BB5355C03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63AB-4CF7-873D-997BB5355C03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63AB-4CF7-873D-997BB5355C03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63AB-4CF7-873D-997BB5355C03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63AB-4CF7-873D-997BB5355C03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63AB-4CF7-873D-997BB5355C03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63AB-4CF7-873D-997BB5355C03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63AB-4CF7-873D-997BB5355C03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63AB-4CF7-873D-997BB5355C03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63AB-4CF7-873D-997BB5355C03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63AB-4CF7-873D-997BB5355C03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63AB-4CF7-873D-997BB5355C03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6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63AB-4CF7-873D-997BB5355C03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7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63AB-4CF7-873D-997BB5355C03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8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63AB-4CF7-873D-997BB5355C03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'DICIEMBRE 2019'!$B$596:$B$604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'DICIEMBRE 2019'!$E$596:$E$604</c:f>
              <c:numCache>
                <c:formatCode>#,##0</c:formatCode>
                <c:ptCount val="9"/>
                <c:pt idx="0">
                  <c:v>36070</c:v>
                </c:pt>
                <c:pt idx="1">
                  <c:v>72474</c:v>
                </c:pt>
                <c:pt idx="2">
                  <c:v>71614</c:v>
                </c:pt>
                <c:pt idx="3">
                  <c:v>17291</c:v>
                </c:pt>
                <c:pt idx="4">
                  <c:v>85384</c:v>
                </c:pt>
                <c:pt idx="5">
                  <c:v>42599</c:v>
                </c:pt>
                <c:pt idx="6">
                  <c:v>16080</c:v>
                </c:pt>
                <c:pt idx="7">
                  <c:v>72561</c:v>
                </c:pt>
                <c:pt idx="8">
                  <c:v>20337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63AB-4CF7-873D-997BB5355C03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DISTRIBUCIÓN PROVINCIAL DEL Nº DE PERNOCTACIONES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0419517232478"/>
          <c:y val="0.22555412756594523"/>
          <c:w val="0.78948334839292633"/>
          <c:h val="0.67376753512093979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3B08-445C-978E-0DBD7FCDF47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3B08-445C-978E-0DBD7FCDF47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3B08-445C-978E-0DBD7FCDF470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3B08-445C-978E-0DBD7FCDF470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3B08-445C-978E-0DBD7FCDF470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3B08-445C-978E-0DBD7FCDF470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3B08-445C-978E-0DBD7FCDF470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3B08-445C-978E-0DBD7FCDF470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3B08-445C-978E-0DBD7FCDF470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6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7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8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numFmt formatCode="0%" sourceLinked="0"/>
            <c:spPr>
              <a:noFill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spc="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'DICIEMBRE 2019'!$B$596:$B$604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'DICIEMBRE 2019'!$H$596:$H$604</c:f>
              <c:numCache>
                <c:formatCode>#,##0</c:formatCode>
                <c:ptCount val="9"/>
                <c:pt idx="0">
                  <c:v>56893</c:v>
                </c:pt>
                <c:pt idx="1">
                  <c:v>112856</c:v>
                </c:pt>
                <c:pt idx="2">
                  <c:v>110464</c:v>
                </c:pt>
                <c:pt idx="3">
                  <c:v>29787</c:v>
                </c:pt>
                <c:pt idx="4">
                  <c:v>136410</c:v>
                </c:pt>
                <c:pt idx="5">
                  <c:v>61830</c:v>
                </c:pt>
                <c:pt idx="6">
                  <c:v>29043</c:v>
                </c:pt>
                <c:pt idx="7">
                  <c:v>113449</c:v>
                </c:pt>
                <c:pt idx="8">
                  <c:v>33076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3B08-445C-978E-0DBD7FCDF470}"/>
            </c:ext>
          </c:extLst>
        </c:ser>
        <c:dLbls>
          <c:dLblPos val="outEnd"/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9556734217548353E-2"/>
          <c:y val="0.20802791696492484"/>
          <c:w val="0.8909589777547583"/>
          <c:h val="0.65486876640419944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'DICIEMBRE 2019'!$B$665</c:f>
              <c:strCache>
                <c:ptCount val="1"/>
                <c:pt idx="0">
                  <c:v>ENERO - DICIEMBRE 2018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'DICIEMBRE 2019'!$C$664:$H$664</c15:sqref>
                  </c15:fullRef>
                </c:ext>
              </c:extLst>
              <c:f>('DICIEMBRE 2019'!$C$664,'DICIEMBRE 2019'!$E$664,'DICIEMBRE 2019'!$G$664)</c:f>
              <c:strCache>
                <c:ptCount val="3"/>
                <c:pt idx="0">
                  <c:v>V.  ESPAÑOLES</c:v>
                </c:pt>
                <c:pt idx="1">
                  <c:v>V.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'DICIEMBRE 2019'!$C$665:$H$665</c15:sqref>
                  </c15:fullRef>
                </c:ext>
              </c:extLst>
              <c:f>('DICIEMBRE 2019'!$C$665,'DICIEMBRE 2019'!$E$665,'DICIEMBRE 2019'!$G$665)</c:f>
              <c:numCache>
                <c:formatCode>#,##0</c:formatCode>
                <c:ptCount val="3"/>
                <c:pt idx="0">
                  <c:v>4767440</c:v>
                </c:pt>
                <c:pt idx="1">
                  <c:v>1468583</c:v>
                </c:pt>
                <c:pt idx="2">
                  <c:v>6236023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766-4A37-A089-79625491E4B9}"/>
            </c:ext>
          </c:extLst>
        </c:ser>
        <c:ser>
          <c:idx val="2"/>
          <c:order val="2"/>
          <c:tx>
            <c:strRef>
              <c:f>'DICIEMBRE 2019'!$B$666</c:f>
              <c:strCache>
                <c:ptCount val="1"/>
                <c:pt idx="0">
                  <c:v>ENERO - DICIEMBRE 2019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'DICIEMBRE 2019'!$C$664:$H$664</c15:sqref>
                  </c15:fullRef>
                </c:ext>
              </c:extLst>
              <c:f>('DICIEMBRE 2019'!$C$664,'DICIEMBRE 2019'!$E$664,'DICIEMBRE 2019'!$G$664)</c:f>
              <c:strCache>
                <c:ptCount val="3"/>
                <c:pt idx="0">
                  <c:v>V.  ESPAÑOLES</c:v>
                </c:pt>
                <c:pt idx="1">
                  <c:v>V.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'DICIEMBRE 2019'!$C$666:$H$666</c15:sqref>
                  </c15:fullRef>
                </c:ext>
              </c:extLst>
              <c:f>('DICIEMBRE 2019'!$C$666,'DICIEMBRE 2019'!$E$666,'DICIEMBRE 2019'!$G$666)</c:f>
              <c:numCache>
                <c:formatCode>#,##0</c:formatCode>
                <c:ptCount val="3"/>
                <c:pt idx="0">
                  <c:v>4815255</c:v>
                </c:pt>
                <c:pt idx="1">
                  <c:v>1495151</c:v>
                </c:pt>
                <c:pt idx="2">
                  <c:v>6310406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766-4A37-A089-79625491E4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10161360"/>
        <c:axId val="311224304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'DICIEMBRE 2019'!$B$664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'DICIEMBRE 2019'!$C$664:$H$664</c15:sqref>
                        </c15:fullRef>
                        <c15:formulaRef>
                          <c15:sqref>('DICIEMBRE 2019'!$C$664,'DICIEMBRE 2019'!$E$664,'DICIEMBRE 2019'!$G$664)</c15:sqref>
                        </c15:formulaRef>
                      </c:ext>
                    </c:extLst>
                    <c:strCache>
                      <c:ptCount val="3"/>
                      <c:pt idx="0">
                        <c:v>V.  ESPAÑOLES</c:v>
                      </c:pt>
                      <c:pt idx="1">
                        <c:v>V.  EXTRANJEROS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'DICIEMBRE 2019'!$C$664:$H$664</c15:sqref>
                        </c15:fullRef>
                        <c15:formulaRef>
                          <c15:sqref>('DICIEMBRE 2019'!$C$664,'DICIEMBRE 2019'!$E$664,'DICIEMBRE 2019'!$G$664)</c15:sqref>
                        </c15:formulaRef>
                      </c:ext>
                    </c:extLst>
                    <c:numCache>
                      <c:formatCode>0%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5766-4A37-A089-79625491E4B9}"/>
                  </c:ext>
                </c:extLst>
              </c15:ser>
            </c15:filteredBarSeries>
          </c:ext>
        </c:extLst>
      </c:barChart>
      <c:catAx>
        <c:axId val="310161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11224304"/>
        <c:crosses val="autoZero"/>
        <c:auto val="0"/>
        <c:lblAlgn val="ctr"/>
        <c:lblOffset val="100"/>
        <c:noMultiLvlLbl val="0"/>
      </c:catAx>
      <c:valAx>
        <c:axId val="3112243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101613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3433349112628055"/>
          <c:y val="2.5117086056953793E-2"/>
          <c:w val="0.24906896689827873"/>
          <c:h val="0.158314807521945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 sz="11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rPr>
              <a:t>COMPARATIVA DE DATOS ACUMULADOS DE ENERO A ENERO DE 2015 y 2016</a:t>
            </a:r>
          </a:p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 sz="1100" b="1" i="0" u="none" strike="noStrike" baseline="0">
                <a:solidFill>
                  <a:srgbClr val="FF0000"/>
                </a:solidFill>
                <a:latin typeface="Verdana"/>
                <a:ea typeface="Verdana"/>
                <a:cs typeface="Verdana"/>
              </a:rPr>
              <a:t>VIAJEROS</a:t>
            </a:r>
          </a:p>
        </c:rich>
      </c:tx>
      <c:overlay val="0"/>
      <c:spPr>
        <a:noFill/>
        <a:ln w="25400">
          <a:noFill/>
        </a:ln>
      </c:spPr>
    </c:title>
    <c:autoTitleDeleted val="0"/>
    <c:view3D>
      <c:rotX val="15"/>
      <c:hPercent val="5"/>
      <c:rotY val="20"/>
      <c:depthPercent val="2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1"/>
          <c:order val="0"/>
          <c:tx>
            <c:strRef>
              <c:f>[2]Mes!$A$205</c:f>
              <c:strCache>
                <c:ptCount val="1"/>
                <c:pt idx="0">
                  <c:v>ENERO a ENERO 2015</c:v>
                </c:pt>
              </c:strCache>
            </c:strRef>
          </c:tx>
          <c:spPr>
            <a:solidFill>
              <a:srgbClr val="0000FF"/>
            </a:solidFill>
            <a:ln w="25400">
              <a:noFill/>
            </a:ln>
          </c:spPr>
          <c:invertIfNegative val="0"/>
          <c:cat>
            <c:strRef>
              <c:f>[2]Mes!$B$204:$D$204</c:f>
              <c:strCache>
                <c:ptCount val="3"/>
                <c:pt idx="0">
                  <c:v>V. españoles</c:v>
                </c:pt>
                <c:pt idx="1">
                  <c:v>V. extranjeros</c:v>
                </c:pt>
                <c:pt idx="2">
                  <c:v>Total viajeros</c:v>
                </c:pt>
              </c:strCache>
            </c:strRef>
          </c:cat>
          <c:val>
            <c:numRef>
              <c:f>[2]Mes!$B$205:$D$205</c:f>
              <c:numCache>
                <c:formatCode>General</c:formatCode>
                <c:ptCount val="3"/>
                <c:pt idx="0">
                  <c:v>253955</c:v>
                </c:pt>
                <c:pt idx="1">
                  <c:v>47637</c:v>
                </c:pt>
                <c:pt idx="2">
                  <c:v>301592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CB4-426B-B078-9086D2D2D79A}"/>
            </c:ext>
          </c:extLst>
        </c:ser>
        <c:ser>
          <c:idx val="0"/>
          <c:order val="1"/>
          <c:tx>
            <c:strRef>
              <c:f>[2]Mes!$A$206</c:f>
              <c:strCache>
                <c:ptCount val="1"/>
                <c:pt idx="0">
                  <c:v>ENERO a ENERO 2016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[2]Mes!$B$204:$D$204</c:f>
              <c:strCache>
                <c:ptCount val="3"/>
                <c:pt idx="0">
                  <c:v>V. españoles</c:v>
                </c:pt>
                <c:pt idx="1">
                  <c:v>V. extranjeros</c:v>
                </c:pt>
                <c:pt idx="2">
                  <c:v>Total viajeros</c:v>
                </c:pt>
              </c:strCache>
            </c:strRef>
          </c:cat>
          <c:val>
            <c:numRef>
              <c:f>[2]Mes!$B$206:$D$206</c:f>
              <c:numCache>
                <c:formatCode>General</c:formatCode>
                <c:ptCount val="3"/>
                <c:pt idx="0">
                  <c:v>287036</c:v>
                </c:pt>
                <c:pt idx="1">
                  <c:v>49434</c:v>
                </c:pt>
                <c:pt idx="2">
                  <c:v>336470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CB4-426B-B078-9086D2D2D7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gapDepth val="0"/>
        <c:shape val="box"/>
        <c:axId val="197390376"/>
        <c:axId val="197394296"/>
        <c:axId val="0"/>
      </c:bar3DChart>
      <c:catAx>
        <c:axId val="1973903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19739429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9739429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19739037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825" b="1" i="0" u="none" strike="noStrike" baseline="0">
                <a:solidFill>
                  <a:srgbClr val="993366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overlay val="0"/>
      <c:spPr>
        <a:solidFill>
          <a:srgbClr val="FFFF99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4058193716974803"/>
          <c:y val="4.565039370078739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0409742390723127E-2"/>
          <c:y val="0.2172592062355842"/>
          <c:w val="0.89493336968032122"/>
          <c:h val="0.64036904477849355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'DICIEMBRE 2019'!$B$692</c:f>
              <c:strCache>
                <c:ptCount val="1"/>
                <c:pt idx="0">
                  <c:v>ENERO - DICIEMBRE 2018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'DICIEMBRE 2019'!$C$691:$H$691</c15:sqref>
                  </c15:fullRef>
                </c:ext>
              </c:extLst>
              <c:f>('DICIEMBRE 2019'!$C$691,'DICIEMBRE 2019'!$E$691,'DICIEMBRE 2019'!$G$691)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'DICIEMBRE 2019'!$C$692:$H$692</c15:sqref>
                  </c15:fullRef>
                </c:ext>
              </c:extLst>
              <c:f>('DICIEMBRE 2019'!$C$692,'DICIEMBRE 2019'!$E$692,'DICIEMBRE 2019'!$G$692)</c:f>
              <c:numCache>
                <c:formatCode>#,##0</c:formatCode>
                <c:ptCount val="3"/>
                <c:pt idx="0">
                  <c:v>7717198</c:v>
                </c:pt>
                <c:pt idx="1">
                  <c:v>2096903</c:v>
                </c:pt>
                <c:pt idx="2">
                  <c:v>9814101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EDF-4490-84CD-B3B225285F85}"/>
            </c:ext>
          </c:extLst>
        </c:ser>
        <c:ser>
          <c:idx val="2"/>
          <c:order val="2"/>
          <c:tx>
            <c:strRef>
              <c:f>'DICIEMBRE 2019'!$B$693</c:f>
              <c:strCache>
                <c:ptCount val="1"/>
                <c:pt idx="0">
                  <c:v>ENERO - DICIEMBRE 2019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'DICIEMBRE 2019'!$C$691:$H$691</c15:sqref>
                  </c15:fullRef>
                </c:ext>
              </c:extLst>
              <c:f>('DICIEMBRE 2019'!$C$691,'DICIEMBRE 2019'!$E$691,'DICIEMBRE 2019'!$G$691)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'DICIEMBRE 2019'!$C$693:$H$693</c15:sqref>
                  </c15:fullRef>
                </c:ext>
              </c:extLst>
              <c:f>('DICIEMBRE 2019'!$C$693,'DICIEMBRE 2019'!$E$693,'DICIEMBRE 2019'!$G$693)</c:f>
              <c:numCache>
                <c:formatCode>#,##0</c:formatCode>
                <c:ptCount val="3"/>
                <c:pt idx="0">
                  <c:v>7792573</c:v>
                </c:pt>
                <c:pt idx="1">
                  <c:v>2146673</c:v>
                </c:pt>
                <c:pt idx="2">
                  <c:v>9939246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5EDF-4490-84CD-B3B225285F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11227440"/>
        <c:axId val="311227048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'DICIEMBRE 2019'!$B$691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5">
                      <a:lumMod val="40000"/>
                      <a:lumOff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'DICIEMBRE 2019'!$C$691:$H$691</c15:sqref>
                        </c15:fullRef>
                        <c15:formulaRef>
                          <c15:sqref>('DICIEMBRE 2019'!$C$691,'DICIEMBRE 2019'!$E$691,'DICIEMBRE 2019'!$G$691)</c15:sqref>
                        </c15:formulaRef>
                      </c:ext>
                    </c:extLst>
                    <c:strCache>
                      <c:ptCount val="3"/>
                      <c:pt idx="0">
                        <c:v>P. ESPAÑOLES</c:v>
                      </c:pt>
                      <c:pt idx="1">
                        <c:v>P. EXTRANJEROS</c:v>
                      </c:pt>
                      <c:pt idx="2">
                        <c:v>T.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'DICIEMBRE 2019'!$C$691:$H$691</c15:sqref>
                        </c15:fullRef>
                        <c15:formulaRef>
                          <c15:sqref>('DICIEMBRE 2019'!$C$691,'DICIEMBRE 2019'!$E$691,'DICIEMBRE 2019'!$G$691)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0-5EDF-4490-84CD-B3B225285F85}"/>
                  </c:ext>
                </c:extLst>
              </c15:ser>
            </c15:filteredBarSeries>
          </c:ext>
        </c:extLst>
      </c:barChart>
      <c:catAx>
        <c:axId val="3112274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11227048"/>
        <c:crosses val="autoZero"/>
        <c:auto val="0"/>
        <c:lblAlgn val="ctr"/>
        <c:lblOffset val="100"/>
        <c:noMultiLvlLbl val="0"/>
      </c:catAx>
      <c:valAx>
        <c:axId val="3112270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112274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7372396510617847"/>
          <c:y val="3.1793155371118514E-2"/>
          <c:w val="0.22627603489382139"/>
          <c:h val="0.164873064575266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PROVINCIAL DEL Nº DE VIAJEROS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606-4C73-99BA-134B96AA137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606-4C73-99BA-134B96AA137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606-4C73-99BA-134B96AA137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B606-4C73-99BA-134B96AA137A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B606-4C73-99BA-134B96AA137A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B606-4C73-99BA-134B96AA137A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B606-4C73-99BA-134B96AA137A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B606-4C73-99BA-134B96AA137A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B606-4C73-99BA-134B96AA137A}"/>
              </c:ext>
            </c:extLst>
          </c:dPt>
          <c:dLbls>
            <c:dLbl>
              <c:idx val="0"/>
              <c:layout>
                <c:manualLayout>
                  <c:x val="1.9084955288420361E-2"/>
                  <c:y val="3.6675882805826325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B606-4C73-99BA-134B96AA137A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B606-4C73-99BA-134B96AA137A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B606-4C73-99BA-134B96AA137A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B606-4C73-99BA-134B96AA137A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B606-4C73-99BA-134B96AA137A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5"/>
              <c:layout>
                <c:manualLayout>
                  <c:x val="0"/>
                  <c:y val="2.2064623285648264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B606-4C73-99BA-134B96AA137A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6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B606-4C73-99BA-134B96AA137A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7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B606-4C73-99BA-134B96AA137A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8"/>
              <c:layout>
                <c:manualLayout>
                  <c:x val="2.0373514431239432E-2"/>
                  <c:y val="1.6854725858194376E-17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B606-4C73-99BA-134B96AA137A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'DICIEMBRE 2019'!$B$739:$B$747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'DICIEMBRE 2019'!$E$739:$E$747</c:f>
              <c:numCache>
                <c:formatCode>#,##0</c:formatCode>
                <c:ptCount val="9"/>
                <c:pt idx="0">
                  <c:v>364</c:v>
                </c:pt>
                <c:pt idx="1">
                  <c:v>3764</c:v>
                </c:pt>
                <c:pt idx="2">
                  <c:v>4907</c:v>
                </c:pt>
                <c:pt idx="3">
                  <c:v>596</c:v>
                </c:pt>
                <c:pt idx="4">
                  <c:v>1651</c:v>
                </c:pt>
                <c:pt idx="5">
                  <c:v>985</c:v>
                </c:pt>
                <c:pt idx="6">
                  <c:v>214</c:v>
                </c:pt>
                <c:pt idx="7">
                  <c:v>1492</c:v>
                </c:pt>
                <c:pt idx="8">
                  <c:v>1472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B606-4C73-99BA-134B96AA137A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DISTRIBUCIÓN PROVINCIAL DEL Nº DE PERNOCTACIONES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0419517232478"/>
          <c:y val="0.22555412756594523"/>
          <c:w val="0.78948334839292633"/>
          <c:h val="0.67376753512093979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C3E-45EA-B71D-2CCE55E1CBF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C3E-45EA-B71D-2CCE55E1CBF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4C3E-45EA-B71D-2CCE55E1CBF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4C3E-45EA-B71D-2CCE55E1CBF3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4C3E-45EA-B71D-2CCE55E1CBF3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4C3E-45EA-B71D-2CCE55E1CBF3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4C3E-45EA-B71D-2CCE55E1CBF3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4C3E-45EA-B71D-2CCE55E1CBF3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4C3E-45EA-B71D-2CCE55E1CBF3}"/>
              </c:ext>
            </c:extLst>
          </c:dPt>
          <c:dLbls>
            <c:dLbl>
              <c:idx val="0"/>
              <c:layout>
                <c:manualLayout>
                  <c:x val="1.9160856331861504E-2"/>
                  <c:y val="7.3202623420631618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4C3E-45EA-B71D-2CCE55E1CBF3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5"/>
              <c:layout>
                <c:manualLayout>
                  <c:x val="-1.5792442188381314E-2"/>
                  <c:y val="1.098901098901099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7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8"/>
              <c:layout>
                <c:manualLayout>
                  <c:x val="1.0047475030088243E-3"/>
                  <c:y val="-3.6630036630036799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4C3E-45EA-B71D-2CCE55E1CBF3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numFmt formatCode="0%" sourceLinked="0"/>
            <c:spPr>
              <a:noFill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spc="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'DICIEMBRE 2019'!$B$739:$B$747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'DICIEMBRE 2019'!$H$739:$H$747</c:f>
              <c:numCache>
                <c:formatCode>#,##0</c:formatCode>
                <c:ptCount val="9"/>
                <c:pt idx="0">
                  <c:v>854</c:v>
                </c:pt>
                <c:pt idx="1">
                  <c:v>8496</c:v>
                </c:pt>
                <c:pt idx="2">
                  <c:v>10599</c:v>
                </c:pt>
                <c:pt idx="3">
                  <c:v>1788</c:v>
                </c:pt>
                <c:pt idx="4">
                  <c:v>4200</c:v>
                </c:pt>
                <c:pt idx="5">
                  <c:v>1596</c:v>
                </c:pt>
                <c:pt idx="6">
                  <c:v>821</c:v>
                </c:pt>
                <c:pt idx="7">
                  <c:v>6856</c:v>
                </c:pt>
                <c:pt idx="8">
                  <c:v>2079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4C3E-45EA-B71D-2CCE55E1CBF3}"/>
            </c:ext>
          </c:extLst>
        </c:ser>
        <c:dLbls>
          <c:dLblPos val="outEnd"/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9573387006890586E-2"/>
          <c:y val="0.17772480314960631"/>
          <c:w val="0.907611767096973"/>
          <c:h val="0.6851716535433071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'DICIEMBRE 2019'!$B$769</c:f>
              <c:strCache>
                <c:ptCount val="1"/>
                <c:pt idx="0">
                  <c:v>DICIEMBRE 2018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'DICIEMBRE 2019'!$C$768:$H$768</c15:sqref>
                  </c15:fullRef>
                </c:ext>
              </c:extLst>
              <c:f>('DICIEMBRE 2019'!$C$768,'DICIEMBRE 2019'!$E$768,'DICIEMBRE 2019'!$G$768)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'DICIEMBRE 2019'!$C$769:$H$769</c15:sqref>
                  </c15:fullRef>
                </c:ext>
              </c:extLst>
              <c:f>('DICIEMBRE 2019'!$C$769,'DICIEMBRE 2019'!$E$769,'DICIEMBRE 2019'!$G$769)</c:f>
              <c:numCache>
                <c:formatCode>#,##0</c:formatCode>
                <c:ptCount val="3"/>
                <c:pt idx="0">
                  <c:v>9913</c:v>
                </c:pt>
                <c:pt idx="1">
                  <c:v>2125</c:v>
                </c:pt>
                <c:pt idx="2">
                  <c:v>12038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BAB-43F4-88CE-37BD5C341700}"/>
            </c:ext>
          </c:extLst>
        </c:ser>
        <c:ser>
          <c:idx val="2"/>
          <c:order val="2"/>
          <c:tx>
            <c:strRef>
              <c:f>'DICIEMBRE 2019'!$B$770</c:f>
              <c:strCache>
                <c:ptCount val="1"/>
                <c:pt idx="0">
                  <c:v>DICIEMBRE 2019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'DICIEMBRE 2019'!$C$768:$H$768</c15:sqref>
                  </c15:fullRef>
                </c:ext>
              </c:extLst>
              <c:f>('DICIEMBRE 2019'!$C$768,'DICIEMBRE 2019'!$E$768,'DICIEMBRE 2019'!$G$768)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'DICIEMBRE 2019'!$C$770:$H$770</c15:sqref>
                  </c15:fullRef>
                </c:ext>
              </c:extLst>
              <c:f>('DICIEMBRE 2019'!$C$770,'DICIEMBRE 2019'!$E$770,'DICIEMBRE 2019'!$G$770)</c:f>
              <c:numCache>
                <c:formatCode>#,##0</c:formatCode>
                <c:ptCount val="3"/>
                <c:pt idx="0">
                  <c:v>13254</c:v>
                </c:pt>
                <c:pt idx="1">
                  <c:v>2191</c:v>
                </c:pt>
                <c:pt idx="2">
                  <c:v>15445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BAB-43F4-88CE-37BD5C3417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11224696"/>
        <c:axId val="311225088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'DICIEMBRE 2019'!$B$768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'DICIEMBRE 2019'!$C$768:$H$768</c15:sqref>
                        </c15:fullRef>
                        <c15:formulaRef>
                          <c15:sqref>('DICIEMBRE 2019'!$C$768,'DICIEMBRE 2019'!$E$768,'DICIEMBRE 2019'!$G$768)</c15:sqref>
                        </c15:formulaRef>
                      </c:ext>
                    </c:extLst>
                    <c:strCache>
                      <c:ptCount val="3"/>
                      <c:pt idx="0">
                        <c:v>VIAJ.  ESPAÑOLES</c:v>
                      </c:pt>
                      <c:pt idx="1">
                        <c:v>VIAJ.  EXTRANJEROS.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'DICIEMBRE 2019'!$C$768:$H$768</c15:sqref>
                        </c15:fullRef>
                        <c15:formulaRef>
                          <c15:sqref>('DICIEMBRE 2019'!$C$768,'DICIEMBRE 2019'!$E$768,'DICIEMBRE 2019'!$G$768)</c15:sqref>
                        </c15:formulaRef>
                      </c:ext>
                    </c:extLst>
                    <c:numCache>
                      <c:formatCode>0%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1BAB-43F4-88CE-37BD5C341700}"/>
                  </c:ext>
                </c:extLst>
              </c15:ser>
            </c15:filteredBarSeries>
          </c:ext>
        </c:extLst>
      </c:barChart>
      <c:catAx>
        <c:axId val="3112246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11225088"/>
        <c:crosses val="autoZero"/>
        <c:auto val="0"/>
        <c:lblAlgn val="ctr"/>
        <c:lblOffset val="100"/>
        <c:noMultiLvlLbl val="0"/>
      </c:catAx>
      <c:valAx>
        <c:axId val="311225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112246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5093100039603633"/>
          <c:y val="9.8996930160553474E-3"/>
          <c:w val="0.23072474638446194"/>
          <c:h val="0.1598006002283008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1708707667048223"/>
          <c:y val="4.065039370078739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0399257682669828E-2"/>
          <c:y val="0.20210787401574801"/>
          <c:w val="0.91494385438837456"/>
          <c:h val="0.67045951948314153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'DICIEMBRE 2019'!$B$786</c:f>
              <c:strCache>
                <c:ptCount val="1"/>
                <c:pt idx="0">
                  <c:v>DICIEMBRE 2018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'DICIEMBRE 2019'!$C$785:$H$785</c15:sqref>
                  </c15:fullRef>
                </c:ext>
              </c:extLst>
              <c:f>('DICIEMBRE 2019'!$C$785,'DICIEMBRE 2019'!$E$785,'DICIEMBRE 2019'!$G$785)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'DICIEMBRE 2019'!$C$786:$H$786</c15:sqref>
                  </c15:fullRef>
                </c:ext>
              </c:extLst>
              <c:f>('DICIEMBRE 2019'!$C$786,'DICIEMBRE 2019'!$E$786,'DICIEMBRE 2019'!$G$786)</c:f>
              <c:numCache>
                <c:formatCode>#,##0</c:formatCode>
                <c:ptCount val="3"/>
                <c:pt idx="0">
                  <c:v>27163</c:v>
                </c:pt>
                <c:pt idx="1">
                  <c:v>4282</c:v>
                </c:pt>
                <c:pt idx="2">
                  <c:v>31445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474-4DB5-9B8F-D6ED7840396F}"/>
            </c:ext>
          </c:extLst>
        </c:ser>
        <c:ser>
          <c:idx val="2"/>
          <c:order val="2"/>
          <c:tx>
            <c:strRef>
              <c:f>'DICIEMBRE 2019'!$B$787</c:f>
              <c:strCache>
                <c:ptCount val="1"/>
                <c:pt idx="0">
                  <c:v>DICIEMBRE 2019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'DICIEMBRE 2019'!$C$785:$H$785</c15:sqref>
                  </c15:fullRef>
                </c:ext>
              </c:extLst>
              <c:f>('DICIEMBRE 2019'!$C$785,'DICIEMBRE 2019'!$E$785,'DICIEMBRE 2019'!$G$785)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'DICIEMBRE 2019'!$C$787:$H$787</c15:sqref>
                  </c15:fullRef>
                </c:ext>
              </c:extLst>
              <c:f>('DICIEMBRE 2019'!$C$787,'DICIEMBRE 2019'!$E$787,'DICIEMBRE 2019'!$G$787)</c:f>
              <c:numCache>
                <c:formatCode>#,##0</c:formatCode>
                <c:ptCount val="3"/>
                <c:pt idx="0">
                  <c:v>32905</c:v>
                </c:pt>
                <c:pt idx="1">
                  <c:v>4384</c:v>
                </c:pt>
                <c:pt idx="2">
                  <c:v>37289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474-4DB5-9B8F-D6ED784039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11228224"/>
        <c:axId val="311223912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'DICIEMBRE 2019'!$B$785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'DICIEMBRE 2019'!$C$785:$H$785</c15:sqref>
                        </c15:fullRef>
                        <c15:formulaRef>
                          <c15:sqref>('DICIEMBRE 2019'!$C$785,'DICIEMBRE 2019'!$E$785,'DICIEMBRE 2019'!$G$785)</c15:sqref>
                        </c15:formulaRef>
                      </c:ext>
                    </c:extLst>
                    <c:strCache>
                      <c:ptCount val="3"/>
                      <c:pt idx="0">
                        <c:v>P. ESPAÑOLES</c:v>
                      </c:pt>
                      <c:pt idx="1">
                        <c:v>P. EXTRANJEROS</c:v>
                      </c:pt>
                      <c:pt idx="2">
                        <c:v>T.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'DICIEMBRE 2019'!$C$785:$H$785</c15:sqref>
                        </c15:fullRef>
                        <c15:formulaRef>
                          <c15:sqref>('DICIEMBRE 2019'!$C$785,'DICIEMBRE 2019'!$E$785,'DICIEMBRE 2019'!$G$785)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4474-4DB5-9B8F-D6ED7840396F}"/>
                  </c:ext>
                </c:extLst>
              </c15:ser>
            </c15:filteredBarSeries>
          </c:ext>
        </c:extLst>
      </c:barChart>
      <c:catAx>
        <c:axId val="3112282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11223912"/>
        <c:crosses val="autoZero"/>
        <c:auto val="0"/>
        <c:lblAlgn val="ctr"/>
        <c:lblOffset val="100"/>
        <c:noMultiLvlLbl val="0"/>
      </c:catAx>
      <c:valAx>
        <c:axId val="3112239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112282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7513680305305699"/>
          <c:y val="1.330422460055374E-2"/>
          <c:w val="0.21896552249122306"/>
          <c:h val="0.1496555519875257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7.7899781677997992E-2"/>
          <c:y val="0.2181289270659349"/>
          <c:w val="0.907611767096973"/>
          <c:h val="0.64476775630318928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'DICIEMBRE 2019'!$B$808</c:f>
              <c:strCache>
                <c:ptCount val="1"/>
                <c:pt idx="0">
                  <c:v>ENERO - DICIEMBRE 2018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'DICIEMBRE 2019'!$C$807:$H$807</c15:sqref>
                  </c15:fullRef>
                </c:ext>
              </c:extLst>
              <c:f>('DICIEMBRE 2019'!$C$807,'DICIEMBRE 2019'!$E$807,'DICIEMBRE 2019'!$G$807)</c:f>
              <c:strCache>
                <c:ptCount val="3"/>
                <c:pt idx="0">
                  <c:v>V.  ESPAÑOLES</c:v>
                </c:pt>
                <c:pt idx="1">
                  <c:v>V.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'DICIEMBRE 2019'!$C$808:$H$808</c15:sqref>
                  </c15:fullRef>
                </c:ext>
              </c:extLst>
              <c:f>('DICIEMBRE 2019'!$C$808,'DICIEMBRE 2019'!$E$808,'DICIEMBRE 2019'!$G$808)</c:f>
              <c:numCache>
                <c:formatCode>#,##0</c:formatCode>
                <c:ptCount val="3"/>
                <c:pt idx="0">
                  <c:v>151252</c:v>
                </c:pt>
                <c:pt idx="1">
                  <c:v>57399</c:v>
                </c:pt>
                <c:pt idx="2">
                  <c:v>208651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CB3-49BF-B653-42828E4B0863}"/>
            </c:ext>
          </c:extLst>
        </c:ser>
        <c:ser>
          <c:idx val="2"/>
          <c:order val="2"/>
          <c:tx>
            <c:strRef>
              <c:f>'DICIEMBRE 2019'!$B$809</c:f>
              <c:strCache>
                <c:ptCount val="1"/>
                <c:pt idx="0">
                  <c:v>ENERO - DICIEMBRE 2019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'DICIEMBRE 2019'!$C$807:$H$807</c15:sqref>
                  </c15:fullRef>
                </c:ext>
              </c:extLst>
              <c:f>('DICIEMBRE 2019'!$C$807,'DICIEMBRE 2019'!$E$807,'DICIEMBRE 2019'!$G$807)</c:f>
              <c:strCache>
                <c:ptCount val="3"/>
                <c:pt idx="0">
                  <c:v>V.  ESPAÑOLES</c:v>
                </c:pt>
                <c:pt idx="1">
                  <c:v>V.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'DICIEMBRE 2019'!$C$809:$H$809</c15:sqref>
                  </c15:fullRef>
                </c:ext>
              </c:extLst>
              <c:f>('DICIEMBRE 2019'!$C$809,'DICIEMBRE 2019'!$E$809,'DICIEMBRE 2019'!$G$809)</c:f>
              <c:numCache>
                <c:formatCode>#,##0</c:formatCode>
                <c:ptCount val="3"/>
                <c:pt idx="0">
                  <c:v>154008</c:v>
                </c:pt>
                <c:pt idx="1">
                  <c:v>63251</c:v>
                </c:pt>
                <c:pt idx="2">
                  <c:v>217259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CB3-49BF-B653-42828E4B08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11228616"/>
        <c:axId val="311229400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'DICIEMBRE 2019'!$B$807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'DICIEMBRE 2019'!$C$807:$H$807</c15:sqref>
                        </c15:fullRef>
                        <c15:formulaRef>
                          <c15:sqref>('DICIEMBRE 2019'!$C$807,'DICIEMBRE 2019'!$E$807,'DICIEMBRE 2019'!$G$807)</c15:sqref>
                        </c15:formulaRef>
                      </c:ext>
                    </c:extLst>
                    <c:strCache>
                      <c:ptCount val="3"/>
                      <c:pt idx="0">
                        <c:v>V.  ESPAÑOLES</c:v>
                      </c:pt>
                      <c:pt idx="1">
                        <c:v>V.  EXTRANJEROS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'DICIEMBRE 2019'!$C$807:$H$807</c15:sqref>
                        </c15:fullRef>
                        <c15:formulaRef>
                          <c15:sqref>('DICIEMBRE 2019'!$C$807,'DICIEMBRE 2019'!$E$807,'DICIEMBRE 2019'!$G$807)</c15:sqref>
                        </c15:formulaRef>
                      </c:ext>
                    </c:extLst>
                    <c:numCache>
                      <c:formatCode>0%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ECB3-49BF-B653-42828E4B0863}"/>
                  </c:ext>
                </c:extLst>
              </c15:ser>
            </c15:filteredBarSeries>
          </c:ext>
        </c:extLst>
      </c:barChart>
      <c:catAx>
        <c:axId val="3112286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11229400"/>
        <c:crosses val="autoZero"/>
        <c:auto val="0"/>
        <c:lblAlgn val="ctr"/>
        <c:lblOffset val="100"/>
        <c:noMultiLvlLbl val="0"/>
      </c:catAx>
      <c:valAx>
        <c:axId val="3112294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112286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2766285446784928"/>
          <c:y val="2.5117086056953793E-2"/>
          <c:w val="0.25573960355670994"/>
          <c:h val="0.158314807521945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4058193716974803"/>
          <c:y val="4.565039370078739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1767931471948166E-2"/>
          <c:y val="0.23241072138709934"/>
          <c:w val="0.92555920190402297"/>
          <c:h val="0.6252175296269784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'DICIEMBRE 2019'!$B$835</c:f>
              <c:strCache>
                <c:ptCount val="1"/>
                <c:pt idx="0">
                  <c:v>ENERO - DICIEMBRE 2018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'DICIEMBRE 2019'!$C$834:$H$834</c15:sqref>
                  </c15:fullRef>
                </c:ext>
              </c:extLst>
              <c:f>('DICIEMBRE 2019'!$C$834,'DICIEMBRE 2019'!$E$834,'DICIEMBRE 2019'!$G$834)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'DICIEMBRE 2019'!$C$835:$H$835</c15:sqref>
                  </c15:fullRef>
                </c:ext>
              </c:extLst>
              <c:f>('DICIEMBRE 2019'!$C$835,'DICIEMBRE 2019'!$E$835,'DICIEMBRE 2019'!$G$835)</c:f>
              <c:numCache>
                <c:formatCode>#,##0</c:formatCode>
                <c:ptCount val="3"/>
                <c:pt idx="0">
                  <c:v>323276</c:v>
                </c:pt>
                <c:pt idx="1">
                  <c:v>89938</c:v>
                </c:pt>
                <c:pt idx="2">
                  <c:v>413214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70A-43B3-9CEC-AFF6104C302C}"/>
            </c:ext>
          </c:extLst>
        </c:ser>
        <c:ser>
          <c:idx val="2"/>
          <c:order val="2"/>
          <c:tx>
            <c:strRef>
              <c:f>'DICIEMBRE 2019'!$B$836</c:f>
              <c:strCache>
                <c:ptCount val="1"/>
                <c:pt idx="0">
                  <c:v>ENERO - DICIEMBRE 2019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'DICIEMBRE 2019'!$C$834:$H$834</c15:sqref>
                  </c15:fullRef>
                </c:ext>
              </c:extLst>
              <c:f>('DICIEMBRE 2019'!$C$834,'DICIEMBRE 2019'!$E$834,'DICIEMBRE 2019'!$G$834)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'DICIEMBRE 2019'!$C$836:$H$836</c15:sqref>
                  </c15:fullRef>
                </c:ext>
              </c:extLst>
              <c:f>('DICIEMBRE 2019'!$C$836,'DICIEMBRE 2019'!$E$836,'DICIEMBRE 2019'!$G$836)</c:f>
              <c:numCache>
                <c:formatCode>#,##0</c:formatCode>
                <c:ptCount val="3"/>
                <c:pt idx="0">
                  <c:v>332354</c:v>
                </c:pt>
                <c:pt idx="1">
                  <c:v>95384</c:v>
                </c:pt>
                <c:pt idx="2">
                  <c:v>427738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70A-43B3-9CEC-AFF6104C30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11230576"/>
        <c:axId val="311230968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'DICIEMBRE 2019'!$B$834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5">
                      <a:lumMod val="40000"/>
                      <a:lumOff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'DICIEMBRE 2019'!$C$834:$H$834</c15:sqref>
                        </c15:fullRef>
                        <c15:formulaRef>
                          <c15:sqref>('DICIEMBRE 2019'!$C$834,'DICIEMBRE 2019'!$E$834,'DICIEMBRE 2019'!$G$834)</c15:sqref>
                        </c15:formulaRef>
                      </c:ext>
                    </c:extLst>
                    <c:strCache>
                      <c:ptCount val="3"/>
                      <c:pt idx="0">
                        <c:v>P. ESPAÑOLES</c:v>
                      </c:pt>
                      <c:pt idx="1">
                        <c:v>P. EXTRANJEROS</c:v>
                      </c:pt>
                      <c:pt idx="2">
                        <c:v>T.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'DICIEMBRE 2019'!$C$834:$H$834</c15:sqref>
                        </c15:fullRef>
                        <c15:formulaRef>
                          <c15:sqref>('DICIEMBRE 2019'!$C$834,'DICIEMBRE 2019'!$E$834,'DICIEMBRE 2019'!$G$834)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370A-43B3-9CEC-AFF6104C302C}"/>
                  </c:ext>
                </c:extLst>
              </c15:ser>
            </c15:filteredBarSeries>
          </c:ext>
        </c:extLst>
      </c:barChart>
      <c:catAx>
        <c:axId val="3112305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11230968"/>
        <c:crosses val="autoZero"/>
        <c:auto val="0"/>
        <c:lblAlgn val="ctr"/>
        <c:lblOffset val="100"/>
        <c:noMultiLvlLbl val="0"/>
      </c:catAx>
      <c:valAx>
        <c:axId val="3112309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112305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7372396510617847"/>
          <c:y val="3.1793155371118514E-2"/>
          <c:w val="0.22627603489382139"/>
          <c:h val="0.164873064575266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>
                <a:solidFill>
                  <a:srgbClr val="7DB51A"/>
                </a:solidFill>
              </a:rPr>
              <a:t>DISTRIBUCION PROVINCIAL DEL Nº DE VIAJEROS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AB3C-40FD-9387-0117B51AD8A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AB3C-40FD-9387-0117B51AD8A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AB3C-40FD-9387-0117B51AD8A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AB3C-40FD-9387-0117B51AD8AE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AB3C-40FD-9387-0117B51AD8AE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AB3C-40FD-9387-0117B51AD8AE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AB3C-40FD-9387-0117B51AD8AE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AB3C-40FD-9387-0117B51AD8AE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AB3C-40FD-9387-0117B51AD8AE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AB3C-40FD-9387-0117B51AD8AE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AB3C-40FD-9387-0117B51AD8AE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AB3C-40FD-9387-0117B51AD8AE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AB3C-40FD-9387-0117B51AD8AE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AB3C-40FD-9387-0117B51AD8AE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AB3C-40FD-9387-0117B51AD8AE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6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AB3C-40FD-9387-0117B51AD8AE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7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AB3C-40FD-9387-0117B51AD8AE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8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AB3C-40FD-9387-0117B51AD8AE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'DICIEMBRE 2019'!$B$882:$B$890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'DICIEMBRE 2019'!$E$882:$E$890</c:f>
              <c:numCache>
                <c:formatCode>#,##0</c:formatCode>
                <c:ptCount val="9"/>
                <c:pt idx="0">
                  <c:v>19292</c:v>
                </c:pt>
                <c:pt idx="1">
                  <c:v>10961</c:v>
                </c:pt>
                <c:pt idx="2">
                  <c:v>10286</c:v>
                </c:pt>
                <c:pt idx="3">
                  <c:v>5296</c:v>
                </c:pt>
                <c:pt idx="4">
                  <c:v>10222</c:v>
                </c:pt>
                <c:pt idx="5">
                  <c:v>16746</c:v>
                </c:pt>
                <c:pt idx="6">
                  <c:v>9060</c:v>
                </c:pt>
                <c:pt idx="7">
                  <c:v>5359</c:v>
                </c:pt>
                <c:pt idx="8">
                  <c:v>8892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AB3C-40FD-9387-0117B51AD8AE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DISTRIBUCIÓN PROVINCIAL DEL Nº DE PERNOCTACIONES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0419517232478"/>
          <c:y val="0.22555412756594523"/>
          <c:w val="0.78948334839292633"/>
          <c:h val="0.67376753512093979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1D9-41C9-BB98-57721BB69C7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1D9-41C9-BB98-57721BB69C7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41D9-41C9-BB98-57721BB69C7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41D9-41C9-BB98-57721BB69C7A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41D9-41C9-BB98-57721BB69C7A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41D9-41C9-BB98-57721BB69C7A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41D9-41C9-BB98-57721BB69C7A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41D9-41C9-BB98-57721BB69C7A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41D9-41C9-BB98-57721BB69C7A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6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7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8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numFmt formatCode="0%" sourceLinked="0"/>
            <c:spPr>
              <a:noFill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spc="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'DICIEMBRE 2019'!$B$882:$B$890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'DICIEMBRE 2019'!$H$882:$H$890</c:f>
              <c:numCache>
                <c:formatCode>#,##0</c:formatCode>
                <c:ptCount val="9"/>
                <c:pt idx="0">
                  <c:v>47802</c:v>
                </c:pt>
                <c:pt idx="1">
                  <c:v>26287</c:v>
                </c:pt>
                <c:pt idx="2">
                  <c:v>23157</c:v>
                </c:pt>
                <c:pt idx="3">
                  <c:v>12183</c:v>
                </c:pt>
                <c:pt idx="4">
                  <c:v>25209</c:v>
                </c:pt>
                <c:pt idx="5">
                  <c:v>38691</c:v>
                </c:pt>
                <c:pt idx="6">
                  <c:v>20713</c:v>
                </c:pt>
                <c:pt idx="7">
                  <c:v>10323</c:v>
                </c:pt>
                <c:pt idx="8">
                  <c:v>17759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41D9-41C9-BB98-57721BB69C7A}"/>
            </c:ext>
          </c:extLst>
        </c:ser>
        <c:dLbls>
          <c:dLblPos val="outEnd"/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7.6234502743776508E-2"/>
          <c:y val="0.20297741191441976"/>
          <c:w val="0.90095065136008712"/>
          <c:h val="0.65991927145470453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'DICIEMBRE 2019'!$B$912</c:f>
              <c:strCache>
                <c:ptCount val="1"/>
                <c:pt idx="0">
                  <c:v>DICIEMBRE 2018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'DICIEMBRE 2019'!$C$911:$H$911</c15:sqref>
                  </c15:fullRef>
                </c:ext>
              </c:extLst>
              <c:f>('DICIEMBRE 2019'!$C$911,'DICIEMBRE 2019'!$E$911,'DICIEMBRE 2019'!$G$911)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'DICIEMBRE 2019'!$C$912:$H$912</c15:sqref>
                  </c15:fullRef>
                </c:ext>
              </c:extLst>
              <c:f>('DICIEMBRE 2019'!$C$912,'DICIEMBRE 2019'!$E$912,'DICIEMBRE 2019'!$G$912)</c:f>
              <c:numCache>
                <c:formatCode>#,##0</c:formatCode>
                <c:ptCount val="3"/>
                <c:pt idx="0">
                  <c:v>92626</c:v>
                </c:pt>
                <c:pt idx="1">
                  <c:v>2626</c:v>
                </c:pt>
                <c:pt idx="2">
                  <c:v>95252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231-4980-B951-1116920C833A}"/>
            </c:ext>
          </c:extLst>
        </c:ser>
        <c:ser>
          <c:idx val="2"/>
          <c:order val="2"/>
          <c:tx>
            <c:strRef>
              <c:f>'DICIEMBRE 2019'!$B$913</c:f>
              <c:strCache>
                <c:ptCount val="1"/>
                <c:pt idx="0">
                  <c:v>DICIEMBRE 2019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'DICIEMBRE 2019'!$C$911:$H$911</c15:sqref>
                  </c15:fullRef>
                </c:ext>
              </c:extLst>
              <c:f>('DICIEMBRE 2019'!$C$911,'DICIEMBRE 2019'!$E$911,'DICIEMBRE 2019'!$G$911)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'DICIEMBRE 2019'!$C$913:$H$913</c15:sqref>
                  </c15:fullRef>
                </c:ext>
              </c:extLst>
              <c:f>('DICIEMBRE 2019'!$C$913,'DICIEMBRE 2019'!$E$913,'DICIEMBRE 2019'!$G$913)</c:f>
              <c:numCache>
                <c:formatCode>#,##0</c:formatCode>
                <c:ptCount val="3"/>
                <c:pt idx="0">
                  <c:v>92145</c:v>
                </c:pt>
                <c:pt idx="1">
                  <c:v>3969</c:v>
                </c:pt>
                <c:pt idx="2">
                  <c:v>96114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231-4980-B951-1116920C83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99567368"/>
        <c:axId val="199568936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'DICIEMBRE 2019'!$B$911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'DICIEMBRE 2019'!$C$911:$H$911</c15:sqref>
                        </c15:fullRef>
                        <c15:formulaRef>
                          <c15:sqref>('DICIEMBRE 2019'!$C$911,'DICIEMBRE 2019'!$E$911,'DICIEMBRE 2019'!$G$911)</c15:sqref>
                        </c15:formulaRef>
                      </c:ext>
                    </c:extLst>
                    <c:strCache>
                      <c:ptCount val="3"/>
                      <c:pt idx="0">
                        <c:v>VIAJ.  ESPAÑOLES</c:v>
                      </c:pt>
                      <c:pt idx="1">
                        <c:v>VIAJ.  EXTRANJEROS.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'DICIEMBRE 2019'!$C$911:$H$911</c15:sqref>
                        </c15:fullRef>
                        <c15:formulaRef>
                          <c15:sqref>('DICIEMBRE 2019'!$C$911,'DICIEMBRE 2019'!$E$911,'DICIEMBRE 2019'!$G$911)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7231-4980-B951-1116920C833A}"/>
                  </c:ext>
                </c:extLst>
              </c15:ser>
            </c15:filteredBarSeries>
          </c:ext>
        </c:extLst>
      </c:barChart>
      <c:catAx>
        <c:axId val="199567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99568936"/>
        <c:crosses val="autoZero"/>
        <c:auto val="0"/>
        <c:lblAlgn val="ctr"/>
        <c:lblOffset val="100"/>
        <c:noMultiLvlLbl val="0"/>
      </c:catAx>
      <c:valAx>
        <c:axId val="199568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995673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5093100039603633"/>
          <c:y val="4.827228669089201E-3"/>
          <c:w val="0.23072474638446194"/>
          <c:h val="0.164873064575266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 sz="11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rPr>
              <a:t>COMPARATIVA DE DATOS ACUMULADOS DE ENERO A  ENERO  2015 y 2016</a:t>
            </a:r>
          </a:p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 sz="1100" b="1" i="0" u="none" strike="noStrike" baseline="0">
                <a:solidFill>
                  <a:srgbClr val="FF0000"/>
                </a:solidFill>
                <a:latin typeface="Verdana"/>
                <a:ea typeface="Verdana"/>
                <a:cs typeface="Verdana"/>
              </a:rPr>
              <a:t>PERNOCTACIONES</a:t>
            </a:r>
          </a:p>
        </c:rich>
      </c:tx>
      <c:overlay val="0"/>
      <c:spPr>
        <a:noFill/>
        <a:ln w="25400">
          <a:noFill/>
        </a:ln>
      </c:spPr>
    </c:title>
    <c:autoTitleDeleted val="0"/>
    <c:view3D>
      <c:rotX val="15"/>
      <c:hPercent val="5"/>
      <c:rotY val="20"/>
      <c:depthPercent val="2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1"/>
          <c:order val="0"/>
          <c:tx>
            <c:strRef>
              <c:f>[2]Mes!$A$222</c:f>
              <c:strCache>
                <c:ptCount val="1"/>
                <c:pt idx="0">
                  <c:v>ENERO a ENERO 2015</c:v>
                </c:pt>
              </c:strCache>
            </c:strRef>
          </c:tx>
          <c:spPr>
            <a:solidFill>
              <a:srgbClr val="0000FF"/>
            </a:solidFill>
            <a:ln w="25400">
              <a:noFill/>
            </a:ln>
          </c:spPr>
          <c:invertIfNegative val="0"/>
          <c:cat>
            <c:strRef>
              <c:f>[2]Mes!$B$221:$D$221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Total pernoctaciones</c:v>
                </c:pt>
              </c:strCache>
            </c:strRef>
          </c:cat>
          <c:val>
            <c:numRef>
              <c:f>[2]Mes!$B$222:$D$222</c:f>
              <c:numCache>
                <c:formatCode>General</c:formatCode>
                <c:ptCount val="3"/>
                <c:pt idx="0">
                  <c:v>421382</c:v>
                </c:pt>
                <c:pt idx="1">
                  <c:v>74635</c:v>
                </c:pt>
                <c:pt idx="2">
                  <c:v>496017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D0B-418F-9F79-AA45EE139872}"/>
            </c:ext>
          </c:extLst>
        </c:ser>
        <c:ser>
          <c:idx val="0"/>
          <c:order val="1"/>
          <c:tx>
            <c:strRef>
              <c:f>[2]Mes!$A$223</c:f>
              <c:strCache>
                <c:ptCount val="1"/>
                <c:pt idx="0">
                  <c:v>ENERO a ENERO 2016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[2]Mes!$B$221:$D$221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Total pernoctaciones</c:v>
                </c:pt>
              </c:strCache>
            </c:strRef>
          </c:cat>
          <c:val>
            <c:numRef>
              <c:f>[2]Mes!$B$223:$D$223</c:f>
              <c:numCache>
                <c:formatCode>General</c:formatCode>
                <c:ptCount val="3"/>
                <c:pt idx="0">
                  <c:v>465987</c:v>
                </c:pt>
                <c:pt idx="1">
                  <c:v>79219</c:v>
                </c:pt>
                <c:pt idx="2">
                  <c:v>545206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D0B-418F-9F79-AA45EE1398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gapDepth val="0"/>
        <c:shape val="box"/>
        <c:axId val="197395472"/>
        <c:axId val="197392336"/>
        <c:axId val="0"/>
      </c:bar3DChart>
      <c:catAx>
        <c:axId val="1973954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197392336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9739233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19739547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825" b="1" i="0" u="none" strike="noStrike" baseline="0">
                <a:solidFill>
                  <a:srgbClr val="993366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overlay val="0"/>
      <c:spPr>
        <a:solidFill>
          <a:srgbClr val="FFFF99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s-ES" sz="1440" b="1" i="0" u="none" strike="noStrike" kern="1200" cap="all" spc="0" baseline="0">
                <a:solidFill>
                  <a:srgbClr val="FFC000"/>
                </a:solidFill>
                <a:latin typeface="+mn-lt"/>
                <a:ea typeface="+mn-ea"/>
                <a:cs typeface="+mn-cs"/>
              </a:defRPr>
            </a:pPr>
            <a:r>
              <a:rPr lang="es-ES">
                <a:solidFill>
                  <a:srgbClr val="FFC0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s-ES" sz="1440" b="1" i="0" u="none" strike="noStrike" kern="1200" cap="all" spc="0" baseline="0">
              <a:solidFill>
                <a:srgbClr val="FFC0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6242829138447618E-2"/>
          <c:y val="0.2181289270659349"/>
          <c:w val="0.91593816176808041"/>
          <c:h val="0.64476775630318928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'DICIEMBRE 2019'!$B$1055</c:f>
              <c:strCache>
                <c:ptCount val="1"/>
                <c:pt idx="0">
                  <c:v>DICIEMBRE 2018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'DICIEMBRE 2019'!$C$1054:$H$1054</c15:sqref>
                  </c15:fullRef>
                </c:ext>
              </c:extLst>
              <c:f>('DICIEMBRE 2019'!$C$1054,'DICIEMBRE 2019'!$E$1054,'DICIEMBRE 2019'!$G$1054)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'DICIEMBRE 2019'!$C$1055:$H$1055</c15:sqref>
                  </c15:fullRef>
                </c:ext>
              </c:extLst>
              <c:f>('DICIEMBRE 2019'!$C$1055,'DICIEMBRE 2019'!$E$1055,'DICIEMBRE 2019'!$G$1055)</c:f>
              <c:numCache>
                <c:formatCode>#,##0</c:formatCode>
                <c:ptCount val="3"/>
                <c:pt idx="0">
                  <c:v>2018</c:v>
                </c:pt>
                <c:pt idx="1">
                  <c:v>1926</c:v>
                </c:pt>
                <c:pt idx="2">
                  <c:v>3944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961-417A-BB7F-DEEAE98B1300}"/>
            </c:ext>
          </c:extLst>
        </c:ser>
        <c:ser>
          <c:idx val="2"/>
          <c:order val="2"/>
          <c:tx>
            <c:strRef>
              <c:f>'DICIEMBRE 2019'!$B$1056</c:f>
              <c:strCache>
                <c:ptCount val="1"/>
                <c:pt idx="0">
                  <c:v>DICIEMBRE 2019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'DICIEMBRE 2019'!$C$1054:$H$1054</c15:sqref>
                  </c15:fullRef>
                </c:ext>
              </c:extLst>
              <c:f>('DICIEMBRE 2019'!$C$1054,'DICIEMBRE 2019'!$E$1054,'DICIEMBRE 2019'!$G$1054)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'DICIEMBRE 2019'!$C$1056:$H$1056</c15:sqref>
                  </c15:fullRef>
                </c:ext>
              </c:extLst>
              <c:f>('DICIEMBRE 2019'!$C$1056,'DICIEMBRE 2019'!$E$1056,'DICIEMBRE 2019'!$G$1056)</c:f>
              <c:numCache>
                <c:formatCode>#,##0</c:formatCode>
                <c:ptCount val="3"/>
                <c:pt idx="0">
                  <c:v>2638</c:v>
                </c:pt>
                <c:pt idx="1">
                  <c:v>1618</c:v>
                </c:pt>
                <c:pt idx="2">
                  <c:v>4256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961-417A-BB7F-DEEAE98B13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10160184"/>
        <c:axId val="312202352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'DICIEMBRE 2019'!$B$1054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'DICIEMBRE 2019'!$C$1054:$H$1054</c15:sqref>
                        </c15:fullRef>
                        <c15:formulaRef>
                          <c15:sqref>('DICIEMBRE 2019'!$C$1054,'DICIEMBRE 2019'!$E$1054,'DICIEMBRE 2019'!$G$1054)</c15:sqref>
                        </c15:formulaRef>
                      </c:ext>
                    </c:extLst>
                    <c:strCache>
                      <c:ptCount val="3"/>
                      <c:pt idx="0">
                        <c:v>VIAJ.  ESPAÑOLES</c:v>
                      </c:pt>
                      <c:pt idx="1">
                        <c:v>VIAJ.  EXTRANJEROS.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'DICIEMBRE 2019'!$C$1054:$H$1054</c15:sqref>
                        </c15:fullRef>
                        <c15:formulaRef>
                          <c15:sqref>('DICIEMBRE 2019'!$C$1054,'DICIEMBRE 2019'!$E$1054,'DICIEMBRE 2019'!$G$1054)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D961-417A-BB7F-DEEAE98B1300}"/>
                  </c:ext>
                </c:extLst>
              </c15:ser>
            </c15:filteredBarSeries>
          </c:ext>
        </c:extLst>
      </c:barChart>
      <c:catAx>
        <c:axId val="3101601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lang="es-ES" sz="1200" b="1" i="0" u="none" strike="noStrike" kern="1200" cap="all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12202352"/>
        <c:crosses val="autoZero"/>
        <c:auto val="0"/>
        <c:lblAlgn val="ctr"/>
        <c:lblOffset val="100"/>
        <c:noMultiLvlLbl val="0"/>
      </c:catAx>
      <c:valAx>
        <c:axId val="3122023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lang="es-ES" sz="900" b="0" i="0" u="none" strike="noStrike" kern="1200" cap="all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101601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lang="es-ES" sz="1200" b="1" i="0" u="none" strike="noStrike" kern="1200" cap="all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5093100039603633"/>
          <c:y val="9.8996930160553474E-3"/>
          <c:w val="0.23072474638446194"/>
          <c:h val="0.1598006002283008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s-ES" sz="1200" b="1" i="0" u="none" strike="noStrike" kern="1200" cap="all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 algn="ctr" rtl="0">
        <a:defRPr lang="es-ES" sz="1200" b="1" i="0" u="none" strike="noStrike" kern="1200" cap="all" baseline="0">
          <a:solidFill>
            <a:srgbClr val="7DB51A"/>
          </a:solidFill>
          <a:latin typeface="+mn-lt"/>
          <a:ea typeface="+mn-ea"/>
          <a:cs typeface="+mn-cs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2912271270004649E-2"/>
          <c:y val="0.19792690686391473"/>
          <c:w val="0.91427288283385888"/>
          <c:h val="0.6649697765052095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'DICIEMBRE 2019'!$B$1198</c:f>
              <c:strCache>
                <c:ptCount val="1"/>
                <c:pt idx="0">
                  <c:v>DICIEMBRE 2018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'DICIEMBRE 2019'!$C$1197:$H$1197</c15:sqref>
                  </c15:fullRef>
                </c:ext>
              </c:extLst>
              <c:f>('DICIEMBRE 2019'!$C$1197,'DICIEMBRE 2019'!$E$1197,'DICIEMBRE 2019'!$G$1197)</c:f>
              <c:strCache>
                <c:ptCount val="3"/>
                <c:pt idx="0">
                  <c:v>VIAJ.  ESPAÑOLES</c:v>
                </c:pt>
                <c:pt idx="1">
                  <c:v>VIAJ.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'DICIEMBRE 2019'!$C$1198:$H$1198</c15:sqref>
                  </c15:fullRef>
                </c:ext>
              </c:extLst>
              <c:f>('DICIEMBRE 2019'!$C$1198,'DICIEMBRE 2019'!$E$1198,'DICIEMBRE 2019'!$G$1198)</c:f>
              <c:numCache>
                <c:formatCode>#,##0</c:formatCode>
                <c:ptCount val="3"/>
                <c:pt idx="0">
                  <c:v>4226</c:v>
                </c:pt>
                <c:pt idx="1">
                  <c:v>1282</c:v>
                </c:pt>
                <c:pt idx="2">
                  <c:v>5508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205-4F80-AF4E-0A3FC709F6CA}"/>
            </c:ext>
          </c:extLst>
        </c:ser>
        <c:ser>
          <c:idx val="2"/>
          <c:order val="2"/>
          <c:tx>
            <c:strRef>
              <c:f>'DICIEMBRE 2019'!$B$1199</c:f>
              <c:strCache>
                <c:ptCount val="1"/>
                <c:pt idx="0">
                  <c:v>DICIEMBRE 2019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'DICIEMBRE 2019'!$C$1197:$H$1197</c15:sqref>
                  </c15:fullRef>
                </c:ext>
              </c:extLst>
              <c:f>('DICIEMBRE 2019'!$C$1197,'DICIEMBRE 2019'!$E$1197,'DICIEMBRE 2019'!$G$1197)</c:f>
              <c:strCache>
                <c:ptCount val="3"/>
                <c:pt idx="0">
                  <c:v>VIAJ.  ESPAÑOLES</c:v>
                </c:pt>
                <c:pt idx="1">
                  <c:v>VIAJ.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'DICIEMBRE 2019'!$C$1199:$H$1199</c15:sqref>
                  </c15:fullRef>
                </c:ext>
              </c:extLst>
              <c:f>('DICIEMBRE 2019'!$C$1199,'DICIEMBRE 2019'!$E$1199,'DICIEMBRE 2019'!$G$1199)</c:f>
              <c:numCache>
                <c:formatCode>#,##0</c:formatCode>
                <c:ptCount val="3"/>
                <c:pt idx="0">
                  <c:v>7054</c:v>
                </c:pt>
                <c:pt idx="1">
                  <c:v>1674</c:v>
                </c:pt>
                <c:pt idx="2">
                  <c:v>8728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C205-4F80-AF4E-0A3FC709F6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12197256"/>
        <c:axId val="312201176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'DICIEMBRE 2019'!$B$1197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'DICIEMBRE 2019'!$C$1197:$H$1197</c15:sqref>
                        </c15:fullRef>
                        <c15:formulaRef>
                          <c15:sqref>('DICIEMBRE 2019'!$C$1197,'DICIEMBRE 2019'!$E$1197,'DICIEMBRE 2019'!$G$1197)</c15:sqref>
                        </c15:formulaRef>
                      </c:ext>
                    </c:extLst>
                    <c:strCache>
                      <c:ptCount val="3"/>
                      <c:pt idx="0">
                        <c:v>VIAJ.  ESPAÑOLES</c:v>
                      </c:pt>
                      <c:pt idx="1">
                        <c:v>VIAJ.  EXTRANJEROS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'DICIEMBRE 2019'!$C$1197:$H$1197</c15:sqref>
                        </c15:fullRef>
                        <c15:formulaRef>
                          <c15:sqref>('DICIEMBRE 2019'!$C$1197,'DICIEMBRE 2019'!$E$1197,'DICIEMBRE 2019'!$G$1197)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C205-4F80-AF4E-0A3FC709F6CA}"/>
                  </c:ext>
                </c:extLst>
              </c15:ser>
            </c15:filteredBarSeries>
          </c:ext>
        </c:extLst>
      </c:barChart>
      <c:catAx>
        <c:axId val="3121972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12201176"/>
        <c:crosses val="autoZero"/>
        <c:auto val="0"/>
        <c:lblAlgn val="ctr"/>
        <c:lblOffset val="100"/>
        <c:noMultiLvlLbl val="0"/>
      </c:catAx>
      <c:valAx>
        <c:axId val="3122011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121972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5093100039603633"/>
          <c:y val="2.0044613704035801E-2"/>
          <c:w val="0.23072474638446194"/>
          <c:h val="0.1496556117609232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7908108072669102E-2"/>
          <c:y val="0.18782589676290465"/>
          <c:w val="0.90927704603119464"/>
          <c:h val="0.67507078660621966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'DICIEMBRE 2019'!$B$1341</c:f>
              <c:strCache>
                <c:ptCount val="1"/>
                <c:pt idx="0">
                  <c:v>DICIEMBRE 2018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'DICIEMBRE 2019'!$C$1340:$H$1340</c15:sqref>
                  </c15:fullRef>
                </c:ext>
              </c:extLst>
              <c:f>('DICIEMBRE 2019'!$C$1340,'DICIEMBRE 2019'!$E$1340,'DICIEMBRE 2019'!$G$1340)</c:f>
              <c:strCache>
                <c:ptCount val="3"/>
                <c:pt idx="0">
                  <c:v>VIAJ.  ESPAÑOLES</c:v>
                </c:pt>
                <c:pt idx="1">
                  <c:v>VIAJ.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'DICIEMBRE 2019'!$C$1341:$H$1341</c15:sqref>
                  </c15:fullRef>
                </c:ext>
              </c:extLst>
              <c:f>('DICIEMBRE 2019'!$C$1341,'DICIEMBRE 2019'!$E$1341,'DICIEMBRE 2019'!$G$1341)</c:f>
              <c:numCache>
                <c:formatCode>#,##0</c:formatCode>
                <c:ptCount val="3"/>
                <c:pt idx="0">
                  <c:v>27371</c:v>
                </c:pt>
                <c:pt idx="1">
                  <c:v>3686</c:v>
                </c:pt>
                <c:pt idx="2">
                  <c:v>31057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288-4DFA-9BED-77760C7A58A3}"/>
            </c:ext>
          </c:extLst>
        </c:ser>
        <c:ser>
          <c:idx val="2"/>
          <c:order val="2"/>
          <c:tx>
            <c:strRef>
              <c:f>'DICIEMBRE 2019'!$B$1342</c:f>
              <c:strCache>
                <c:ptCount val="1"/>
                <c:pt idx="0">
                  <c:v>DICIEMBRE 2019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'DICIEMBRE 2019'!$C$1340:$H$1340</c15:sqref>
                  </c15:fullRef>
                </c:ext>
              </c:extLst>
              <c:f>('DICIEMBRE 2019'!$C$1340,'DICIEMBRE 2019'!$E$1340,'DICIEMBRE 2019'!$G$1340)</c:f>
              <c:strCache>
                <c:ptCount val="3"/>
                <c:pt idx="0">
                  <c:v>VIAJ.  ESPAÑOLES</c:v>
                </c:pt>
                <c:pt idx="1">
                  <c:v>VIAJ.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'DICIEMBRE 2019'!$C$1342:$H$1342</c15:sqref>
                  </c15:fullRef>
                </c:ext>
              </c:extLst>
              <c:f>('DICIEMBRE 2019'!$C$1342,'DICIEMBRE 2019'!$E$1342,'DICIEMBRE 2019'!$G$1342)</c:f>
              <c:numCache>
                <c:formatCode>#,##0</c:formatCode>
                <c:ptCount val="3"/>
                <c:pt idx="0">
                  <c:v>30902</c:v>
                </c:pt>
                <c:pt idx="1">
                  <c:v>5477</c:v>
                </c:pt>
                <c:pt idx="2">
                  <c:v>36379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288-4DFA-9BED-77760C7A58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12204704"/>
        <c:axId val="312198432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'DICIEMBRE 2019'!$B$1340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'DICIEMBRE 2019'!$C$1340:$H$1340</c15:sqref>
                        </c15:fullRef>
                        <c15:formulaRef>
                          <c15:sqref>('DICIEMBRE 2019'!$C$1340,'DICIEMBRE 2019'!$E$1340,'DICIEMBRE 2019'!$G$1340)</c15:sqref>
                        </c15:formulaRef>
                      </c:ext>
                    </c:extLst>
                    <c:strCache>
                      <c:ptCount val="3"/>
                      <c:pt idx="0">
                        <c:v>VIAJ.  ESPAÑOLES</c:v>
                      </c:pt>
                      <c:pt idx="1">
                        <c:v>VIAJ.  EXTRANJEROS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'DICIEMBRE 2019'!$C$1340:$H$1340</c15:sqref>
                        </c15:fullRef>
                        <c15:formulaRef>
                          <c15:sqref>('DICIEMBRE 2019'!$C$1340,'DICIEMBRE 2019'!$E$1340,'DICIEMBRE 2019'!$G$1340)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A288-4DFA-9BED-77760C7A58A3}"/>
                  </c:ext>
                </c:extLst>
              </c15:ser>
            </c15:filteredBarSeries>
          </c:ext>
        </c:extLst>
      </c:barChart>
      <c:catAx>
        <c:axId val="3122047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12198432"/>
        <c:crosses val="autoZero"/>
        <c:auto val="0"/>
        <c:lblAlgn val="ctr"/>
        <c:lblOffset val="100"/>
        <c:noMultiLvlLbl val="0"/>
      </c:catAx>
      <c:valAx>
        <c:axId val="3121984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122047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5093100039603633"/>
          <c:y val="4.827228669089201E-3"/>
          <c:w val="0.23072474638446194"/>
          <c:h val="0.164873064575266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9573387006890586E-2"/>
          <c:y val="0.19792690686391473"/>
          <c:w val="0.907611767096973"/>
          <c:h val="0.6649697765052095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'DICIEMBRE 2019'!$B$1412</c:f>
              <c:strCache>
                <c:ptCount val="1"/>
                <c:pt idx="0">
                  <c:v>DICIEMBRE 2018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'DICIEMBRE 2019'!$C$1411:$H$1411</c15:sqref>
                  </c15:fullRef>
                </c:ext>
              </c:extLst>
              <c:f>('DICIEMBRE 2019'!$C$1411,'DICIEMBRE 2019'!$E$1411,'DICIEMBRE 2019'!$G$1411)</c:f>
              <c:strCache>
                <c:ptCount val="3"/>
                <c:pt idx="0">
                  <c:v>VIAJ.  ESPAÑOLES</c:v>
                </c:pt>
                <c:pt idx="1">
                  <c:v>VIAJ.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'DICIEMBRE 2019'!$C$1412:$H$1412</c15:sqref>
                  </c15:fullRef>
                </c:ext>
              </c:extLst>
              <c:f>('DICIEMBRE 2019'!$C$1412,'DICIEMBRE 2019'!$E$1412,'DICIEMBRE 2019'!$G$1412)</c:f>
              <c:numCache>
                <c:formatCode>#,##0</c:formatCode>
                <c:ptCount val="3"/>
                <c:pt idx="0">
                  <c:v>19597</c:v>
                </c:pt>
                <c:pt idx="1">
                  <c:v>1925</c:v>
                </c:pt>
                <c:pt idx="2">
                  <c:v>21522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D1A-4D1E-90E6-D0F1BB69777C}"/>
            </c:ext>
          </c:extLst>
        </c:ser>
        <c:ser>
          <c:idx val="2"/>
          <c:order val="2"/>
          <c:tx>
            <c:strRef>
              <c:f>'DICIEMBRE 2019'!$B$1413</c:f>
              <c:strCache>
                <c:ptCount val="1"/>
                <c:pt idx="0">
                  <c:v>DICIEMBRE 2019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'DICIEMBRE 2019'!$C$1411:$H$1411</c15:sqref>
                  </c15:fullRef>
                </c:ext>
              </c:extLst>
              <c:f>('DICIEMBRE 2019'!$C$1411,'DICIEMBRE 2019'!$E$1411,'DICIEMBRE 2019'!$G$1411)</c:f>
              <c:strCache>
                <c:ptCount val="3"/>
                <c:pt idx="0">
                  <c:v>VIAJ.  ESPAÑOLES</c:v>
                </c:pt>
                <c:pt idx="1">
                  <c:v>VIAJ.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'DICIEMBRE 2019'!$C$1413:$H$1413</c15:sqref>
                  </c15:fullRef>
                </c:ext>
              </c:extLst>
              <c:f>('DICIEMBRE 2019'!$C$1413,'DICIEMBRE 2019'!$E$1413,'DICIEMBRE 2019'!$G$1413)</c:f>
              <c:numCache>
                <c:formatCode>#,##0</c:formatCode>
                <c:ptCount val="3"/>
                <c:pt idx="0">
                  <c:v>17210</c:v>
                </c:pt>
                <c:pt idx="1">
                  <c:v>1942</c:v>
                </c:pt>
                <c:pt idx="2">
                  <c:v>19152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D1A-4D1E-90E6-D0F1BB6977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12203528"/>
        <c:axId val="312201568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'DICIEMBRE 2019'!$B$1411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'DICIEMBRE 2019'!$C$1411:$H$1411</c15:sqref>
                        </c15:fullRef>
                        <c15:formulaRef>
                          <c15:sqref>('DICIEMBRE 2019'!$C$1411,'DICIEMBRE 2019'!$E$1411,'DICIEMBRE 2019'!$G$1411)</c15:sqref>
                        </c15:formulaRef>
                      </c:ext>
                    </c:extLst>
                    <c:strCache>
                      <c:ptCount val="3"/>
                      <c:pt idx="0">
                        <c:v>VIAJ.  ESPAÑOLES</c:v>
                      </c:pt>
                      <c:pt idx="1">
                        <c:v>VIAJ.  EXTRANJEROS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'DICIEMBRE 2019'!$C$1411:$H$1411</c15:sqref>
                        </c15:fullRef>
                        <c15:formulaRef>
                          <c15:sqref>('DICIEMBRE 2019'!$C$1411,'DICIEMBRE 2019'!$E$1411,'DICIEMBRE 2019'!$G$1411)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BD1A-4D1E-90E6-D0F1BB69777C}"/>
                  </c:ext>
                </c:extLst>
              </c15:ser>
            </c15:filteredBarSeries>
          </c:ext>
        </c:extLst>
      </c:barChart>
      <c:catAx>
        <c:axId val="3122035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12201568"/>
        <c:crosses val="autoZero"/>
        <c:auto val="0"/>
        <c:lblAlgn val="ctr"/>
        <c:lblOffset val="100"/>
        <c:noMultiLvlLbl val="0"/>
      </c:catAx>
      <c:valAx>
        <c:axId val="3122015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122035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5093100039603633"/>
          <c:y val="4.827228669089201E-3"/>
          <c:w val="0.23072474638446194"/>
          <c:h val="0.164873064575266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>
                <a:solidFill>
                  <a:srgbClr val="7DB51A"/>
                </a:solidFill>
              </a:rPr>
              <a:t>DISTRIBUCION PROVINCIAL DEL Nº DE VIAJEROS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E35-49EF-8BBA-BAD63CB90E3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E35-49EF-8BBA-BAD63CB90E3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E35-49EF-8BBA-BAD63CB90E3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BE35-49EF-8BBA-BAD63CB90E37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BE35-49EF-8BBA-BAD63CB90E37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BE35-49EF-8BBA-BAD63CB90E37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BE35-49EF-8BBA-BAD63CB90E37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BE35-49EF-8BBA-BAD63CB90E37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BE35-49EF-8BBA-BAD63CB90E37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BE35-49EF-8BBA-BAD63CB90E37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BE35-49EF-8BBA-BAD63CB90E37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BE35-49EF-8BBA-BAD63CB90E37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3"/>
              <c:layout>
                <c:manualLayout>
                  <c:x val="-2.4943310657596373E-2"/>
                  <c:y val="0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BE35-49EF-8BBA-BAD63CB90E37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BE35-49EF-8BBA-BAD63CB90E37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BE35-49EF-8BBA-BAD63CB90E37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6"/>
              <c:layout>
                <c:manualLayout>
                  <c:x val="-1.1337868480725665E-2"/>
                  <c:y val="0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BE35-49EF-8BBA-BAD63CB90E37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7"/>
              <c:layout>
                <c:manualLayout>
                  <c:x val="3.4013605442176874E-2"/>
                  <c:y val="-4.7473441039481472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BE35-49EF-8BBA-BAD63CB90E37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8"/>
              <c:layout>
                <c:manualLayout>
                  <c:x val="3.4013605442176874E-2"/>
                  <c:y val="7.3036063137663781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BE35-49EF-8BBA-BAD63CB90E37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'DICIEMBRE 2019'!$B$1025:$B$1033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'DICIEMBRE 2019'!$E$1025:$E$1033</c:f>
              <c:numCache>
                <c:formatCode>#,##0</c:formatCode>
                <c:ptCount val="9"/>
                <c:pt idx="0">
                  <c:v>969</c:v>
                </c:pt>
                <c:pt idx="1">
                  <c:v>979</c:v>
                </c:pt>
                <c:pt idx="2">
                  <c:v>247</c:v>
                </c:pt>
                <c:pt idx="3">
                  <c:v>5</c:v>
                </c:pt>
                <c:pt idx="4">
                  <c:v>1215</c:v>
                </c:pt>
                <c:pt idx="5">
                  <c:v>497</c:v>
                </c:pt>
                <c:pt idx="6">
                  <c:v>48</c:v>
                </c:pt>
                <c:pt idx="7">
                  <c:v>277</c:v>
                </c:pt>
                <c:pt idx="8">
                  <c:v>19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BE35-49EF-8BBA-BAD63CB90E37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DISTRIBUCIÓN PROVINCIAL DEL Nº DE PERNOCTACIONES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0419517232478"/>
          <c:y val="0.22555412756594523"/>
          <c:w val="0.78948334839292633"/>
          <c:h val="0.67376753512093979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3BB-4736-9FFF-2D3DE710D56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3BB-4736-9FFF-2D3DE710D56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3BB-4736-9FFF-2D3DE710D56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D3BB-4736-9FFF-2D3DE710D569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D3BB-4736-9FFF-2D3DE710D569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D3BB-4736-9FFF-2D3DE710D569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D3BB-4736-9FFF-2D3DE710D569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D3BB-4736-9FFF-2D3DE710D569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D3BB-4736-9FFF-2D3DE710D569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6"/>
              <c:layout>
                <c:manualLayout>
                  <c:x val="9.1324200913242004E-3"/>
                  <c:y val="2.1866460207490324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2.2831050228310501E-2"/>
                  <c:y val="-3.6444100345817208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3.4246575342465752E-2"/>
                  <c:y val="-1.6703353033273293E-17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%" sourceLinked="0"/>
            <c:spPr>
              <a:noFill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spc="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'DICIEMBRE 2019'!$B$1025:$B$1033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'DICIEMBRE 2019'!$H$1025:$H$1033</c:f>
              <c:numCache>
                <c:formatCode>#,##0</c:formatCode>
                <c:ptCount val="9"/>
                <c:pt idx="0">
                  <c:v>1938</c:v>
                </c:pt>
                <c:pt idx="1">
                  <c:v>1369</c:v>
                </c:pt>
                <c:pt idx="2">
                  <c:v>668</c:v>
                </c:pt>
                <c:pt idx="3">
                  <c:v>10</c:v>
                </c:pt>
                <c:pt idx="4">
                  <c:v>1549</c:v>
                </c:pt>
                <c:pt idx="5">
                  <c:v>1138</c:v>
                </c:pt>
                <c:pt idx="6">
                  <c:v>144</c:v>
                </c:pt>
                <c:pt idx="7">
                  <c:v>477</c:v>
                </c:pt>
                <c:pt idx="8">
                  <c:v>34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D3BB-4736-9FFF-2D3DE710D569}"/>
            </c:ext>
          </c:extLst>
        </c:ser>
        <c:dLbls>
          <c:dLblPos val="outEnd"/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>
                <a:solidFill>
                  <a:srgbClr val="7DB51A"/>
                </a:solidFill>
              </a:rPr>
              <a:t>DISTRIBUCION PROVINCIAL DEL Nº DE VIAJEROS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14E4-41E5-83CD-B82F682C582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14E4-41E5-83CD-B82F682C582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14E4-41E5-83CD-B82F682C582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14E4-41E5-83CD-B82F682C5827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14E4-41E5-83CD-B82F682C5827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14E4-41E5-83CD-B82F682C5827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14E4-41E5-83CD-B82F682C5827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14E4-41E5-83CD-B82F682C5827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14E4-41E5-83CD-B82F682C5827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14E4-41E5-83CD-B82F682C5827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14E4-41E5-83CD-B82F682C5827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14E4-41E5-83CD-B82F682C5827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14E4-41E5-83CD-B82F682C5827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14E4-41E5-83CD-B82F682C5827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14E4-41E5-83CD-B82F682C5827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6"/>
              <c:layout>
                <c:manualLayout>
                  <c:x val="-2.4858757062146977E-2"/>
                  <c:y val="1.4669289812900105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14E4-41E5-83CD-B82F682C5827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7"/>
              <c:layout>
                <c:manualLayout>
                  <c:x val="-1.3559322033898305E-2"/>
                  <c:y val="-5.5009836798375518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14E4-41E5-83CD-B82F682C5827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8"/>
              <c:layout>
                <c:manualLayout>
                  <c:x val="9.0395480225988704E-3"/>
                  <c:y val="0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14E4-41E5-83CD-B82F682C5827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'DICIEMBRE 2019'!$B$1168:$B$1176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'DICIEMBRE 2019'!$E$1168:$E$1176</c:f>
              <c:numCache>
                <c:formatCode>#,##0</c:formatCode>
                <c:ptCount val="9"/>
                <c:pt idx="0">
                  <c:v>690</c:v>
                </c:pt>
                <c:pt idx="1">
                  <c:v>940</c:v>
                </c:pt>
                <c:pt idx="2">
                  <c:v>2390</c:v>
                </c:pt>
                <c:pt idx="3">
                  <c:v>284</c:v>
                </c:pt>
                <c:pt idx="4">
                  <c:v>869</c:v>
                </c:pt>
                <c:pt idx="5">
                  <c:v>2863</c:v>
                </c:pt>
                <c:pt idx="6">
                  <c:v>289</c:v>
                </c:pt>
                <c:pt idx="7">
                  <c:v>333</c:v>
                </c:pt>
                <c:pt idx="8">
                  <c:v>70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14E4-41E5-83CD-B82F682C5827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>
                <a:solidFill>
                  <a:srgbClr val="7DB51A"/>
                </a:solidFill>
              </a:rPr>
              <a:t>DISTRIBUCIÓN PROVINCIAL DEL Nº DE PERNOCTACIONES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0419517232478"/>
          <c:y val="0.22555412756594523"/>
          <c:w val="0.78948334839292633"/>
          <c:h val="0.67376753512093979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7437-4305-85FF-7E8749ECDA9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7437-4305-85FF-7E8749ECDA9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7437-4305-85FF-7E8749ECDA9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7437-4305-85FF-7E8749ECDA97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7437-4305-85FF-7E8749ECDA97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7437-4305-85FF-7E8749ECDA97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7437-4305-85FF-7E8749ECDA97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7437-4305-85FF-7E8749ECDA97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7437-4305-85FF-7E8749ECDA97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6"/>
              <c:layout>
                <c:manualLayout>
                  <c:x val="-2.4282560706401807E-2"/>
                  <c:y val="2.5510870242072013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8.8300220750551876E-3"/>
                  <c:y val="-3.2799690311235488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2.8697571743929361E-2"/>
                  <c:y val="-2.1866460207490324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%" sourceLinked="0"/>
            <c:spPr>
              <a:noFill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spc="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'DICIEMBRE 2019'!$B$1168:$B$1176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'DICIEMBRE 2019'!$H$1168:$H$1176</c:f>
              <c:numCache>
                <c:formatCode>#,##0</c:formatCode>
                <c:ptCount val="9"/>
                <c:pt idx="0">
                  <c:v>2360</c:v>
                </c:pt>
                <c:pt idx="1">
                  <c:v>2666</c:v>
                </c:pt>
                <c:pt idx="2">
                  <c:v>3709</c:v>
                </c:pt>
                <c:pt idx="3">
                  <c:v>875</c:v>
                </c:pt>
                <c:pt idx="4">
                  <c:v>1232</c:v>
                </c:pt>
                <c:pt idx="5">
                  <c:v>4718</c:v>
                </c:pt>
                <c:pt idx="6">
                  <c:v>474</c:v>
                </c:pt>
                <c:pt idx="7">
                  <c:v>730</c:v>
                </c:pt>
                <c:pt idx="8">
                  <c:v>70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7437-4305-85FF-7E8749ECDA97}"/>
            </c:ext>
          </c:extLst>
        </c:ser>
        <c:dLbls>
          <c:dLblPos val="outEnd"/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PROVINCIAL DEL Nº DE VIAJEROS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C3A-4BDB-A9E1-E0795C6C47D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C3A-4BDB-A9E1-E0795C6C47D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C3A-4BDB-A9E1-E0795C6C47D0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DC3A-4BDB-A9E1-E0795C6C47D0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DC3A-4BDB-A9E1-E0795C6C47D0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DC3A-4BDB-A9E1-E0795C6C47D0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DC3A-4BDB-A9E1-E0795C6C47D0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DC3A-4BDB-A9E1-E0795C6C47D0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DC3A-4BDB-A9E1-E0795C6C47D0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DC3A-4BDB-A9E1-E0795C6C47D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DC3A-4BDB-A9E1-E0795C6C47D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DC3A-4BDB-A9E1-E0795C6C47D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DC3A-4BDB-A9E1-E0795C6C47D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DC3A-4BDB-A9E1-E0795C6C47D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DC3A-4BDB-A9E1-E0795C6C47D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6"/>
              <c:layout>
                <c:manualLayout>
                  <c:x val="-1.3675213675213675E-2"/>
                  <c:y val="0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DC3A-4BDB-A9E1-E0795C6C47D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7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DC3A-4BDB-A9E1-E0795C6C47D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8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DC3A-4BDB-A9E1-E0795C6C47D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'DICIEMBRE 2019'!$B$1311:$B$1319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'DICIEMBRE 2019'!$E$1311:$E$1319</c:f>
              <c:numCache>
                <c:formatCode>#,##0</c:formatCode>
                <c:ptCount val="9"/>
                <c:pt idx="0">
                  <c:v>6519</c:v>
                </c:pt>
                <c:pt idx="1">
                  <c:v>2992</c:v>
                </c:pt>
                <c:pt idx="2">
                  <c:v>3769</c:v>
                </c:pt>
                <c:pt idx="3">
                  <c:v>446</c:v>
                </c:pt>
                <c:pt idx="4">
                  <c:v>7032</c:v>
                </c:pt>
                <c:pt idx="5">
                  <c:v>8419</c:v>
                </c:pt>
                <c:pt idx="6">
                  <c:v>857</c:v>
                </c:pt>
                <c:pt idx="7">
                  <c:v>4007</c:v>
                </c:pt>
                <c:pt idx="8">
                  <c:v>2338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DC3A-4BDB-A9E1-E0795C6C47D0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DISTRIBUCIÓN</a:t>
            </a:r>
            <a:r>
              <a:rPr lang="es-ES" sz="1100">
                <a:solidFill>
                  <a:srgbClr val="7DB51A"/>
                </a:solidFill>
              </a:rPr>
              <a:t> PROVINCIAL DEL Nº DE PERNOCTACIONES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0419517232478"/>
          <c:y val="0.22555412756594523"/>
          <c:w val="0.78948334839292633"/>
          <c:h val="0.67376753512093979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2D47-401D-B91C-532443481C0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2D47-401D-B91C-532443481C0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2D47-401D-B91C-532443481C0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2D47-401D-B91C-532443481C0B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2D47-401D-B91C-532443481C0B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2D47-401D-B91C-532443481C0B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2D47-401D-B91C-532443481C0B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2D47-401D-B91C-532443481C0B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2D47-401D-B91C-532443481C0B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6"/>
              <c:layout>
                <c:manualLayout>
                  <c:x val="-1.1376564277588168E-2"/>
                  <c:y val="3.6444100345817206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8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numFmt formatCode="0%" sourceLinked="0"/>
            <c:spPr>
              <a:noFill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spc="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'DICIEMBRE 2019'!$B$1311:$B$1319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'DICIEMBRE 2019'!$H$1311:$H$1319</c:f>
              <c:numCache>
                <c:formatCode>#,##0</c:formatCode>
                <c:ptCount val="9"/>
                <c:pt idx="0">
                  <c:v>10309</c:v>
                </c:pt>
                <c:pt idx="1">
                  <c:v>8250</c:v>
                </c:pt>
                <c:pt idx="2">
                  <c:v>9346</c:v>
                </c:pt>
                <c:pt idx="3">
                  <c:v>1824</c:v>
                </c:pt>
                <c:pt idx="4">
                  <c:v>14433</c:v>
                </c:pt>
                <c:pt idx="5">
                  <c:v>19587</c:v>
                </c:pt>
                <c:pt idx="6">
                  <c:v>2178</c:v>
                </c:pt>
                <c:pt idx="7">
                  <c:v>11640</c:v>
                </c:pt>
                <c:pt idx="8">
                  <c:v>5432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2D47-401D-B91C-532443481C0B}"/>
            </c:ext>
          </c:extLst>
        </c:ser>
        <c:dLbls>
          <c:dLblPos val="outEnd"/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b="1">
                <a:solidFill>
                  <a:srgbClr val="7DB51A"/>
                </a:solidFill>
              </a:rPr>
              <a:t>Nº DE ESTABLECIMIENTOS POR PROVINCIAS</a:t>
            </a:r>
          </a:p>
        </c:rich>
      </c:tx>
      <c:layout>
        <c:manualLayout>
          <c:xMode val="edge"/>
          <c:yMode val="edge"/>
          <c:x val="0.26333844878832091"/>
          <c:y val="3.13163236976324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1280805174080547E-2"/>
          <c:y val="0.2083146106736658"/>
          <c:w val="0.94993581514762515"/>
          <c:h val="0.696348704364795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[3]Oferta!$B$37</c:f>
              <c:strCache>
                <c:ptCount val="1"/>
                <c:pt idx="0">
                  <c:v>Hoteles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'DICIEMBRE 2019'!$B$1520:$B$1528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[3]Oferta!$B$39:$B$47</c:f>
              <c:numCache>
                <c:formatCode>General</c:formatCode>
                <c:ptCount val="9"/>
                <c:pt idx="0">
                  <c:v>51</c:v>
                </c:pt>
                <c:pt idx="1">
                  <c:v>134</c:v>
                </c:pt>
                <c:pt idx="2">
                  <c:v>91</c:v>
                </c:pt>
                <c:pt idx="3">
                  <c:v>35</c:v>
                </c:pt>
                <c:pt idx="4">
                  <c:v>109</c:v>
                </c:pt>
                <c:pt idx="5">
                  <c:v>62</c:v>
                </c:pt>
                <c:pt idx="6">
                  <c:v>39</c:v>
                </c:pt>
                <c:pt idx="7">
                  <c:v>82</c:v>
                </c:pt>
                <c:pt idx="8">
                  <c:v>47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F66-485D-984F-2DD0319AF76B}"/>
            </c:ext>
          </c:extLst>
        </c:ser>
        <c:ser>
          <c:idx val="1"/>
          <c:order val="1"/>
          <c:tx>
            <c:strRef>
              <c:f>[3]Oferta!$D$37</c:f>
              <c:strCache>
                <c:ptCount val="1"/>
                <c:pt idx="0">
                  <c:v>Hostales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'DICIEMBRE 2019'!$B$1520:$B$1528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[3]Oferta!$D$39:$D$47</c:f>
              <c:numCache>
                <c:formatCode>General</c:formatCode>
                <c:ptCount val="9"/>
                <c:pt idx="0">
                  <c:v>81</c:v>
                </c:pt>
                <c:pt idx="1">
                  <c:v>116</c:v>
                </c:pt>
                <c:pt idx="2">
                  <c:v>200</c:v>
                </c:pt>
                <c:pt idx="3">
                  <c:v>60</c:v>
                </c:pt>
                <c:pt idx="4">
                  <c:v>110</c:v>
                </c:pt>
                <c:pt idx="5">
                  <c:v>75</c:v>
                </c:pt>
                <c:pt idx="6">
                  <c:v>83</c:v>
                </c:pt>
                <c:pt idx="7">
                  <c:v>64</c:v>
                </c:pt>
                <c:pt idx="8">
                  <c:v>55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F66-485D-984F-2DD0319AF76B}"/>
            </c:ext>
          </c:extLst>
        </c:ser>
        <c:ser>
          <c:idx val="2"/>
          <c:order val="2"/>
          <c:tx>
            <c:strRef>
              <c:f>[3]Oferta!$F$37</c:f>
              <c:strCache>
                <c:ptCount val="1"/>
                <c:pt idx="0">
                  <c:v>Pensiones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'DICIEMBRE 2019'!$B$1520:$B$1528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[3]Oferta!$F$39:$F$47</c:f>
              <c:numCache>
                <c:formatCode>General</c:formatCode>
                <c:ptCount val="9"/>
                <c:pt idx="0">
                  <c:v>13</c:v>
                </c:pt>
                <c:pt idx="1">
                  <c:v>80</c:v>
                </c:pt>
                <c:pt idx="2">
                  <c:v>118</c:v>
                </c:pt>
                <c:pt idx="3">
                  <c:v>24</c:v>
                </c:pt>
                <c:pt idx="4">
                  <c:v>49</c:v>
                </c:pt>
                <c:pt idx="5">
                  <c:v>26</c:v>
                </c:pt>
                <c:pt idx="6">
                  <c:v>22</c:v>
                </c:pt>
                <c:pt idx="7">
                  <c:v>51</c:v>
                </c:pt>
                <c:pt idx="8">
                  <c:v>16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AF66-485D-984F-2DD0319AF7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97392728"/>
        <c:axId val="197396256"/>
      </c:barChart>
      <c:catAx>
        <c:axId val="197392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97396256"/>
        <c:crosses val="autoZero"/>
        <c:auto val="0"/>
        <c:lblAlgn val="ctr"/>
        <c:lblOffset val="100"/>
        <c:noMultiLvlLbl val="0"/>
      </c:catAx>
      <c:valAx>
        <c:axId val="1973962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973927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2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9625133454271346"/>
          <c:y val="1.1996045341707026E-2"/>
          <c:w val="0.19092609709614888"/>
          <c:h val="0.1978266420738683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PROVINCIAL DEL Nº DE VIAJEROS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5E2-47CD-94B8-A87857B576E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5E2-47CD-94B8-A87857B576E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5E2-47CD-94B8-A87857B576E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B5E2-47CD-94B8-A87857B576E9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B5E2-47CD-94B8-A87857B576E9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B5E2-47CD-94B8-A87857B576E9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B5E2-47CD-94B8-A87857B576E9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B5E2-47CD-94B8-A87857B576E9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B5E2-47CD-94B8-A87857B576E9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B5E2-47CD-94B8-A87857B576E9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B5E2-47CD-94B8-A87857B576E9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B5E2-47CD-94B8-A87857B576E9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B5E2-47CD-94B8-A87857B576E9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B5E2-47CD-94B8-A87857B576E9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B5E2-47CD-94B8-A87857B576E9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6"/>
              <c:layout>
                <c:manualLayout>
                  <c:x val="-1.3605442176870789E-2"/>
                  <c:y val="1.4607212627532756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B5E2-47CD-94B8-A87857B576E9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7"/>
              <c:layout>
                <c:manualLayout>
                  <c:x val="2.9478458049886622E-2"/>
                  <c:y val="-2.5562622098182337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B5E2-47CD-94B8-A87857B576E9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8"/>
              <c:layout>
                <c:manualLayout>
                  <c:x val="3.6281179138321996E-2"/>
                  <c:y val="-3.6518031568831891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B5E2-47CD-94B8-A87857B576E9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'DICIEMBRE 2019'!$B$1382:$B$1390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'DICIEMBRE 2019'!$E$1382:$E$1390</c:f>
              <c:numCache>
                <c:formatCode>#,##0</c:formatCode>
                <c:ptCount val="9"/>
                <c:pt idx="0">
                  <c:v>2430</c:v>
                </c:pt>
                <c:pt idx="1">
                  <c:v>2532</c:v>
                </c:pt>
                <c:pt idx="2">
                  <c:v>2139</c:v>
                </c:pt>
                <c:pt idx="3">
                  <c:v>567</c:v>
                </c:pt>
                <c:pt idx="4">
                  <c:v>6539</c:v>
                </c:pt>
                <c:pt idx="5">
                  <c:v>2497</c:v>
                </c:pt>
                <c:pt idx="6">
                  <c:v>1192</c:v>
                </c:pt>
                <c:pt idx="7">
                  <c:v>443</c:v>
                </c:pt>
                <c:pt idx="8">
                  <c:v>813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B5E2-47CD-94B8-A87857B576E9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DISTRIBUCIÓN PROVINCIAL DEL Nº DE PERNOCTACIONES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0419517232478"/>
          <c:y val="0.22555412756594523"/>
          <c:w val="0.78948334839292633"/>
          <c:h val="0.67376753512093979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F104-4797-8F2D-01D7C45B4F8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F104-4797-8F2D-01D7C45B4F8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F104-4797-8F2D-01D7C45B4F8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F104-4797-8F2D-01D7C45B4F83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F104-4797-8F2D-01D7C45B4F83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F104-4797-8F2D-01D7C45B4F83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F104-4797-8F2D-01D7C45B4F83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F104-4797-8F2D-01D7C45B4F83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F104-4797-8F2D-01D7C45B4F83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6"/>
              <c:layout>
                <c:manualLayout>
                  <c:x val="-6.7001675041876048E-3"/>
                  <c:y val="1.8474533074360106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2.6800670016750378E-2"/>
                  <c:y val="-1.1084719844616101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3.1267448352875489E-2"/>
                  <c:y val="-4.0643972763592308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%" sourceLinked="0"/>
            <c:spPr>
              <a:noFill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spc="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'DICIEMBRE 2019'!$B$1382:$B$1390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'DICIEMBRE 2019'!$H$1382:$H$1390</c:f>
              <c:numCache>
                <c:formatCode>#,##0</c:formatCode>
                <c:ptCount val="9"/>
                <c:pt idx="0">
                  <c:v>6266</c:v>
                </c:pt>
                <c:pt idx="1">
                  <c:v>4013</c:v>
                </c:pt>
                <c:pt idx="2">
                  <c:v>5800</c:v>
                </c:pt>
                <c:pt idx="3">
                  <c:v>1728</c:v>
                </c:pt>
                <c:pt idx="4">
                  <c:v>13997</c:v>
                </c:pt>
                <c:pt idx="5">
                  <c:v>6854</c:v>
                </c:pt>
                <c:pt idx="6">
                  <c:v>2496</c:v>
                </c:pt>
                <c:pt idx="7">
                  <c:v>1190</c:v>
                </c:pt>
                <c:pt idx="8">
                  <c:v>2467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F104-4797-8F2D-01D7C45B4F83}"/>
            </c:ext>
          </c:extLst>
        </c:ser>
        <c:dLbls>
          <c:dLblPos val="outEnd"/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1708707667048223"/>
          <c:y val="4.065039370078739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1730815605439464E-2"/>
          <c:y val="0.20210787401574801"/>
          <c:w val="0.91361229646560493"/>
          <c:h val="0.67045951948314153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'DICIEMBRE 2019'!$B$929</c:f>
              <c:strCache>
                <c:ptCount val="1"/>
                <c:pt idx="0">
                  <c:v>DICIEMBRE 2018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'DICIEMBRE 2019'!$C$928:$H$928</c15:sqref>
                  </c15:fullRef>
                </c:ext>
              </c:extLst>
              <c:f>('DICIEMBRE 2019'!$C$928,'DICIEMBRE 2019'!$E$928,'DICIEMBRE 2019'!$G$928)</c:f>
              <c:strCache>
                <c:ptCount val="3"/>
                <c:pt idx="0">
                  <c:v>PER.  ESPAÑOLES</c:v>
                </c:pt>
                <c:pt idx="1">
                  <c:v>PER.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'DICIEMBRE 2019'!$C$929:$H$929</c15:sqref>
                  </c15:fullRef>
                </c:ext>
              </c:extLst>
              <c:f>('DICIEMBRE 2019'!$C$929,'DICIEMBRE 2019'!$E$929,'DICIEMBRE 2019'!$G$929)</c:f>
              <c:numCache>
                <c:formatCode>#,##0</c:formatCode>
                <c:ptCount val="3"/>
                <c:pt idx="0">
                  <c:v>212576</c:v>
                </c:pt>
                <c:pt idx="1">
                  <c:v>4774</c:v>
                </c:pt>
                <c:pt idx="2">
                  <c:v>217350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E0A-45A9-90B7-E04320B0626F}"/>
            </c:ext>
          </c:extLst>
        </c:ser>
        <c:ser>
          <c:idx val="2"/>
          <c:order val="2"/>
          <c:tx>
            <c:strRef>
              <c:f>'DICIEMBRE 2019'!$B$930</c:f>
              <c:strCache>
                <c:ptCount val="1"/>
                <c:pt idx="0">
                  <c:v>DICIEMBRE 2019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'DICIEMBRE 2019'!$C$928:$H$928</c15:sqref>
                  </c15:fullRef>
                </c:ext>
              </c:extLst>
              <c:f>('DICIEMBRE 2019'!$C$928,'DICIEMBRE 2019'!$E$928,'DICIEMBRE 2019'!$G$928)</c:f>
              <c:strCache>
                <c:ptCount val="3"/>
                <c:pt idx="0">
                  <c:v>PER.  ESPAÑOLES</c:v>
                </c:pt>
                <c:pt idx="1">
                  <c:v>PER.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'DICIEMBRE 2019'!$C$930:$H$930</c15:sqref>
                  </c15:fullRef>
                </c:ext>
              </c:extLst>
              <c:f>('DICIEMBRE 2019'!$C$930,'DICIEMBRE 2019'!$E$930,'DICIEMBRE 2019'!$G$930)</c:f>
              <c:numCache>
                <c:formatCode>#,##0</c:formatCode>
                <c:ptCount val="3"/>
                <c:pt idx="0">
                  <c:v>213875</c:v>
                </c:pt>
                <c:pt idx="1">
                  <c:v>8249</c:v>
                </c:pt>
                <c:pt idx="2">
                  <c:v>222124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E0A-45A9-90B7-E04320B062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12200392"/>
        <c:axId val="310161752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'DICIEMBRE 2019'!$B$928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'DICIEMBRE 2019'!$C$928:$H$928</c15:sqref>
                        </c15:fullRef>
                        <c15:formulaRef>
                          <c15:sqref>('DICIEMBRE 2019'!$C$928,'DICIEMBRE 2019'!$E$928,'DICIEMBRE 2019'!$G$928)</c15:sqref>
                        </c15:formulaRef>
                      </c:ext>
                    </c:extLst>
                    <c:strCache>
                      <c:ptCount val="3"/>
                      <c:pt idx="0">
                        <c:v>PER.  ESPAÑOLES</c:v>
                      </c:pt>
                      <c:pt idx="1">
                        <c:v>PER. EXTRANJEROS</c:v>
                      </c:pt>
                      <c:pt idx="2">
                        <c:v>T.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'DICIEMBRE 2019'!$C$928:$H$928</c15:sqref>
                        </c15:fullRef>
                        <c15:formulaRef>
                          <c15:sqref>('DICIEMBRE 2019'!$C$928,'DICIEMBRE 2019'!$E$928,'DICIEMBRE 2019'!$G$928)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5E0A-45A9-90B7-E04320B0626F}"/>
                  </c:ext>
                </c:extLst>
              </c15:ser>
            </c15:filteredBarSeries>
          </c:ext>
        </c:extLst>
      </c:barChart>
      <c:catAx>
        <c:axId val="3122003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10161752"/>
        <c:crosses val="autoZero"/>
        <c:auto val="0"/>
        <c:lblAlgn val="ctr"/>
        <c:lblOffset val="100"/>
        <c:noMultiLvlLbl val="0"/>
      </c:catAx>
      <c:valAx>
        <c:axId val="3101617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122003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6313566026707214"/>
          <c:y val="2.3448755149847331E-2"/>
          <c:w val="0.21896552249122306"/>
          <c:h val="0.1344382247979502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1708707667048223"/>
          <c:y val="4.065039370078739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7.2383278987596597E-2"/>
          <c:y val="0.22736052359797837"/>
          <c:w val="0.90961762269729596"/>
          <c:h val="0.64520693342601876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'DICIEMBRE 2019'!$B$978</c:f>
              <c:strCache>
                <c:ptCount val="1"/>
                <c:pt idx="0">
                  <c:v>ENERO - DICIEMBRE 2018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'DICIEMBRE 2019'!$C$977:$H$977</c15:sqref>
                  </c15:fullRef>
                </c:ext>
              </c:extLst>
              <c:f>('DICIEMBRE 2019'!$C$977,'DICIEMBRE 2019'!$E$977,'DICIEMBRE 2019'!$G$977)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'DICIEMBRE 2019'!$C$978:$H$978</c15:sqref>
                  </c15:fullRef>
                </c:ext>
              </c:extLst>
              <c:f>('DICIEMBRE 2019'!$C$978,'DICIEMBRE 2019'!$E$978,'DICIEMBRE 2019'!$G$978)</c:f>
              <c:numCache>
                <c:formatCode>#,##0</c:formatCode>
                <c:ptCount val="3"/>
                <c:pt idx="0">
                  <c:v>2045093</c:v>
                </c:pt>
                <c:pt idx="1">
                  <c:v>148796</c:v>
                </c:pt>
                <c:pt idx="2">
                  <c:v>2193889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A0A-44A4-B95B-A95B3403E8F0}"/>
            </c:ext>
          </c:extLst>
        </c:ser>
        <c:ser>
          <c:idx val="2"/>
          <c:order val="2"/>
          <c:tx>
            <c:strRef>
              <c:f>'DICIEMBRE 2019'!$B$979</c:f>
              <c:strCache>
                <c:ptCount val="1"/>
                <c:pt idx="0">
                  <c:v>ENERO - DICIEMBRE 2019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'DICIEMBRE 2019'!$C$977:$H$977</c15:sqref>
                  </c15:fullRef>
                </c:ext>
              </c:extLst>
              <c:f>('DICIEMBRE 2019'!$C$977,'DICIEMBRE 2019'!$E$977,'DICIEMBRE 2019'!$G$977)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'DICIEMBRE 2019'!$C$979:$H$979</c15:sqref>
                  </c15:fullRef>
                </c:ext>
              </c:extLst>
              <c:f>('DICIEMBRE 2019'!$C$979,'DICIEMBRE 2019'!$E$979,'DICIEMBRE 2019'!$G$979)</c:f>
              <c:numCache>
                <c:formatCode>#,##0</c:formatCode>
                <c:ptCount val="3"/>
                <c:pt idx="0">
                  <c:v>2106270</c:v>
                </c:pt>
                <c:pt idx="1">
                  <c:v>175180</c:v>
                </c:pt>
                <c:pt idx="2">
                  <c:v>2281450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A0A-44A4-B95B-A95B3403E8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13344816"/>
        <c:axId val="313345208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'DICIEMBRE 2019'!$B$977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'DICIEMBRE 2019'!$C$977:$H$977</c15:sqref>
                        </c15:fullRef>
                        <c15:formulaRef>
                          <c15:sqref>('DICIEMBRE 2019'!$C$977,'DICIEMBRE 2019'!$E$977,'DICIEMBRE 2019'!$G$977)</c15:sqref>
                        </c15:formulaRef>
                      </c:ext>
                    </c:extLst>
                    <c:strCache>
                      <c:ptCount val="3"/>
                      <c:pt idx="0">
                        <c:v>P. ESPAÑOLES</c:v>
                      </c:pt>
                      <c:pt idx="1">
                        <c:v>P. EXTRANJEROS</c:v>
                      </c:pt>
                      <c:pt idx="2">
                        <c:v>T.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'DICIEMBRE 2019'!$C$977:$H$977</c15:sqref>
                        </c15:fullRef>
                        <c15:formulaRef>
                          <c15:sqref>('DICIEMBRE 2019'!$C$977,'DICIEMBRE 2019'!$E$977,'DICIEMBRE 2019'!$G$977)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EA0A-44A4-B95B-A95B3403E8F0}"/>
                  </c:ext>
                </c:extLst>
              </c15:ser>
            </c15:filteredBarSeries>
          </c:ext>
        </c:extLst>
      </c:barChart>
      <c:catAx>
        <c:axId val="3133448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13345208"/>
        <c:crosses val="autoZero"/>
        <c:auto val="0"/>
        <c:lblAlgn val="ctr"/>
        <c:lblOffset val="100"/>
        <c:noMultiLvlLbl val="0"/>
      </c:catAx>
      <c:valAx>
        <c:axId val="3133452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133448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7113642212439548"/>
          <c:y val="2.8521217470838335E-2"/>
          <c:w val="0.20563091939568418"/>
          <c:h val="0.1598005364029052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1708707667048223"/>
          <c:y val="4.065039370078739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4.9746794300512716E-2"/>
          <c:y val="0.20210787401574801"/>
          <c:w val="0.93758033907545846"/>
          <c:h val="0.67045951948314153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'DICIEMBRE 2019'!$B$1072</c:f>
              <c:strCache>
                <c:ptCount val="1"/>
                <c:pt idx="0">
                  <c:v>DICIEMBRE 2018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'DICIEMBRE 2019'!$C$1071:$H$1071</c15:sqref>
                  </c15:fullRef>
                </c:ext>
              </c:extLst>
              <c:f>('DICIEMBRE 2019'!$C$1071,'DICIEMBRE 2019'!$E$1071,'DICIEMBRE 2019'!$G$1071)</c:f>
              <c:strCache>
                <c:ptCount val="3"/>
                <c:pt idx="0">
                  <c:v>PER.  ESPAÑOLES</c:v>
                </c:pt>
                <c:pt idx="1">
                  <c:v>PER.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'DICIEMBRE 2019'!$C$1072:$H$1072</c15:sqref>
                  </c15:fullRef>
                </c:ext>
              </c:extLst>
              <c:f>('DICIEMBRE 2019'!$C$1072,'DICIEMBRE 2019'!$E$1072,'DICIEMBRE 2019'!$G$1072)</c:f>
              <c:numCache>
                <c:formatCode>#,##0</c:formatCode>
                <c:ptCount val="3"/>
                <c:pt idx="0">
                  <c:v>4034</c:v>
                </c:pt>
                <c:pt idx="1">
                  <c:v>2625</c:v>
                </c:pt>
                <c:pt idx="2">
                  <c:v>6659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A86-4C25-A0A5-BD5DB3480722}"/>
            </c:ext>
          </c:extLst>
        </c:ser>
        <c:ser>
          <c:idx val="2"/>
          <c:order val="2"/>
          <c:tx>
            <c:strRef>
              <c:f>'DICIEMBRE 2019'!$B$1073</c:f>
              <c:strCache>
                <c:ptCount val="1"/>
                <c:pt idx="0">
                  <c:v>DICIEMBRE 2019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'DICIEMBRE 2019'!$C$1071:$H$1071</c15:sqref>
                  </c15:fullRef>
                </c:ext>
              </c:extLst>
              <c:f>('DICIEMBRE 2019'!$C$1071,'DICIEMBRE 2019'!$E$1071,'DICIEMBRE 2019'!$G$1071)</c:f>
              <c:strCache>
                <c:ptCount val="3"/>
                <c:pt idx="0">
                  <c:v>PER.  ESPAÑOLES</c:v>
                </c:pt>
                <c:pt idx="1">
                  <c:v>PER.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'DICIEMBRE 2019'!$C$1073:$H$1073</c15:sqref>
                  </c15:fullRef>
                </c:ext>
              </c:extLst>
              <c:f>('DICIEMBRE 2019'!$C$1073,'DICIEMBRE 2019'!$E$1073,'DICIEMBRE 2019'!$G$1073)</c:f>
              <c:numCache>
                <c:formatCode>#,##0</c:formatCode>
                <c:ptCount val="3"/>
                <c:pt idx="0">
                  <c:v>5361</c:v>
                </c:pt>
                <c:pt idx="1">
                  <c:v>1966</c:v>
                </c:pt>
                <c:pt idx="2">
                  <c:v>7327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A86-4C25-A0A5-BD5DB34807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13342072"/>
        <c:axId val="313344424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'DICIEMBRE 2019'!$B$1071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'DICIEMBRE 2019'!$C$1071:$H$1071</c15:sqref>
                        </c15:fullRef>
                        <c15:formulaRef>
                          <c15:sqref>('DICIEMBRE 2019'!$C$1071,'DICIEMBRE 2019'!$E$1071,'DICIEMBRE 2019'!$G$1071)</c15:sqref>
                        </c15:formulaRef>
                      </c:ext>
                    </c:extLst>
                    <c:strCache>
                      <c:ptCount val="3"/>
                      <c:pt idx="0">
                        <c:v>PER.  ESPAÑOLES</c:v>
                      </c:pt>
                      <c:pt idx="1">
                        <c:v>PER. EXTRANJEROS</c:v>
                      </c:pt>
                      <c:pt idx="2">
                        <c:v>T.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'DICIEMBRE 2019'!$C$1071:$H$1071</c15:sqref>
                        </c15:fullRef>
                        <c15:formulaRef>
                          <c15:sqref>('DICIEMBRE 2019'!$C$1071,'DICIEMBRE 2019'!$E$1071,'DICIEMBRE 2019'!$G$1071)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9A86-4C25-A0A5-BD5DB3480722}"/>
                  </c:ext>
                </c:extLst>
              </c15:ser>
            </c15:filteredBarSeries>
          </c:ext>
        </c:extLst>
      </c:barChart>
      <c:catAx>
        <c:axId val="3133420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13344424"/>
        <c:crosses val="autoZero"/>
        <c:auto val="0"/>
        <c:lblAlgn val="ctr"/>
        <c:lblOffset val="100"/>
        <c:noMultiLvlLbl val="0"/>
      </c:catAx>
      <c:valAx>
        <c:axId val="3133444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133420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7246988243394932"/>
          <c:y val="1.8376292828856319E-2"/>
          <c:w val="0.21896552249122306"/>
          <c:h val="0.1496556117609232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1708707667048223"/>
          <c:y val="4.065039370078739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1078352223282351E-2"/>
          <c:y val="0.20210787401574801"/>
          <c:w val="0.93491722322991921"/>
          <c:h val="0.67045951948314153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'DICIEMBRE 2019'!$B$1215</c:f>
              <c:strCache>
                <c:ptCount val="1"/>
                <c:pt idx="0">
                  <c:v>DICIEMBRE 2018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'DICIEMBRE 2019'!$C$1214:$H$1214</c15:sqref>
                  </c15:fullRef>
                </c:ext>
              </c:extLst>
              <c:f>('DICIEMBRE 2019'!$C$1214,'DICIEMBRE 2019'!$E$1214,'DICIEMBRE 2019'!$G$1214)</c:f>
              <c:strCache>
                <c:ptCount val="3"/>
                <c:pt idx="0">
                  <c:v>PERN.  ESPAÑOLES</c:v>
                </c:pt>
                <c:pt idx="1">
                  <c:v>PERN.  EXTRANJEROS</c:v>
                </c:pt>
                <c:pt idx="2">
                  <c:v>TOTAL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'DICIEMBRE 2019'!$C$1215:$H$1215</c15:sqref>
                  </c15:fullRef>
                </c:ext>
              </c:extLst>
              <c:f>('DICIEMBRE 2019'!$C$1215,'DICIEMBRE 2019'!$E$1215,'DICIEMBRE 2019'!$G$1215)</c:f>
              <c:numCache>
                <c:formatCode>#,##0</c:formatCode>
                <c:ptCount val="3"/>
                <c:pt idx="0">
                  <c:v>8456</c:v>
                </c:pt>
                <c:pt idx="1">
                  <c:v>2012</c:v>
                </c:pt>
                <c:pt idx="2">
                  <c:v>10468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A21-4F9B-AD30-F0950797BDD5}"/>
            </c:ext>
          </c:extLst>
        </c:ser>
        <c:ser>
          <c:idx val="2"/>
          <c:order val="2"/>
          <c:tx>
            <c:strRef>
              <c:f>'DICIEMBRE 2019'!$B$1216</c:f>
              <c:strCache>
                <c:ptCount val="1"/>
                <c:pt idx="0">
                  <c:v>DICIEMBRE 2019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'DICIEMBRE 2019'!$C$1214:$H$1214</c15:sqref>
                  </c15:fullRef>
                </c:ext>
              </c:extLst>
              <c:f>('DICIEMBRE 2019'!$C$1214,'DICIEMBRE 2019'!$E$1214,'DICIEMBRE 2019'!$G$1214)</c:f>
              <c:strCache>
                <c:ptCount val="3"/>
                <c:pt idx="0">
                  <c:v>PERN.  ESPAÑOLES</c:v>
                </c:pt>
                <c:pt idx="1">
                  <c:v>PERN.  EXTRANJEROS</c:v>
                </c:pt>
                <c:pt idx="2">
                  <c:v>TOTAL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'DICIEMBRE 2019'!$C$1216:$H$1216</c15:sqref>
                  </c15:fullRef>
                </c:ext>
              </c:extLst>
              <c:f>('DICIEMBRE 2019'!$C$1216,'DICIEMBRE 2019'!$E$1216,'DICIEMBRE 2019'!$G$1216)</c:f>
              <c:numCache>
                <c:formatCode>#,##0</c:formatCode>
                <c:ptCount val="3"/>
                <c:pt idx="0">
                  <c:v>14569</c:v>
                </c:pt>
                <c:pt idx="1">
                  <c:v>2265</c:v>
                </c:pt>
                <c:pt idx="2">
                  <c:v>16834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A21-4F9B-AD30-F0950797BD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13345600"/>
        <c:axId val="313340112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'DICIEMBRE 2019'!$B$1214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'DICIEMBRE 2019'!$C$1214:$H$1214</c15:sqref>
                        </c15:fullRef>
                        <c15:formulaRef>
                          <c15:sqref>('DICIEMBRE 2019'!$C$1214,'DICIEMBRE 2019'!$E$1214,'DICIEMBRE 2019'!$G$1214)</c15:sqref>
                        </c15:formulaRef>
                      </c:ext>
                    </c:extLst>
                    <c:strCache>
                      <c:ptCount val="3"/>
                      <c:pt idx="0">
                        <c:v>PERN.  ESPAÑOLES</c:v>
                      </c:pt>
                      <c:pt idx="1">
                        <c:v>PERN.  EXTRANJEROS</c:v>
                      </c:pt>
                      <c:pt idx="2">
                        <c:v>TOTAL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'DICIEMBRE 2019'!$C$1214:$H$1214</c15:sqref>
                        </c15:fullRef>
                        <c15:formulaRef>
                          <c15:sqref>('DICIEMBRE 2019'!$C$1214,'DICIEMBRE 2019'!$E$1214,'DICIEMBRE 2019'!$G$1214)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5A21-4F9B-AD30-F0950797BDD5}"/>
                  </c:ext>
                </c:extLst>
              </c15:ser>
            </c15:filteredBarSeries>
          </c:ext>
        </c:extLst>
      </c:barChart>
      <c:catAx>
        <c:axId val="313345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13340112"/>
        <c:crosses val="autoZero"/>
        <c:auto val="0"/>
        <c:lblAlgn val="ctr"/>
        <c:lblOffset val="100"/>
        <c:noMultiLvlLbl val="0"/>
      </c:catAx>
      <c:valAx>
        <c:axId val="3133401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133456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6846950150528759"/>
          <c:y val="8.2313681868743053E-3"/>
          <c:w val="0.21896552249122306"/>
          <c:h val="0.1598005364029052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1708707667048223"/>
          <c:y val="4.065039370078739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6404583914360915E-2"/>
          <c:y val="0.20210787401574801"/>
          <c:w val="0.93092254946161024"/>
          <c:h val="0.67045951948314153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'DICIEMBRE 2019'!$B$1358</c:f>
              <c:strCache>
                <c:ptCount val="1"/>
                <c:pt idx="0">
                  <c:v>DICIEMBRE 2018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'DICIEMBRE 2019'!$C$1357:$H$1357</c15:sqref>
                  </c15:fullRef>
                </c:ext>
              </c:extLst>
              <c:f>('DICIEMBRE 2019'!$C$1357,'DICIEMBRE 2019'!$E$1357,'DICIEMBRE 2019'!$G$1357)</c:f>
              <c:strCache>
                <c:ptCount val="3"/>
                <c:pt idx="0">
                  <c:v>PERN.  ESPAÑOLES</c:v>
                </c:pt>
                <c:pt idx="1">
                  <c:v>PERN.  EXTRANJEROS</c:v>
                </c:pt>
                <c:pt idx="2">
                  <c:v>TOTAL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'DICIEMBRE 2019'!$C$1358:$H$1358</c15:sqref>
                  </c15:fullRef>
                </c:ext>
              </c:extLst>
              <c:f>('DICIEMBRE 2019'!$C$1358,'DICIEMBRE 2019'!$E$1358,'DICIEMBRE 2019'!$G$1358)</c:f>
              <c:numCache>
                <c:formatCode>#,##0</c:formatCode>
                <c:ptCount val="3"/>
                <c:pt idx="0">
                  <c:v>57360</c:v>
                </c:pt>
                <c:pt idx="1">
                  <c:v>8287</c:v>
                </c:pt>
                <c:pt idx="2">
                  <c:v>65647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61B-4F0A-A965-26E71B7893C0}"/>
            </c:ext>
          </c:extLst>
        </c:ser>
        <c:ser>
          <c:idx val="2"/>
          <c:order val="2"/>
          <c:tx>
            <c:strRef>
              <c:f>'DICIEMBRE 2019'!$B$1359</c:f>
              <c:strCache>
                <c:ptCount val="1"/>
                <c:pt idx="0">
                  <c:v>DICIEMBRE 2019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'DICIEMBRE 2019'!$C$1357:$H$1357</c15:sqref>
                  </c15:fullRef>
                </c:ext>
              </c:extLst>
              <c:f>('DICIEMBRE 2019'!$C$1357,'DICIEMBRE 2019'!$E$1357,'DICIEMBRE 2019'!$G$1357)</c:f>
              <c:strCache>
                <c:ptCount val="3"/>
                <c:pt idx="0">
                  <c:v>PERN.  ESPAÑOLES</c:v>
                </c:pt>
                <c:pt idx="1">
                  <c:v>PERN.  EXTRANJEROS</c:v>
                </c:pt>
                <c:pt idx="2">
                  <c:v>TOTAL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'DICIEMBRE 2019'!$C$1359:$H$1359</c15:sqref>
                  </c15:fullRef>
                </c:ext>
              </c:extLst>
              <c:f>('DICIEMBRE 2019'!$C$1359,'DICIEMBRE 2019'!$E$1359,'DICIEMBRE 2019'!$G$1359)</c:f>
              <c:numCache>
                <c:formatCode>#,##0</c:formatCode>
                <c:ptCount val="3"/>
                <c:pt idx="0">
                  <c:v>68152</c:v>
                </c:pt>
                <c:pt idx="1">
                  <c:v>14847</c:v>
                </c:pt>
                <c:pt idx="2">
                  <c:v>82999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61B-4F0A-A965-26E71B7893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13345992"/>
        <c:axId val="313340504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'DICIEMBRE 2019'!$B$1357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'DICIEMBRE 2019'!$C$1357:$H$1357</c15:sqref>
                        </c15:fullRef>
                        <c15:formulaRef>
                          <c15:sqref>('DICIEMBRE 2019'!$C$1357,'DICIEMBRE 2019'!$E$1357,'DICIEMBRE 2019'!$G$1357)</c15:sqref>
                        </c15:formulaRef>
                      </c:ext>
                    </c:extLst>
                    <c:strCache>
                      <c:ptCount val="3"/>
                      <c:pt idx="0">
                        <c:v>PERN.  ESPAÑOLES</c:v>
                      </c:pt>
                      <c:pt idx="1">
                        <c:v>PERN.  EXTRANJEROS</c:v>
                      </c:pt>
                      <c:pt idx="2">
                        <c:v>TOTAL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'DICIEMBRE 2019'!$C$1357:$H$1357</c15:sqref>
                        </c15:fullRef>
                        <c15:formulaRef>
                          <c15:sqref>('DICIEMBRE 2019'!$C$1357,'DICIEMBRE 2019'!$E$1357,'DICIEMBRE 2019'!$G$1357)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161B-4F0A-A965-26E71B7893C0}"/>
                  </c:ext>
                </c:extLst>
              </c15:ser>
            </c15:filteredBarSeries>
          </c:ext>
        </c:extLst>
      </c:barChart>
      <c:catAx>
        <c:axId val="3133459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13340504"/>
        <c:crosses val="autoZero"/>
        <c:auto val="0"/>
        <c:lblAlgn val="ctr"/>
        <c:lblOffset val="100"/>
        <c:noMultiLvlLbl val="0"/>
      </c:catAx>
      <c:valAx>
        <c:axId val="3133405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133459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7380334274350338"/>
          <c:y val="2.8521217470838335E-2"/>
          <c:w val="0.21896552249122306"/>
          <c:h val="0.1395106871189412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1708707667048223"/>
          <c:y val="4.065039370078739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0399257682669828E-2"/>
          <c:y val="0.20210787401574801"/>
          <c:w val="0.91494385438837456"/>
          <c:h val="0.67045951948314153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'DICIEMBRE 2019'!$B$1429</c:f>
              <c:strCache>
                <c:ptCount val="1"/>
                <c:pt idx="0">
                  <c:v>DICIEMBRE 2018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'DICIEMBRE 2019'!$C$1428:$H$1428</c15:sqref>
                  </c15:fullRef>
                </c:ext>
              </c:extLst>
              <c:f>('DICIEMBRE 2019'!$C$1428,'DICIEMBRE 2019'!$E$1428,'DICIEMBRE 2019'!$G$1428)</c:f>
              <c:strCache>
                <c:ptCount val="3"/>
                <c:pt idx="0">
                  <c:v>PERN.  ESPAÑOLES</c:v>
                </c:pt>
                <c:pt idx="1">
                  <c:v>PERN.  EXTRANJEROS</c:v>
                </c:pt>
                <c:pt idx="2">
                  <c:v>TOTAL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'DICIEMBRE 2019'!$C$1429:$H$1429</c15:sqref>
                  </c15:fullRef>
                </c:ext>
              </c:extLst>
              <c:f>('DICIEMBRE 2019'!$C$1429,'DICIEMBRE 2019'!$E$1429,'DICIEMBRE 2019'!$G$1429)</c:f>
              <c:numCache>
                <c:formatCode>#,##0</c:formatCode>
                <c:ptCount val="3"/>
                <c:pt idx="0">
                  <c:v>38251</c:v>
                </c:pt>
                <c:pt idx="1">
                  <c:v>4213</c:v>
                </c:pt>
                <c:pt idx="2">
                  <c:v>42464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90F-4DAE-AF34-21132878017B}"/>
            </c:ext>
          </c:extLst>
        </c:ser>
        <c:ser>
          <c:idx val="2"/>
          <c:order val="2"/>
          <c:tx>
            <c:strRef>
              <c:f>'DICIEMBRE 2019'!$B$1430</c:f>
              <c:strCache>
                <c:ptCount val="1"/>
                <c:pt idx="0">
                  <c:v>DICIEMBRE 2019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'DICIEMBRE 2019'!$C$1428:$H$1428</c15:sqref>
                  </c15:fullRef>
                </c:ext>
              </c:extLst>
              <c:f>('DICIEMBRE 2019'!$C$1428,'DICIEMBRE 2019'!$E$1428,'DICIEMBRE 2019'!$G$1428)</c:f>
              <c:strCache>
                <c:ptCount val="3"/>
                <c:pt idx="0">
                  <c:v>PERN.  ESPAÑOLES</c:v>
                </c:pt>
                <c:pt idx="1">
                  <c:v>PERN.  EXTRANJEROS</c:v>
                </c:pt>
                <c:pt idx="2">
                  <c:v>TOTAL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'DICIEMBRE 2019'!$C$1430:$H$1430</c15:sqref>
                  </c15:fullRef>
                </c:ext>
              </c:extLst>
              <c:f>('DICIEMBRE 2019'!$C$1430,'DICIEMBRE 2019'!$E$1430,'DICIEMBRE 2019'!$G$1430)</c:f>
              <c:numCache>
                <c:formatCode>#,##0</c:formatCode>
                <c:ptCount val="3"/>
                <c:pt idx="0">
                  <c:v>40762</c:v>
                </c:pt>
                <c:pt idx="1">
                  <c:v>4049</c:v>
                </c:pt>
                <c:pt idx="2">
                  <c:v>44811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90F-4DAE-AF34-2113287801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13341288"/>
        <c:axId val="313343640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'DICIEMBRE 2019'!$B$1428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'DICIEMBRE 2019'!$C$1428:$H$1428</c15:sqref>
                        </c15:fullRef>
                        <c15:formulaRef>
                          <c15:sqref>('DICIEMBRE 2019'!$C$1428,'DICIEMBRE 2019'!$E$1428,'DICIEMBRE 2019'!$G$1428)</c15:sqref>
                        </c15:formulaRef>
                      </c:ext>
                    </c:extLst>
                    <c:strCache>
                      <c:ptCount val="3"/>
                      <c:pt idx="0">
                        <c:v>PERN.  ESPAÑOLES</c:v>
                      </c:pt>
                      <c:pt idx="1">
                        <c:v>PERN.  EXTRANJEROS</c:v>
                      </c:pt>
                      <c:pt idx="2">
                        <c:v>TOTAL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'DICIEMBRE 2019'!$C$1428:$H$1428</c15:sqref>
                        </c15:fullRef>
                        <c15:formulaRef>
                          <c15:sqref>('DICIEMBRE 2019'!$C$1428,'DICIEMBRE 2019'!$E$1428,'DICIEMBRE 2019'!$G$1428)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390F-4DAE-AF34-21132878017B}"/>
                  </c:ext>
                </c:extLst>
              </c15:ser>
            </c15:filteredBarSeries>
          </c:ext>
        </c:extLst>
      </c:barChart>
      <c:catAx>
        <c:axId val="3133412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13343640"/>
        <c:crosses val="autoZero"/>
        <c:auto val="0"/>
        <c:lblAlgn val="ctr"/>
        <c:lblOffset val="100"/>
        <c:noMultiLvlLbl val="0"/>
      </c:catAx>
      <c:valAx>
        <c:axId val="3133436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133412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7647026336261105"/>
          <c:y val="1.8376292828856319E-2"/>
          <c:w val="0.21896552249122306"/>
          <c:h val="0.1445831494399322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7891455283326883E-2"/>
          <c:y val="0.21812901381094954"/>
          <c:w val="0.88929369882053666"/>
          <c:h val="0.64476761503524016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'DICIEMBRE 2019'!$B$951</c:f>
              <c:strCache>
                <c:ptCount val="1"/>
                <c:pt idx="0">
                  <c:v>ENERO - DICIEMBRE 2018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'DICIEMBRE 2019'!$C$950:$H$950</c15:sqref>
                  </c15:fullRef>
                </c:ext>
              </c:extLst>
              <c:f>('DICIEMBRE 2019'!$C$950,'DICIEMBRE 2019'!$E$950,'DICIEMBRE 2019'!$G$950)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'DICIEMBRE 2019'!$C$951:$H$951</c15:sqref>
                  </c15:fullRef>
                </c:ext>
              </c:extLst>
              <c:f>('DICIEMBRE 2019'!$C$951,'DICIEMBRE 2019'!$E$951,'DICIEMBRE 2019'!$G$951)</c:f>
              <c:numCache>
                <c:formatCode>#,##0</c:formatCode>
                <c:ptCount val="3"/>
                <c:pt idx="0">
                  <c:v>997211</c:v>
                </c:pt>
                <c:pt idx="1">
                  <c:v>93245</c:v>
                </c:pt>
                <c:pt idx="2">
                  <c:v>1090456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B98-4C7F-A4B5-6A42F608452E}"/>
            </c:ext>
          </c:extLst>
        </c:ser>
        <c:ser>
          <c:idx val="2"/>
          <c:order val="2"/>
          <c:tx>
            <c:strRef>
              <c:f>'DICIEMBRE 2019'!$B$952</c:f>
              <c:strCache>
                <c:ptCount val="1"/>
                <c:pt idx="0">
                  <c:v>ENERO - DICIEMBRE 2019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'DICIEMBRE 2019'!$C$950:$H$950</c15:sqref>
                  </c15:fullRef>
                </c:ext>
              </c:extLst>
              <c:f>('DICIEMBRE 2019'!$C$950,'DICIEMBRE 2019'!$E$950,'DICIEMBRE 2019'!$G$950)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'DICIEMBRE 2019'!$C$952:$H$952</c15:sqref>
                  </c15:fullRef>
                </c:ext>
              </c:extLst>
              <c:f>('DICIEMBRE 2019'!$C$952,'DICIEMBRE 2019'!$E$952,'DICIEMBRE 2019'!$G$952)</c:f>
              <c:numCache>
                <c:formatCode>#,##0</c:formatCode>
                <c:ptCount val="3"/>
                <c:pt idx="0">
                  <c:v>1042113</c:v>
                </c:pt>
                <c:pt idx="1">
                  <c:v>101250</c:v>
                </c:pt>
                <c:pt idx="2">
                  <c:v>1143363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B98-4C7F-A4B5-6A42F60845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13341680"/>
        <c:axId val="313347168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'DICIEMBRE 2019'!$B$950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'DICIEMBRE 2019'!$C$950:$H$950</c15:sqref>
                        </c15:fullRef>
                        <c15:formulaRef>
                          <c15:sqref>('DICIEMBRE 2019'!$C$950,'DICIEMBRE 2019'!$E$950,'DICIEMBRE 2019'!$G$950)</c15:sqref>
                        </c15:formulaRef>
                      </c:ext>
                    </c:extLst>
                    <c:strCache>
                      <c:ptCount val="3"/>
                      <c:pt idx="0">
                        <c:v>VIAJ.  ESPAÑOLES</c:v>
                      </c:pt>
                      <c:pt idx="1">
                        <c:v>VIAJ.  EXTRANJEROS.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'DICIEMBRE 2019'!$C$950:$H$950</c15:sqref>
                        </c15:fullRef>
                        <c15:formulaRef>
                          <c15:sqref>('DICIEMBRE 2019'!$C$950,'DICIEMBRE 2019'!$E$950,'DICIEMBRE 2019'!$G$950)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FB98-4C7F-A4B5-6A42F608452E}"/>
                  </c:ext>
                </c:extLst>
              </c15:ser>
            </c15:filteredBarSeries>
          </c:ext>
        </c:extLst>
      </c:barChart>
      <c:catAx>
        <c:axId val="313341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13347168"/>
        <c:crosses val="autoZero"/>
        <c:auto val="0"/>
        <c:lblAlgn val="ctr"/>
        <c:lblOffset val="100"/>
        <c:noMultiLvlLbl val="0"/>
      </c:catAx>
      <c:valAx>
        <c:axId val="3133471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133416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1932455864481026"/>
          <c:y val="2.5117086056953793E-2"/>
          <c:w val="0.26407789937974901"/>
          <c:h val="0.158314807521945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2895618480662445E-2"/>
          <c:y val="0.21307850675197118"/>
          <c:w val="0.89428953562320124"/>
          <c:h val="0.64981812209421863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'DICIEMBRE 2019'!$B$1094</c:f>
              <c:strCache>
                <c:ptCount val="1"/>
                <c:pt idx="0">
                  <c:v>ENERO - DICIEMBRE 2018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'DICIEMBRE 2019'!$C$1093:$H$1093</c15:sqref>
                  </c15:fullRef>
                </c:ext>
              </c:extLst>
              <c:f>('DICIEMBRE 2019'!$C$1093,'DICIEMBRE 2019'!$E$1093,'DICIEMBRE 2019'!$G$1093)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'DICIEMBRE 2019'!$C$1094:$H$1094</c15:sqref>
                  </c15:fullRef>
                </c:ext>
              </c:extLst>
              <c:f>('DICIEMBRE 2019'!$C$1094,'DICIEMBRE 2019'!$E$1094,'DICIEMBRE 2019'!$G$1094)</c:f>
              <c:numCache>
                <c:formatCode>#,##0</c:formatCode>
                <c:ptCount val="3"/>
                <c:pt idx="0">
                  <c:v>204364</c:v>
                </c:pt>
                <c:pt idx="1">
                  <c:v>94015</c:v>
                </c:pt>
                <c:pt idx="2">
                  <c:v>298379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622-482F-83F5-A91909249856}"/>
            </c:ext>
          </c:extLst>
        </c:ser>
        <c:ser>
          <c:idx val="2"/>
          <c:order val="2"/>
          <c:tx>
            <c:strRef>
              <c:f>'DICIEMBRE 2019'!$B$1095</c:f>
              <c:strCache>
                <c:ptCount val="1"/>
                <c:pt idx="0">
                  <c:v>ENERO - DICIEMBRE 2019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'DICIEMBRE 2019'!$C$1093:$H$1093</c15:sqref>
                  </c15:fullRef>
                </c:ext>
              </c:extLst>
              <c:f>('DICIEMBRE 2019'!$C$1093,'DICIEMBRE 2019'!$E$1093,'DICIEMBRE 2019'!$G$1093)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'DICIEMBRE 2019'!$C$1095:$H$1095</c15:sqref>
                  </c15:fullRef>
                </c:ext>
              </c:extLst>
              <c:f>('DICIEMBRE 2019'!$C$1095,'DICIEMBRE 2019'!$E$1095,'DICIEMBRE 2019'!$G$1095)</c:f>
              <c:numCache>
                <c:formatCode>#,##0</c:formatCode>
                <c:ptCount val="3"/>
                <c:pt idx="0">
                  <c:v>197843</c:v>
                </c:pt>
                <c:pt idx="1">
                  <c:v>115103</c:v>
                </c:pt>
                <c:pt idx="2">
                  <c:v>312946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622-482F-83F5-A919092498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13342856"/>
        <c:axId val="313615624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'DICIEMBRE 2019'!$B$1093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'DICIEMBRE 2019'!$C$1093:$H$1093</c15:sqref>
                        </c15:fullRef>
                        <c15:formulaRef>
                          <c15:sqref>('DICIEMBRE 2019'!$C$1093,'DICIEMBRE 2019'!$E$1093,'DICIEMBRE 2019'!$G$1093)</c15:sqref>
                        </c15:formulaRef>
                      </c:ext>
                    </c:extLst>
                    <c:strCache>
                      <c:ptCount val="3"/>
                      <c:pt idx="0">
                        <c:v>VIAJ.  ESPAÑOLES</c:v>
                      </c:pt>
                      <c:pt idx="1">
                        <c:v>VIAJ.  EXTRANJEROS.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'DICIEMBRE 2019'!$C$1093:$H$1093</c15:sqref>
                        </c15:fullRef>
                        <c15:formulaRef>
                          <c15:sqref>('DICIEMBRE 2019'!$C$1093,'DICIEMBRE 2019'!$E$1093,'DICIEMBRE 2019'!$G$1093)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A622-482F-83F5-A91909249856}"/>
                  </c:ext>
                </c:extLst>
              </c15:ser>
            </c15:filteredBarSeries>
          </c:ext>
        </c:extLst>
      </c:barChart>
      <c:catAx>
        <c:axId val="3133428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13615624"/>
        <c:crosses val="autoZero"/>
        <c:auto val="0"/>
        <c:lblAlgn val="ctr"/>
        <c:lblOffset val="100"/>
        <c:noMultiLvlLbl val="0"/>
      </c:catAx>
      <c:valAx>
        <c:axId val="3136156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133428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3266583196167256"/>
          <c:y val="2.5117086056953793E-2"/>
          <c:w val="0.25073662606288655"/>
          <c:h val="0.158314807521945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39640161862884021"/>
          <c:y val="2.884279390449328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655750291660974E-2"/>
          <c:y val="0.20523506694200291"/>
          <c:w val="0.89593057305152179"/>
          <c:h val="0.645860310297207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'DICIEMBRE 2019'!$B$381</c:f>
              <c:strCache>
                <c:ptCount val="1"/>
                <c:pt idx="0">
                  <c:v>DICIEMBRE 2018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'DICIEMBRE 2019'!$C$380:$H$380</c15:sqref>
                  </c15:fullRef>
                </c:ext>
              </c:extLst>
              <c:f>('DICIEMBRE 2019'!$C$380,'DICIEMBRE 2019'!$E$380,'DICIEMBRE 2019'!$G$380)</c:f>
              <c:strCache>
                <c:ptCount val="3"/>
                <c:pt idx="0">
                  <c:v>V.  ESPAÑOLES</c:v>
                </c:pt>
                <c:pt idx="1">
                  <c:v>V.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'DICIEMBRE 2019'!$C$381:$H$381</c15:sqref>
                  </c15:fullRef>
                </c:ext>
              </c:extLst>
              <c:f>('DICIEMBRE 2019'!$C$381,'DICIEMBRE 2019'!$E$381,'DICIEMBRE 2019'!$G$381)</c:f>
              <c:numCache>
                <c:formatCode>#,##0</c:formatCode>
                <c:ptCount val="3"/>
                <c:pt idx="0">
                  <c:v>504191</c:v>
                </c:pt>
                <c:pt idx="1">
                  <c:v>80523</c:v>
                </c:pt>
                <c:pt idx="2">
                  <c:v>584714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354-476A-870C-507D03AFE2C4}"/>
            </c:ext>
          </c:extLst>
        </c:ser>
        <c:ser>
          <c:idx val="1"/>
          <c:order val="1"/>
          <c:tx>
            <c:strRef>
              <c:f>'DICIEMBRE 2019'!$B$382</c:f>
              <c:strCache>
                <c:ptCount val="1"/>
                <c:pt idx="0">
                  <c:v>DICIEMBRE 2019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'DICIEMBRE 2019'!$C$380:$H$380</c15:sqref>
                  </c15:fullRef>
                </c:ext>
              </c:extLst>
              <c:f>('DICIEMBRE 2019'!$C$380,'DICIEMBRE 2019'!$E$380,'DICIEMBRE 2019'!$G$380)</c:f>
              <c:strCache>
                <c:ptCount val="3"/>
                <c:pt idx="0">
                  <c:v>V.  ESPAÑOLES</c:v>
                </c:pt>
                <c:pt idx="1">
                  <c:v>V.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'DICIEMBRE 2019'!$C$382:$H$382</c15:sqref>
                  </c15:fullRef>
                </c:ext>
              </c:extLst>
              <c:f>('DICIEMBRE 2019'!$C$382,'DICIEMBRE 2019'!$E$382,'DICIEMBRE 2019'!$G$382)</c:f>
              <c:numCache>
                <c:formatCode>#,##0</c:formatCode>
                <c:ptCount val="3"/>
                <c:pt idx="0">
                  <c:v>506569</c:v>
                </c:pt>
                <c:pt idx="1">
                  <c:v>107915</c:v>
                </c:pt>
                <c:pt idx="2">
                  <c:v>614484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354-476A-870C-507D03AFE2C4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99565016"/>
        <c:axId val="199566584"/>
      </c:barChart>
      <c:catAx>
        <c:axId val="1995650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99566584"/>
        <c:crosses val="autoZero"/>
        <c:auto val="0"/>
        <c:lblAlgn val="ctr"/>
        <c:lblOffset val="100"/>
        <c:noMultiLvlLbl val="0"/>
      </c:catAx>
      <c:valAx>
        <c:axId val="1995665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995650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4491858420610046"/>
          <c:y val="2.1407447726205377E-2"/>
          <c:w val="0.24903560756889351"/>
          <c:h val="0.1703327948688908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orientation="landscape"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7.7899781677997992E-2"/>
          <c:y val="0.2130784220154299"/>
          <c:w val="0.89928537242586559"/>
          <c:h val="0.64981826135369436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'DICIEMBRE 2019'!$B$1237</c:f>
              <c:strCache>
                <c:ptCount val="1"/>
                <c:pt idx="0">
                  <c:v>ENERO - DICIEMBRE 2018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'DICIEMBRE 2019'!$C$1236:$H$1236</c15:sqref>
                  </c15:fullRef>
                </c:ext>
              </c:extLst>
              <c:f>('DICIEMBRE 2019'!$C$1236,'DICIEMBRE 2019'!$E$1236,'DICIEMBRE 2019'!$G$1236)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'DICIEMBRE 2019'!$C$1237:$H$1237</c15:sqref>
                  </c15:fullRef>
                </c:ext>
              </c:extLst>
              <c:f>('DICIEMBRE 2019'!$C$1237,'DICIEMBRE 2019'!$E$1237,'DICIEMBRE 2019'!$G$1237)</c:f>
              <c:numCache>
                <c:formatCode>#,##0</c:formatCode>
                <c:ptCount val="3"/>
                <c:pt idx="0">
                  <c:v>160303</c:v>
                </c:pt>
                <c:pt idx="1">
                  <c:v>164971</c:v>
                </c:pt>
                <c:pt idx="2">
                  <c:v>325274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7BB-47BF-884F-E4D2613397B4}"/>
            </c:ext>
          </c:extLst>
        </c:ser>
        <c:ser>
          <c:idx val="2"/>
          <c:order val="2"/>
          <c:tx>
            <c:strRef>
              <c:f>'DICIEMBRE 2019'!$B$1238</c:f>
              <c:strCache>
                <c:ptCount val="1"/>
                <c:pt idx="0">
                  <c:v>ENERO - DICIEMBRE 2019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'DICIEMBRE 2019'!$C$1236:$H$1236</c15:sqref>
                  </c15:fullRef>
                </c:ext>
              </c:extLst>
              <c:f>('DICIEMBRE 2019'!$C$1236,'DICIEMBRE 2019'!$E$1236,'DICIEMBRE 2019'!$G$1236)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'DICIEMBRE 2019'!$C$1238:$H$1238</c15:sqref>
                  </c15:fullRef>
                </c:ext>
              </c:extLst>
              <c:f>('DICIEMBRE 2019'!$C$1238,'DICIEMBRE 2019'!$E$1238,'DICIEMBRE 2019'!$G$1238)</c:f>
              <c:numCache>
                <c:formatCode>#,##0</c:formatCode>
                <c:ptCount val="3"/>
                <c:pt idx="0">
                  <c:v>131790</c:v>
                </c:pt>
                <c:pt idx="1">
                  <c:v>145724</c:v>
                </c:pt>
                <c:pt idx="2">
                  <c:v>277514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87BB-47BF-884F-E4D2613397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13615232"/>
        <c:axId val="313610528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'DICIEMBRE 2019'!$B$1236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'DICIEMBRE 2019'!$C$1236:$H$1236</c15:sqref>
                        </c15:fullRef>
                        <c15:formulaRef>
                          <c15:sqref>('DICIEMBRE 2019'!$C$1236,'DICIEMBRE 2019'!$E$1236,'DICIEMBRE 2019'!$G$1236)</c15:sqref>
                        </c15:formulaRef>
                      </c:ext>
                    </c:extLst>
                    <c:strCache>
                      <c:ptCount val="3"/>
                      <c:pt idx="0">
                        <c:v>VIAJ.  ESPAÑOLES</c:v>
                      </c:pt>
                      <c:pt idx="1">
                        <c:v>VIAJ.  EXTRANJEROS.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'DICIEMBRE 2019'!$C$1236:$H$1236</c15:sqref>
                        </c15:fullRef>
                        <c15:formulaRef>
                          <c15:sqref>('DICIEMBRE 2019'!$C$1236,'DICIEMBRE 2019'!$E$1236,'DICIEMBRE 2019'!$G$1236)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87BB-47BF-884F-E4D2613397B4}"/>
                  </c:ext>
                </c:extLst>
              </c15:ser>
            </c15:filteredBarSeries>
          </c:ext>
        </c:extLst>
      </c:barChart>
      <c:catAx>
        <c:axId val="313615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13610528"/>
        <c:crosses val="autoZero"/>
        <c:auto val="0"/>
        <c:lblAlgn val="ctr"/>
        <c:lblOffset val="100"/>
        <c:noMultiLvlLbl val="0"/>
      </c:catAx>
      <c:valAx>
        <c:axId val="3136105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136152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3266583196167256"/>
          <c:y val="2.5117086056953793E-2"/>
          <c:w val="0.25073662606288655"/>
          <c:h val="0.158314807521945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4058193716974803"/>
          <c:y val="4.565039370078739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4431047317487444E-2"/>
          <c:y val="0.2172592062355842"/>
          <c:w val="0.92289608605848372"/>
          <c:h val="0.64036904477849355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'DICIEMBRE 2019'!$B$1121</c:f>
              <c:strCache>
                <c:ptCount val="1"/>
                <c:pt idx="0">
                  <c:v>ENERO - DICIEMBRE 2018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'DICIEMBRE 2019'!$C$1120:$H$1120</c15:sqref>
                  </c15:fullRef>
                </c:ext>
              </c:extLst>
              <c:f>('DICIEMBRE 2019'!$C$1120,'DICIEMBRE 2019'!$E$1120,'DICIEMBRE 2019'!$G$1120)</c:f>
              <c:strCache>
                <c:ptCount val="3"/>
                <c:pt idx="0">
                  <c:v>PER.  ESPAÑOLES</c:v>
                </c:pt>
                <c:pt idx="1">
                  <c:v>PER.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'DICIEMBRE 2019'!$C$1121:$H$1121</c15:sqref>
                  </c15:fullRef>
                </c:ext>
              </c:extLst>
              <c:f>('DICIEMBRE 2019'!$C$1121,'DICIEMBRE 2019'!$E$1121,'DICIEMBRE 2019'!$G$1121)</c:f>
              <c:numCache>
                <c:formatCode>#,##0</c:formatCode>
                <c:ptCount val="3"/>
                <c:pt idx="0">
                  <c:v>555952</c:v>
                </c:pt>
                <c:pt idx="1">
                  <c:v>155092</c:v>
                </c:pt>
                <c:pt idx="2">
                  <c:v>711044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DDC-492D-BA8B-5F94F5B085BC}"/>
            </c:ext>
          </c:extLst>
        </c:ser>
        <c:ser>
          <c:idx val="2"/>
          <c:order val="2"/>
          <c:tx>
            <c:strRef>
              <c:f>'DICIEMBRE 2019'!$B$1122</c:f>
              <c:strCache>
                <c:ptCount val="1"/>
                <c:pt idx="0">
                  <c:v>ENERO - DICIEMBRE 2019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'DICIEMBRE 2019'!$C$1120:$H$1120</c15:sqref>
                  </c15:fullRef>
                </c:ext>
              </c:extLst>
              <c:f>('DICIEMBRE 2019'!$C$1120,'DICIEMBRE 2019'!$E$1120,'DICIEMBRE 2019'!$G$1120)</c:f>
              <c:strCache>
                <c:ptCount val="3"/>
                <c:pt idx="0">
                  <c:v>PER.  ESPAÑOLES</c:v>
                </c:pt>
                <c:pt idx="1">
                  <c:v>PER.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'DICIEMBRE 2019'!$C$1122:$H$1122</c15:sqref>
                  </c15:fullRef>
                </c:ext>
              </c:extLst>
              <c:f>('DICIEMBRE 2019'!$C$1122,'DICIEMBRE 2019'!$E$1122,'DICIEMBRE 2019'!$G$1122)</c:f>
              <c:numCache>
                <c:formatCode>#,##0</c:formatCode>
                <c:ptCount val="3"/>
                <c:pt idx="0">
                  <c:v>566971</c:v>
                </c:pt>
                <c:pt idx="1">
                  <c:v>195361</c:v>
                </c:pt>
                <c:pt idx="2">
                  <c:v>762332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DDC-492D-BA8B-5F94F5B085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13614840"/>
        <c:axId val="313610920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'DICIEMBRE 2019'!$B$1120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5">
                      <a:lumMod val="40000"/>
                      <a:lumOff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'DICIEMBRE 2019'!$C$1120:$H$1120</c15:sqref>
                        </c15:fullRef>
                        <c15:formulaRef>
                          <c15:sqref>('DICIEMBRE 2019'!$C$1120,'DICIEMBRE 2019'!$E$1120,'DICIEMBRE 2019'!$G$1120)</c15:sqref>
                        </c15:formulaRef>
                      </c:ext>
                    </c:extLst>
                    <c:strCache>
                      <c:ptCount val="3"/>
                      <c:pt idx="0">
                        <c:v>PER.  ESPAÑOLES</c:v>
                      </c:pt>
                      <c:pt idx="1">
                        <c:v>PER. EXTRANJEROS</c:v>
                      </c:pt>
                      <c:pt idx="2">
                        <c:v>T.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'DICIEMBRE 2019'!$C$1120:$H$1120</c15:sqref>
                        </c15:fullRef>
                        <c15:formulaRef>
                          <c15:sqref>('DICIEMBRE 2019'!$C$1120,'DICIEMBRE 2019'!$E$1120,'DICIEMBRE 2019'!$G$1120)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EDDC-492D-BA8B-5F94F5B085BC}"/>
                  </c:ext>
                </c:extLst>
              </c15:ser>
            </c15:filteredBarSeries>
          </c:ext>
        </c:extLst>
      </c:barChart>
      <c:catAx>
        <c:axId val="3136148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13610920"/>
        <c:crosses val="autoZero"/>
        <c:auto val="0"/>
        <c:lblAlgn val="ctr"/>
        <c:lblOffset val="100"/>
        <c:noMultiLvlLbl val="0"/>
      </c:catAx>
      <c:valAx>
        <c:axId val="3136109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136148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7372396510617847"/>
          <c:y val="3.1793155371118514E-2"/>
          <c:w val="0.22627603489382139"/>
          <c:h val="0.164873064575266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4058193716974803"/>
          <c:y val="4.565039370078739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1767931471948166E-2"/>
          <c:y val="0.20210787401574801"/>
          <c:w val="0.91357518059909626"/>
          <c:h val="0.65552069624537934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'DICIEMBRE 2019'!$B$1264</c:f>
              <c:strCache>
                <c:ptCount val="1"/>
                <c:pt idx="0">
                  <c:v>ENERO - DICIEMBRE 2018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'DICIEMBRE 2019'!$C$1263:$H$1263</c15:sqref>
                  </c15:fullRef>
                </c:ext>
              </c:extLst>
              <c:f>('DICIEMBRE 2019'!$C$1263,'DICIEMBRE 2019'!$E$1263,'DICIEMBRE 2019'!$G$1263)</c:f>
              <c:strCache>
                <c:ptCount val="3"/>
                <c:pt idx="0">
                  <c:v>PER.  ESPAÑOLES</c:v>
                </c:pt>
                <c:pt idx="1">
                  <c:v>PER.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'DICIEMBRE 2019'!$C$1264:$H$1264</c15:sqref>
                  </c15:fullRef>
                </c:ext>
              </c:extLst>
              <c:f>('DICIEMBRE 2019'!$C$1264,'DICIEMBRE 2019'!$E$1264,'DICIEMBRE 2019'!$G$1264)</c:f>
              <c:numCache>
                <c:formatCode>#,##0</c:formatCode>
                <c:ptCount val="3"/>
                <c:pt idx="0">
                  <c:v>333983</c:v>
                </c:pt>
                <c:pt idx="1">
                  <c:v>181009</c:v>
                </c:pt>
                <c:pt idx="2">
                  <c:v>514992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BBC-4A09-9574-44716CA8A829}"/>
            </c:ext>
          </c:extLst>
        </c:ser>
        <c:ser>
          <c:idx val="2"/>
          <c:order val="2"/>
          <c:tx>
            <c:strRef>
              <c:f>'DICIEMBRE 2019'!$B$1265</c:f>
              <c:strCache>
                <c:ptCount val="1"/>
                <c:pt idx="0">
                  <c:v>ENERO - DICIEMBRE 2019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'DICIEMBRE 2019'!$C$1263:$H$1263</c15:sqref>
                  </c15:fullRef>
                </c:ext>
              </c:extLst>
              <c:f>('DICIEMBRE 2019'!$C$1263,'DICIEMBRE 2019'!$E$1263,'DICIEMBRE 2019'!$G$1263)</c:f>
              <c:strCache>
                <c:ptCount val="3"/>
                <c:pt idx="0">
                  <c:v>PER.  ESPAÑOLES</c:v>
                </c:pt>
                <c:pt idx="1">
                  <c:v>PER.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'DICIEMBRE 2019'!$C$1265:$H$1265</c15:sqref>
                  </c15:fullRef>
                </c:ext>
              </c:extLst>
              <c:f>('DICIEMBRE 2019'!$C$1265,'DICIEMBRE 2019'!$E$1265,'DICIEMBRE 2019'!$G$1265)</c:f>
              <c:numCache>
                <c:formatCode>#,##0</c:formatCode>
                <c:ptCount val="3"/>
                <c:pt idx="0">
                  <c:v>245093</c:v>
                </c:pt>
                <c:pt idx="1">
                  <c:v>160991</c:v>
                </c:pt>
                <c:pt idx="2">
                  <c:v>406084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BBC-4A09-9574-44716CA8A8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13616016"/>
        <c:axId val="313614056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'DICIEMBRE 2019'!$B$1263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5">
                      <a:lumMod val="40000"/>
                      <a:lumOff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'DICIEMBRE 2019'!$C$1263:$H$1263</c15:sqref>
                        </c15:fullRef>
                        <c15:formulaRef>
                          <c15:sqref>('DICIEMBRE 2019'!$C$1263,'DICIEMBRE 2019'!$E$1263,'DICIEMBRE 2019'!$G$1263)</c15:sqref>
                        </c15:formulaRef>
                      </c:ext>
                    </c:extLst>
                    <c:strCache>
                      <c:ptCount val="3"/>
                      <c:pt idx="0">
                        <c:v>PER.  ESPAÑOLES</c:v>
                      </c:pt>
                      <c:pt idx="1">
                        <c:v>PER. EXTRANJEROS</c:v>
                      </c:pt>
                      <c:pt idx="2">
                        <c:v>T.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'DICIEMBRE 2019'!$C$1263:$H$1263</c15:sqref>
                        </c15:fullRef>
                        <c15:formulaRef>
                          <c15:sqref>('DICIEMBRE 2019'!$C$1263,'DICIEMBRE 2019'!$E$1263,'DICIEMBRE 2019'!$G$1263)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BBBC-4A09-9574-44716CA8A829}"/>
                  </c:ext>
                </c:extLst>
              </c15:ser>
            </c15:filteredBarSeries>
          </c:ext>
        </c:extLst>
      </c:barChart>
      <c:catAx>
        <c:axId val="3136160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13614056"/>
        <c:crosses val="autoZero"/>
        <c:auto val="0"/>
        <c:lblAlgn val="ctr"/>
        <c:lblOffset val="100"/>
        <c:noMultiLvlLbl val="0"/>
      </c:catAx>
      <c:valAx>
        <c:axId val="3136140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136160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7372396510617847"/>
          <c:y val="3.1793155371118514E-2"/>
          <c:w val="0.22627603489382139"/>
          <c:h val="0.164873064575266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7DB51A"/>
                </a:solidFill>
              </a:rPr>
              <a:t>ESTABLECIMIENTOS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4.1659507502614282E-2"/>
          <c:y val="0.14577109891845685"/>
          <c:w val="0.94698607185649575"/>
          <c:h val="0.7159305777521742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'DICIEMBRE 2019'!$B$1452</c:f>
              <c:strCache>
                <c:ptCount val="1"/>
                <c:pt idx="0">
                  <c:v>HOT. HOST. Y PENS.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CE7A-4903-979C-D0BFFC2FC055}"/>
              </c:ext>
            </c:extLst>
          </c:dPt>
          <c:val>
            <c:numRef>
              <c:f>'DICIEMBRE 2019'!$F$1452</c:f>
              <c:numCache>
                <c:formatCode>#,##0</c:formatCode>
                <c:ptCount val="1"/>
                <c:pt idx="0">
                  <c:v>1907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CE7A-4903-979C-D0BFFC2FC055}"/>
            </c:ext>
          </c:extLst>
        </c:ser>
        <c:ser>
          <c:idx val="0"/>
          <c:order val="1"/>
          <c:tx>
            <c:strRef>
              <c:f>'DICIEMBRE 2019'!$B$1454</c:f>
              <c:strCache>
                <c:ptCount val="1"/>
                <c:pt idx="0">
                  <c:v>CAMPING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'DICIEMBRE 2019'!$F$1454</c:f>
              <c:numCache>
                <c:formatCode>#,##0</c:formatCode>
                <c:ptCount val="1"/>
                <c:pt idx="0">
                  <c:v>117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0-9EDA-47CA-985A-4312FE2EDA9D}"/>
            </c:ext>
          </c:extLst>
        </c:ser>
        <c:ser>
          <c:idx val="2"/>
          <c:order val="2"/>
          <c:tx>
            <c:strRef>
              <c:f>'DICIEMBRE 2019'!$B$1456</c:f>
              <c:strCache>
                <c:ptCount val="1"/>
                <c:pt idx="0">
                  <c:v>TURISMO RURAL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val>
            <c:numRef>
              <c:f>'DICIEMBRE 2019'!$F$1456</c:f>
              <c:numCache>
                <c:formatCode>#,##0</c:formatCode>
                <c:ptCount val="1"/>
                <c:pt idx="0">
                  <c:v>4128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1-9EDA-47CA-985A-4312FE2EDA9D}"/>
            </c:ext>
          </c:extLst>
        </c:ser>
        <c:ser>
          <c:idx val="3"/>
          <c:order val="3"/>
          <c:tx>
            <c:strRef>
              <c:f>'DICIEMBRE 2019'!$B$1458</c:f>
              <c:strCache>
                <c:ptCount val="1"/>
                <c:pt idx="0">
                  <c:v>ALBERGUES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val>
            <c:numRef>
              <c:f>'DICIEMBRE 2019'!$F$1458</c:f>
              <c:numCache>
                <c:formatCode>#,##0</c:formatCode>
                <c:ptCount val="1"/>
                <c:pt idx="0">
                  <c:v>318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9EDA-47CA-985A-4312FE2EDA9D}"/>
            </c:ext>
          </c:extLst>
        </c:ser>
        <c:ser>
          <c:idx val="4"/>
          <c:order val="4"/>
          <c:tx>
            <c:strRef>
              <c:f>'DICIEMBRE 2019'!$B$1460</c:f>
              <c:strCache>
                <c:ptCount val="1"/>
                <c:pt idx="0">
                  <c:v>VIVIENDAS 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val>
            <c:numRef>
              <c:f>'DICIEMBRE 2019'!$F$1460</c:f>
              <c:numCache>
                <c:formatCode>#,##0</c:formatCode>
                <c:ptCount val="1"/>
                <c:pt idx="0">
                  <c:v>2144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3-9EDA-47CA-985A-4312FE2EDA9D}"/>
            </c:ext>
          </c:extLst>
        </c:ser>
        <c:ser>
          <c:idx val="5"/>
          <c:order val="5"/>
          <c:tx>
            <c:strRef>
              <c:f>'DICIEMBRE 2019'!$B$1462</c:f>
              <c:strCache>
                <c:ptCount val="1"/>
                <c:pt idx="0">
                  <c:v>APARTAMENTOS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val>
            <c:numRef>
              <c:f>'DICIEMBRE 2019'!$F$1462</c:f>
              <c:numCache>
                <c:formatCode>#,##0</c:formatCode>
                <c:ptCount val="1"/>
                <c:pt idx="0">
                  <c:v>373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4-9EDA-47CA-985A-4312FE2EDA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13616800"/>
        <c:axId val="313616408"/>
      </c:barChart>
      <c:catAx>
        <c:axId val="313616800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313616408"/>
        <c:crosses val="autoZero"/>
        <c:auto val="1"/>
        <c:lblAlgn val="ctr"/>
        <c:lblOffset val="100"/>
        <c:noMultiLvlLbl val="0"/>
      </c:catAx>
      <c:valAx>
        <c:axId val="313616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136168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8.1317214309657812E-2"/>
          <c:y val="0.90183872849227176"/>
          <c:w val="0.84098776994266122"/>
          <c:h val="7.593904928550597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DE PLAZAS POR PROVINCIAS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4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B39-4DCA-99E0-CF66E32EF74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B39-4DCA-99E0-CF66E32EF74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B39-4DCA-99E0-CF66E32EF74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DB39-4DCA-99E0-CF66E32EF74B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DB39-4DCA-99E0-CF66E32EF74B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DB39-4DCA-99E0-CF66E32EF74B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DB39-4DCA-99E0-CF66E32EF74B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DB39-4DCA-99E0-CF66E32EF74B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DB39-4DCA-99E0-CF66E32EF74B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DB39-4DCA-99E0-CF66E32EF74B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DB39-4DCA-99E0-CF66E32EF74B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DB39-4DCA-99E0-CF66E32EF74B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DB39-4DCA-99E0-CF66E32EF74B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DB39-4DCA-99E0-CF66E32EF74B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DB39-4DCA-99E0-CF66E32EF74B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6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DB39-4DCA-99E0-CF66E32EF74B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7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DB39-4DCA-99E0-CF66E32EF74B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8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DB39-4DCA-99E0-CF66E32EF74B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'DICIEMBRE 2019'!$B$1520:$B$1528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'DICIEMBRE 2019'!$J$1520:$J$1528</c:f>
              <c:numCache>
                <c:formatCode>#,##0</c:formatCode>
                <c:ptCount val="9"/>
                <c:pt idx="0">
                  <c:v>5874</c:v>
                </c:pt>
                <c:pt idx="1">
                  <c:v>11885</c:v>
                </c:pt>
                <c:pt idx="2">
                  <c:v>13651</c:v>
                </c:pt>
                <c:pt idx="3">
                  <c:v>3799</c:v>
                </c:pt>
                <c:pt idx="4">
                  <c:v>12138</c:v>
                </c:pt>
                <c:pt idx="5">
                  <c:v>6576</c:v>
                </c:pt>
                <c:pt idx="6">
                  <c:v>4222</c:v>
                </c:pt>
                <c:pt idx="7">
                  <c:v>9593</c:v>
                </c:pt>
                <c:pt idx="8">
                  <c:v>3982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DB39-4DCA-99E0-CF66E32EF74B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400" b="1">
                <a:solidFill>
                  <a:srgbClr val="7DB51A"/>
                </a:solidFill>
              </a:rPr>
              <a:t>Nº DE ESTABLECIMIENTOS POR PROVINCIAS</a:t>
            </a:r>
          </a:p>
        </c:rich>
      </c:tx>
      <c:layout>
        <c:manualLayout>
          <c:xMode val="edge"/>
          <c:yMode val="edge"/>
          <c:x val="0.26333844878832091"/>
          <c:y val="3.13163236976324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1280805174080547E-2"/>
          <c:y val="0.22515560772611024"/>
          <c:w val="0.94993581514762515"/>
          <c:h val="0.6795076247719490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'DICIEMBRE 2019'!$C$1549</c:f>
              <c:strCache>
                <c:ptCount val="1"/>
                <c:pt idx="0">
                  <c:v>1ª CATEGORIA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'DICIEMBRE 2019'!$B$1551:$B$1559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'DICIEMBRE 2019'!$C$1551:$C$1559</c:f>
              <c:numCache>
                <c:formatCode>#,##0</c:formatCode>
                <c:ptCount val="9"/>
                <c:pt idx="0">
                  <c:v>1</c:v>
                </c:pt>
                <c:pt idx="1">
                  <c:v>5</c:v>
                </c:pt>
                <c:pt idx="2">
                  <c:v>3</c:v>
                </c:pt>
                <c:pt idx="3">
                  <c:v>0</c:v>
                </c:pt>
                <c:pt idx="4">
                  <c:v>2</c:v>
                </c:pt>
                <c:pt idx="5">
                  <c:v>3</c:v>
                </c:pt>
                <c:pt idx="6">
                  <c:v>6</c:v>
                </c:pt>
                <c:pt idx="7">
                  <c:v>3</c:v>
                </c:pt>
                <c:pt idx="8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55DC-486D-8503-9C7845A0BD67}"/>
            </c:ext>
          </c:extLst>
        </c:ser>
        <c:ser>
          <c:idx val="1"/>
          <c:order val="2"/>
          <c:tx>
            <c:strRef>
              <c:f>'DICIEMBRE 2019'!$E$1549</c:f>
              <c:strCache>
                <c:ptCount val="1"/>
                <c:pt idx="0">
                  <c:v>2ª CATEGORIA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'DICIEMBRE 2019'!$B$1551:$B$1559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'DICIEMBRE 2019'!$E$1551:$E$1559</c:f>
              <c:numCache>
                <c:formatCode>#,##0</c:formatCode>
                <c:ptCount val="9"/>
                <c:pt idx="0">
                  <c:v>14</c:v>
                </c:pt>
                <c:pt idx="1">
                  <c:v>13</c:v>
                </c:pt>
                <c:pt idx="2">
                  <c:v>33</c:v>
                </c:pt>
                <c:pt idx="3">
                  <c:v>4</c:v>
                </c:pt>
                <c:pt idx="4">
                  <c:v>18</c:v>
                </c:pt>
                <c:pt idx="5">
                  <c:v>3</c:v>
                </c:pt>
                <c:pt idx="6">
                  <c:v>1</c:v>
                </c:pt>
                <c:pt idx="7">
                  <c:v>1</c:v>
                </c:pt>
                <c:pt idx="8">
                  <c:v>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4-55DC-486D-8503-9C7845A0BD67}"/>
            </c:ext>
          </c:extLst>
        </c:ser>
        <c:ser>
          <c:idx val="4"/>
          <c:order val="4"/>
          <c:tx>
            <c:strRef>
              <c:f>'DICIEMBRE 2019'!$G$1549</c:f>
              <c:strCache>
                <c:ptCount val="1"/>
                <c:pt idx="0">
                  <c:v>LUJO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'DICIEMBRE 2019'!$B$1551:$B$1559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'DICIEMBRE 2019'!$G$1551:$G$1559</c:f>
              <c:numCache>
                <c:formatCode>#,##0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6-55DC-486D-8503-9C7845A0BD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13617584"/>
        <c:axId val="313612488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1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'DICIEMBRE 2019'!$D$1549:$D$1550</c15:sqref>
                        </c15:formulaRef>
                      </c:ext>
                    </c:extLst>
                    <c:strCache>
                      <c:ptCount val="2"/>
                      <c:pt idx="0">
                        <c:v>1ª CATEGORIA</c:v>
                      </c:pt>
                      <c:pt idx="1">
                        <c:v>PLAZAS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'DICIEMBRE 2019'!$B$1551:$B$1559</c15:sqref>
                        </c15:formulaRef>
                      </c:ext>
                    </c:extLst>
                    <c:strCache>
                      <c:ptCount val="9"/>
                      <c:pt idx="0">
                        <c:v>ÁVILA</c:v>
                      </c:pt>
                      <c:pt idx="1">
                        <c:v>BURGOS</c:v>
                      </c:pt>
                      <c:pt idx="2">
                        <c:v>LEÓN</c:v>
                      </c:pt>
                      <c:pt idx="3">
                        <c:v>PALENCIA</c:v>
                      </c:pt>
                      <c:pt idx="4">
                        <c:v>SALAMANCA</c:v>
                      </c:pt>
                      <c:pt idx="5">
                        <c:v>SEGOVIA</c:v>
                      </c:pt>
                      <c:pt idx="6">
                        <c:v>SORIA</c:v>
                      </c:pt>
                      <c:pt idx="7">
                        <c:v>VALLADOLID</c:v>
                      </c:pt>
                      <c:pt idx="8">
                        <c:v>ZAMORA</c:v>
                      </c:pt>
                    </c:strCache>
                  </c:strRef>
                </c:cat>
                <c:val>
                  <c:numRef>
                    <c:extLst xmlns:c16r2="http://schemas.microsoft.com/office/drawing/2015/06/chart">
                      <c:ext uri="{02D57815-91ED-43cb-92C2-25804820EDAC}">
                        <c15:formulaRef>
                          <c15:sqref>'DICIEMBRE 2019'!$D$1551:$D$1559</c15:sqref>
                        </c15:formulaRef>
                      </c:ext>
                    </c:extLst>
                    <c:numCache>
                      <c:formatCode>#,##0</c:formatCode>
                      <c:ptCount val="9"/>
                      <c:pt idx="0">
                        <c:v>528</c:v>
                      </c:pt>
                      <c:pt idx="1">
                        <c:v>2769</c:v>
                      </c:pt>
                      <c:pt idx="2">
                        <c:v>1135</c:v>
                      </c:pt>
                      <c:pt idx="3">
                        <c:v>0</c:v>
                      </c:pt>
                      <c:pt idx="4">
                        <c:v>882</c:v>
                      </c:pt>
                      <c:pt idx="5">
                        <c:v>1687</c:v>
                      </c:pt>
                      <c:pt idx="6">
                        <c:v>3830</c:v>
                      </c:pt>
                      <c:pt idx="7">
                        <c:v>1248</c:v>
                      </c:pt>
                      <c:pt idx="8">
                        <c:v>248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23-55DC-486D-8503-9C7845A0BD67}"/>
                  </c:ext>
                </c:extLst>
              </c15:ser>
            </c15:filteredBarSeries>
            <c15:filteredBarSeries>
              <c15:ser>
                <c:idx val="3"/>
                <c:order val="3"/>
                <c:tx>
                  <c:str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'DICIEMBRE 2019'!$F$1549:$F$1550</c15:sqref>
                        </c15:formulaRef>
                      </c:ext>
                    </c:extLst>
                    <c:strCache>
                      <c:ptCount val="2"/>
                      <c:pt idx="0">
                        <c:v>2ª CATEGORIA</c:v>
                      </c:pt>
                      <c:pt idx="1">
                        <c:v>PLAZAS</c:v>
                      </c:pt>
                    </c:strCache>
                  </c:strRef>
                </c:tx>
                <c:spPr>
                  <a:solidFill>
                    <a:schemeClr val="accent4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'DICIEMBRE 2019'!$B$1551:$B$1559</c15:sqref>
                        </c15:formulaRef>
                      </c:ext>
                    </c:extLst>
                    <c:strCache>
                      <c:ptCount val="9"/>
                      <c:pt idx="0">
                        <c:v>ÁVILA</c:v>
                      </c:pt>
                      <c:pt idx="1">
                        <c:v>BURGOS</c:v>
                      </c:pt>
                      <c:pt idx="2">
                        <c:v>LEÓN</c:v>
                      </c:pt>
                      <c:pt idx="3">
                        <c:v>PALENCIA</c:v>
                      </c:pt>
                      <c:pt idx="4">
                        <c:v>SALAMANCA</c:v>
                      </c:pt>
                      <c:pt idx="5">
                        <c:v>SEGOVIA</c:v>
                      </c:pt>
                      <c:pt idx="6">
                        <c:v>SORIA</c:v>
                      </c:pt>
                      <c:pt idx="7">
                        <c:v>VALLADOLID</c:v>
                      </c:pt>
                      <c:pt idx="8">
                        <c:v>ZAMORA</c:v>
                      </c:pt>
                    </c:strCache>
                  </c:strRef>
                </c:cat>
                <c:val>
                  <c:num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'DICIEMBRE 2019'!$F$1551:$F$1559</c15:sqref>
                        </c15:formulaRef>
                      </c:ext>
                    </c:extLst>
                    <c:numCache>
                      <c:formatCode>#,##0</c:formatCode>
                      <c:ptCount val="9"/>
                      <c:pt idx="0">
                        <c:v>6686</c:v>
                      </c:pt>
                      <c:pt idx="1">
                        <c:v>4610</c:v>
                      </c:pt>
                      <c:pt idx="2">
                        <c:v>7909</c:v>
                      </c:pt>
                      <c:pt idx="3">
                        <c:v>1283</c:v>
                      </c:pt>
                      <c:pt idx="4">
                        <c:v>4555</c:v>
                      </c:pt>
                      <c:pt idx="5">
                        <c:v>649</c:v>
                      </c:pt>
                      <c:pt idx="6">
                        <c:v>390</c:v>
                      </c:pt>
                      <c:pt idx="7">
                        <c:v>38</c:v>
                      </c:pt>
                      <c:pt idx="8">
                        <c:v>3560</c:v>
                      </c:pt>
                    </c:numCache>
                  </c:numRef>
                </c:val>
                <c:extLst xmlns:c16r2="http://schemas.microsoft.com/office/drawing/2015/06/chart" xmlns:c15="http://schemas.microsoft.com/office/drawing/2012/chart">
                  <c:ext xmlns:c16="http://schemas.microsoft.com/office/drawing/2014/chart" uri="{C3380CC4-5D6E-409C-BE32-E72D297353CC}">
                    <c16:uniqueId val="{00000025-55DC-486D-8503-9C7845A0BD67}"/>
                  </c:ext>
                </c:extLst>
              </c15:ser>
            </c15:filteredBarSeries>
            <c15:filteredBarSeries>
              <c15:ser>
                <c:idx val="5"/>
                <c:order val="5"/>
                <c:tx>
                  <c:str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'DICIEMBRE 2019'!$H$1549:$H$1550</c15:sqref>
                        </c15:formulaRef>
                      </c:ext>
                    </c:extLst>
                    <c:strCache>
                      <c:ptCount val="2"/>
                      <c:pt idx="0">
                        <c:v>LUJO</c:v>
                      </c:pt>
                      <c:pt idx="1">
                        <c:v>PLAZAS</c:v>
                      </c:pt>
                    </c:strCache>
                  </c:strRef>
                </c:tx>
                <c:spPr>
                  <a:solidFill>
                    <a:schemeClr val="accent6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'DICIEMBRE 2019'!$B$1551:$B$1559</c15:sqref>
                        </c15:formulaRef>
                      </c:ext>
                    </c:extLst>
                    <c:strCache>
                      <c:ptCount val="9"/>
                      <c:pt idx="0">
                        <c:v>ÁVILA</c:v>
                      </c:pt>
                      <c:pt idx="1">
                        <c:v>BURGOS</c:v>
                      </c:pt>
                      <c:pt idx="2">
                        <c:v>LEÓN</c:v>
                      </c:pt>
                      <c:pt idx="3">
                        <c:v>PALENCIA</c:v>
                      </c:pt>
                      <c:pt idx="4">
                        <c:v>SALAMANCA</c:v>
                      </c:pt>
                      <c:pt idx="5">
                        <c:v>SEGOVIA</c:v>
                      </c:pt>
                      <c:pt idx="6">
                        <c:v>SORIA</c:v>
                      </c:pt>
                      <c:pt idx="7">
                        <c:v>VALLADOLID</c:v>
                      </c:pt>
                      <c:pt idx="8">
                        <c:v>ZAMORA</c:v>
                      </c:pt>
                    </c:strCache>
                  </c:strRef>
                </c:cat>
                <c:val>
                  <c:num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'DICIEMBRE 2019'!$H$1551:$H$1559</c15:sqref>
                        </c15:formulaRef>
                      </c:ext>
                    </c:extLst>
                    <c:numCache>
                      <c:formatCode>#,##0</c:formatCode>
                      <c:ptCount val="9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</c:numCache>
                  </c:numRef>
                </c:val>
                <c:extLst xmlns:c16r2="http://schemas.microsoft.com/office/drawing/2015/06/chart" xmlns:c15="http://schemas.microsoft.com/office/drawing/2012/chart">
                  <c:ext xmlns:c16="http://schemas.microsoft.com/office/drawing/2014/chart" uri="{C3380CC4-5D6E-409C-BE32-E72D297353CC}">
                    <c16:uniqueId val="{00000027-55DC-486D-8503-9C7845A0BD67}"/>
                  </c:ext>
                </c:extLst>
              </c15:ser>
            </c15:filteredBarSeries>
          </c:ext>
        </c:extLst>
      </c:barChart>
      <c:catAx>
        <c:axId val="3136175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13612488"/>
        <c:crosses val="autoZero"/>
        <c:auto val="0"/>
        <c:lblAlgn val="ctr"/>
        <c:lblOffset val="100"/>
        <c:noMultiLvlLbl val="0"/>
      </c:catAx>
      <c:valAx>
        <c:axId val="3136124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136175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9625133454271346"/>
          <c:y val="1.1996045341707026E-2"/>
          <c:w val="0.20374866545728648"/>
          <c:h val="0.1910867372533398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DE PLAZAS POR PROVINCIAS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4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6C31-4519-BEE3-4C9A68725FF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6C31-4519-BEE3-4C9A68725FF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6C31-4519-BEE3-4C9A68725FF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6C31-4519-BEE3-4C9A68725FFD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6C31-4519-BEE3-4C9A68725FFD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6C31-4519-BEE3-4C9A68725FFD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6C31-4519-BEE3-4C9A68725FFD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6C31-4519-BEE3-4C9A68725FFD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6C31-4519-BEE3-4C9A68725FFD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6C31-4519-BEE3-4C9A68725FFD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6C31-4519-BEE3-4C9A68725FFD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6C31-4519-BEE3-4C9A68725FFD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6C31-4519-BEE3-4C9A68725FFD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6C31-4519-BEE3-4C9A68725FFD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5"/>
              <c:layout>
                <c:manualLayout>
                  <c:x val="-1.3149246641351088E-2"/>
                  <c:y val="2.0202020202020204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6C31-4519-BEE3-4C9A68725FFD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6"/>
              <c:layout>
                <c:manualLayout>
                  <c:x val="-1.5779095969621282E-2"/>
                  <c:y val="2.3569023569023538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6C31-4519-BEE3-4C9A68725FFD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7"/>
              <c:layout>
                <c:manualLayout>
                  <c:x val="3.9447739924053267E-2"/>
                  <c:y val="-2.0202020202020204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6C31-4519-BEE3-4C9A68725FFD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8"/>
              <c:layout>
                <c:manualLayout>
                  <c:x val="4.47074385805937E-2"/>
                  <c:y val="-2.0202020202020218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6C31-4519-BEE3-4C9A68725FFD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'DICIEMBRE 2019'!$B$1551:$B$1559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'DICIEMBRE 2019'!$I$1551:$I$1559</c:f>
              <c:numCache>
                <c:formatCode>#,##0</c:formatCode>
                <c:ptCount val="9"/>
                <c:pt idx="0">
                  <c:v>15</c:v>
                </c:pt>
                <c:pt idx="1">
                  <c:v>18</c:v>
                </c:pt>
                <c:pt idx="2">
                  <c:v>36</c:v>
                </c:pt>
                <c:pt idx="3">
                  <c:v>4</c:v>
                </c:pt>
                <c:pt idx="4">
                  <c:v>20</c:v>
                </c:pt>
                <c:pt idx="5">
                  <c:v>6</c:v>
                </c:pt>
                <c:pt idx="6">
                  <c:v>7</c:v>
                </c:pt>
                <c:pt idx="7">
                  <c:v>4</c:v>
                </c:pt>
                <c:pt idx="8">
                  <c:v>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6C31-4519-BEE3-4C9A68725FFD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Nº DE PLAZAS</a:t>
            </a:r>
          </a:p>
        </c:rich>
      </c:tx>
      <c:layout>
        <c:manualLayout>
          <c:xMode val="edge"/>
          <c:yMode val="edge"/>
          <c:x val="0.42613676131392664"/>
          <c:y val="1.677852348993288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060611665308787E-2"/>
          <c:y val="0.19127548119540622"/>
          <c:w val="0.9261372201049991"/>
          <c:h val="0.726893905703647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[3]Oferta!$A$98</c:f>
              <c:strCache>
                <c:ptCount val="1"/>
                <c:pt idx="0">
                  <c:v>Lujo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[3]Oferta!$B$95:$J$95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[3]Oferta!$B$98:$J$98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A0A-4953-813C-2C52F08C1F2A}"/>
            </c:ext>
          </c:extLst>
        </c:ser>
        <c:ser>
          <c:idx val="1"/>
          <c:order val="1"/>
          <c:tx>
            <c:strRef>
              <c:f>[3]Oferta!$A$97</c:f>
              <c:strCache>
                <c:ptCount val="1"/>
                <c:pt idx="0">
                  <c:v>2ª Categoría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[3]Oferta!$B$97:$J$97</c:f>
              <c:numCache>
                <c:formatCode>General</c:formatCode>
                <c:ptCount val="9"/>
                <c:pt idx="0">
                  <c:v>6717</c:v>
                </c:pt>
                <c:pt idx="1">
                  <c:v>4442</c:v>
                </c:pt>
                <c:pt idx="2">
                  <c:v>7909</c:v>
                </c:pt>
                <c:pt idx="3">
                  <c:v>1483</c:v>
                </c:pt>
                <c:pt idx="4">
                  <c:v>4709</c:v>
                </c:pt>
                <c:pt idx="5">
                  <c:v>649</c:v>
                </c:pt>
                <c:pt idx="6">
                  <c:v>888</c:v>
                </c:pt>
                <c:pt idx="7">
                  <c:v>38</c:v>
                </c:pt>
                <c:pt idx="8">
                  <c:v>3356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A0A-4953-813C-2C52F08C1F2A}"/>
            </c:ext>
          </c:extLst>
        </c:ser>
        <c:ser>
          <c:idx val="2"/>
          <c:order val="2"/>
          <c:tx>
            <c:strRef>
              <c:f>[3]Oferta!$A$96</c:f>
              <c:strCache>
                <c:ptCount val="1"/>
                <c:pt idx="0">
                  <c:v>1ª Categoría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val>
            <c:numRef>
              <c:f>[3]Oferta!$B$96:$J$96</c:f>
              <c:numCache>
                <c:formatCode>General</c:formatCode>
                <c:ptCount val="9"/>
                <c:pt idx="0">
                  <c:v>528</c:v>
                </c:pt>
                <c:pt idx="1">
                  <c:v>2769</c:v>
                </c:pt>
                <c:pt idx="2">
                  <c:v>1135</c:v>
                </c:pt>
                <c:pt idx="3">
                  <c:v>0</c:v>
                </c:pt>
                <c:pt idx="4">
                  <c:v>894</c:v>
                </c:pt>
                <c:pt idx="5">
                  <c:v>1687</c:v>
                </c:pt>
                <c:pt idx="6">
                  <c:v>3912</c:v>
                </c:pt>
                <c:pt idx="7">
                  <c:v>1248</c:v>
                </c:pt>
                <c:pt idx="8">
                  <c:v>248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3A0A-4953-813C-2C52F08C1F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14360648"/>
        <c:axId val="314361040"/>
      </c:barChart>
      <c:catAx>
        <c:axId val="314360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1436104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143610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143606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2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b="1">
                <a:solidFill>
                  <a:srgbClr val="7DB51A"/>
                </a:solidFill>
              </a:rPr>
              <a:t>Nº DE ESTABLECIMIENTOS POR PROVINCIAS</a:t>
            </a:r>
          </a:p>
        </c:rich>
      </c:tx>
      <c:layout>
        <c:manualLayout>
          <c:xMode val="edge"/>
          <c:yMode val="edge"/>
          <c:x val="0.26333844878832091"/>
          <c:y val="3.13163236976324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1280805174080547E-2"/>
          <c:y val="0.22852382643436392"/>
          <c:w val="0.94993581514762515"/>
          <c:h val="0.6761394060636953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'DICIEMBRE 2019'!$C$1660</c:f>
              <c:strCache>
                <c:ptCount val="1"/>
                <c:pt idx="0">
                  <c:v>ALBERG.  TUR.  SUP.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'DICIEMBRE 2019'!$B$1551:$B$1559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'DICIEMBRE 2019'!$C$1662:$C$1670</c:f>
              <c:numCache>
                <c:formatCode>#,##0</c:formatCode>
                <c:ptCount val="9"/>
                <c:pt idx="0">
                  <c:v>5</c:v>
                </c:pt>
                <c:pt idx="1">
                  <c:v>14</c:v>
                </c:pt>
                <c:pt idx="2">
                  <c:v>17</c:v>
                </c:pt>
                <c:pt idx="3">
                  <c:v>5</c:v>
                </c:pt>
                <c:pt idx="4">
                  <c:v>3</c:v>
                </c:pt>
                <c:pt idx="5">
                  <c:v>4</c:v>
                </c:pt>
                <c:pt idx="6">
                  <c:v>1</c:v>
                </c:pt>
                <c:pt idx="7">
                  <c:v>2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CD1-4491-AD0D-670185C6C94B}"/>
            </c:ext>
          </c:extLst>
        </c:ser>
        <c:ser>
          <c:idx val="1"/>
          <c:order val="2"/>
          <c:tx>
            <c:strRef>
              <c:f>'DICIEMBRE 2019'!$E$1660</c:f>
              <c:strCache>
                <c:ptCount val="1"/>
                <c:pt idx="0">
                  <c:v>ALBERGUE TURISTICO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'DICIEMBRE 2019'!$B$1551:$B$1559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'DICIEMBRE 2019'!$E$1662:$E$1670</c:f>
              <c:numCache>
                <c:formatCode>#,##0</c:formatCode>
                <c:ptCount val="9"/>
                <c:pt idx="0">
                  <c:v>11</c:v>
                </c:pt>
                <c:pt idx="1">
                  <c:v>35</c:v>
                </c:pt>
                <c:pt idx="2">
                  <c:v>48</c:v>
                </c:pt>
                <c:pt idx="3">
                  <c:v>9</c:v>
                </c:pt>
                <c:pt idx="4">
                  <c:v>13</c:v>
                </c:pt>
                <c:pt idx="5">
                  <c:v>16</c:v>
                </c:pt>
                <c:pt idx="6">
                  <c:v>12</c:v>
                </c:pt>
                <c:pt idx="7">
                  <c:v>11</c:v>
                </c:pt>
                <c:pt idx="8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CD1-4491-AD0D-670185C6C94B}"/>
            </c:ext>
          </c:extLst>
        </c:ser>
        <c:ser>
          <c:idx val="4"/>
          <c:order val="4"/>
          <c:tx>
            <c:strRef>
              <c:f>'DICIEMBRE 2019'!$G$1660</c:f>
              <c:strCache>
                <c:ptCount val="1"/>
                <c:pt idx="0">
                  <c:v>ALB. TUR.  C.S. SUP.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'DICIEMBRE 2019'!$B$1551:$B$1559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'DICIEMBRE 2019'!$G$1662:$G$1670</c:f>
              <c:numCache>
                <c:formatCode>#,##0</c:formatCode>
                <c:ptCount val="9"/>
                <c:pt idx="0">
                  <c:v>0</c:v>
                </c:pt>
                <c:pt idx="1">
                  <c:v>8</c:v>
                </c:pt>
                <c:pt idx="2">
                  <c:v>13</c:v>
                </c:pt>
                <c:pt idx="3">
                  <c:v>11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9CD1-4491-AD0D-670185C6C94B}"/>
            </c:ext>
          </c:extLst>
        </c:ser>
        <c:ser>
          <c:idx val="6"/>
          <c:order val="6"/>
          <c:tx>
            <c:strRef>
              <c:f>'DICIEMBRE 2019'!$I$1660</c:f>
              <c:strCache>
                <c:ptCount val="1"/>
                <c:pt idx="0">
                  <c:v>ALBERG.TUR. C.S.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val>
            <c:numRef>
              <c:f>'DICIEMBRE 2019'!$I$1662:$I$1670</c:f>
              <c:numCache>
                <c:formatCode>#,##0</c:formatCode>
                <c:ptCount val="9"/>
                <c:pt idx="0">
                  <c:v>0</c:v>
                </c:pt>
                <c:pt idx="1">
                  <c:v>18</c:v>
                </c:pt>
                <c:pt idx="2">
                  <c:v>35</c:v>
                </c:pt>
                <c:pt idx="3">
                  <c:v>8</c:v>
                </c:pt>
                <c:pt idx="4">
                  <c:v>3</c:v>
                </c:pt>
                <c:pt idx="5">
                  <c:v>0</c:v>
                </c:pt>
                <c:pt idx="6">
                  <c:v>1</c:v>
                </c:pt>
                <c:pt idx="7">
                  <c:v>4</c:v>
                </c:pt>
                <c:pt idx="8">
                  <c:v>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2AD7-42FC-8C72-845C7AFE60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14363784"/>
        <c:axId val="314360256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1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'DICIEMBRE 2019'!$D$1549:$D$1550</c15:sqref>
                        </c15:formulaRef>
                      </c:ext>
                    </c:extLst>
                    <c:strCache>
                      <c:ptCount val="2"/>
                      <c:pt idx="0">
                        <c:v>1ª CATEGORIA</c:v>
                      </c:pt>
                      <c:pt idx="1">
                        <c:v>PLAZAS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'DICIEMBRE 2019'!$B$1551:$B$1559</c15:sqref>
                        </c15:formulaRef>
                      </c:ext>
                    </c:extLst>
                    <c:strCache>
                      <c:ptCount val="9"/>
                      <c:pt idx="0">
                        <c:v>ÁVILA</c:v>
                      </c:pt>
                      <c:pt idx="1">
                        <c:v>BURGOS</c:v>
                      </c:pt>
                      <c:pt idx="2">
                        <c:v>LEÓN</c:v>
                      </c:pt>
                      <c:pt idx="3">
                        <c:v>PALENCIA</c:v>
                      </c:pt>
                      <c:pt idx="4">
                        <c:v>SALAMANCA</c:v>
                      </c:pt>
                      <c:pt idx="5">
                        <c:v>SEGOVIA</c:v>
                      </c:pt>
                      <c:pt idx="6">
                        <c:v>SORIA</c:v>
                      </c:pt>
                      <c:pt idx="7">
                        <c:v>VALLADOLID</c:v>
                      </c:pt>
                      <c:pt idx="8">
                        <c:v>ZAMORA</c:v>
                      </c:pt>
                    </c:strCache>
                  </c:strRef>
                </c:cat>
                <c:val>
                  <c:numRef>
                    <c:extLst xmlns:c16r2="http://schemas.microsoft.com/office/drawing/2015/06/chart">
                      <c:ext uri="{02D57815-91ED-43cb-92C2-25804820EDAC}">
                        <c15:formulaRef>
                          <c15:sqref>'DICIEMBRE 2019'!$D$1551:$D$1559</c15:sqref>
                        </c15:formulaRef>
                      </c:ext>
                    </c:extLst>
                    <c:numCache>
                      <c:formatCode>#,##0</c:formatCode>
                      <c:ptCount val="9"/>
                      <c:pt idx="0">
                        <c:v>528</c:v>
                      </c:pt>
                      <c:pt idx="1">
                        <c:v>2769</c:v>
                      </c:pt>
                      <c:pt idx="2">
                        <c:v>1135</c:v>
                      </c:pt>
                      <c:pt idx="3">
                        <c:v>0</c:v>
                      </c:pt>
                      <c:pt idx="4">
                        <c:v>882</c:v>
                      </c:pt>
                      <c:pt idx="5">
                        <c:v>1687</c:v>
                      </c:pt>
                      <c:pt idx="6">
                        <c:v>3830</c:v>
                      </c:pt>
                      <c:pt idx="7">
                        <c:v>1248</c:v>
                      </c:pt>
                      <c:pt idx="8">
                        <c:v>248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3-9CD1-4491-AD0D-670185C6C94B}"/>
                  </c:ext>
                </c:extLst>
              </c15:ser>
            </c15:filteredBarSeries>
            <c15:filteredBarSeries>
              <c15:ser>
                <c:idx val="3"/>
                <c:order val="3"/>
                <c:tx>
                  <c:str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'DICIEMBRE 2019'!$F$1549:$F$1550</c15:sqref>
                        </c15:formulaRef>
                      </c:ext>
                    </c:extLst>
                    <c:strCache>
                      <c:ptCount val="2"/>
                      <c:pt idx="0">
                        <c:v>2ª CATEGORIA</c:v>
                      </c:pt>
                      <c:pt idx="1">
                        <c:v>PLAZAS</c:v>
                      </c:pt>
                    </c:strCache>
                  </c:strRef>
                </c:tx>
                <c:spPr>
                  <a:solidFill>
                    <a:schemeClr val="accent4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'DICIEMBRE 2019'!$B$1551:$B$1559</c15:sqref>
                        </c15:formulaRef>
                      </c:ext>
                    </c:extLst>
                    <c:strCache>
                      <c:ptCount val="9"/>
                      <c:pt idx="0">
                        <c:v>ÁVILA</c:v>
                      </c:pt>
                      <c:pt idx="1">
                        <c:v>BURGOS</c:v>
                      </c:pt>
                      <c:pt idx="2">
                        <c:v>LEÓN</c:v>
                      </c:pt>
                      <c:pt idx="3">
                        <c:v>PALENCIA</c:v>
                      </c:pt>
                      <c:pt idx="4">
                        <c:v>SALAMANCA</c:v>
                      </c:pt>
                      <c:pt idx="5">
                        <c:v>SEGOVIA</c:v>
                      </c:pt>
                      <c:pt idx="6">
                        <c:v>SORIA</c:v>
                      </c:pt>
                      <c:pt idx="7">
                        <c:v>VALLADOLID</c:v>
                      </c:pt>
                      <c:pt idx="8">
                        <c:v>ZAMORA</c:v>
                      </c:pt>
                    </c:strCache>
                  </c:strRef>
                </c:cat>
                <c:val>
                  <c:num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'DICIEMBRE 2019'!$F$1551:$F$1559</c15:sqref>
                        </c15:formulaRef>
                      </c:ext>
                    </c:extLst>
                    <c:numCache>
                      <c:formatCode>#,##0</c:formatCode>
                      <c:ptCount val="9"/>
                      <c:pt idx="0">
                        <c:v>6686</c:v>
                      </c:pt>
                      <c:pt idx="1">
                        <c:v>4610</c:v>
                      </c:pt>
                      <c:pt idx="2">
                        <c:v>7909</c:v>
                      </c:pt>
                      <c:pt idx="3">
                        <c:v>1283</c:v>
                      </c:pt>
                      <c:pt idx="4">
                        <c:v>4555</c:v>
                      </c:pt>
                      <c:pt idx="5">
                        <c:v>649</c:v>
                      </c:pt>
                      <c:pt idx="6">
                        <c:v>390</c:v>
                      </c:pt>
                      <c:pt idx="7">
                        <c:v>38</c:v>
                      </c:pt>
                      <c:pt idx="8">
                        <c:v>3560</c:v>
                      </c:pt>
                    </c:numCache>
                  </c:numRef>
                </c:val>
                <c:extLst xmlns:c16r2="http://schemas.microsoft.com/office/drawing/2015/06/chart" xmlns:c15="http://schemas.microsoft.com/office/drawing/2012/chart">
                  <c:ext xmlns:c16="http://schemas.microsoft.com/office/drawing/2014/chart" uri="{C3380CC4-5D6E-409C-BE32-E72D297353CC}">
                    <c16:uniqueId val="{00000004-9CD1-4491-AD0D-670185C6C94B}"/>
                  </c:ext>
                </c:extLst>
              </c15:ser>
            </c15:filteredBarSeries>
            <c15:filteredBarSeries>
              <c15:ser>
                <c:idx val="5"/>
                <c:order val="5"/>
                <c:tx>
                  <c:str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'DICIEMBRE 2019'!$H$1549:$H$1550</c15:sqref>
                        </c15:formulaRef>
                      </c:ext>
                    </c:extLst>
                    <c:strCache>
                      <c:ptCount val="2"/>
                      <c:pt idx="0">
                        <c:v>LUJO</c:v>
                      </c:pt>
                      <c:pt idx="1">
                        <c:v>PLAZAS</c:v>
                      </c:pt>
                    </c:strCache>
                  </c:strRef>
                </c:tx>
                <c:spPr>
                  <a:solidFill>
                    <a:schemeClr val="accent6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'DICIEMBRE 2019'!$B$1551:$B$1559</c15:sqref>
                        </c15:formulaRef>
                      </c:ext>
                    </c:extLst>
                    <c:strCache>
                      <c:ptCount val="9"/>
                      <c:pt idx="0">
                        <c:v>ÁVILA</c:v>
                      </c:pt>
                      <c:pt idx="1">
                        <c:v>BURGOS</c:v>
                      </c:pt>
                      <c:pt idx="2">
                        <c:v>LEÓN</c:v>
                      </c:pt>
                      <c:pt idx="3">
                        <c:v>PALENCIA</c:v>
                      </c:pt>
                      <c:pt idx="4">
                        <c:v>SALAMANCA</c:v>
                      </c:pt>
                      <c:pt idx="5">
                        <c:v>SEGOVIA</c:v>
                      </c:pt>
                      <c:pt idx="6">
                        <c:v>SORIA</c:v>
                      </c:pt>
                      <c:pt idx="7">
                        <c:v>VALLADOLID</c:v>
                      </c:pt>
                      <c:pt idx="8">
                        <c:v>ZAMORA</c:v>
                      </c:pt>
                    </c:strCache>
                  </c:strRef>
                </c:cat>
                <c:val>
                  <c:num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'DICIEMBRE 2019'!$H$1551:$H$1559</c15:sqref>
                        </c15:formulaRef>
                      </c:ext>
                    </c:extLst>
                    <c:numCache>
                      <c:formatCode>#,##0</c:formatCode>
                      <c:ptCount val="9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</c:numCache>
                  </c:numRef>
                </c:val>
                <c:extLst xmlns:c16r2="http://schemas.microsoft.com/office/drawing/2015/06/chart" xmlns:c15="http://schemas.microsoft.com/office/drawing/2012/chart">
                  <c:ext xmlns:c16="http://schemas.microsoft.com/office/drawing/2014/chart" uri="{C3380CC4-5D6E-409C-BE32-E72D297353CC}">
                    <c16:uniqueId val="{00000005-9CD1-4491-AD0D-670185C6C94B}"/>
                  </c:ext>
                </c:extLst>
              </c15:ser>
            </c15:filteredBarSeries>
          </c:ext>
        </c:extLst>
      </c:barChart>
      <c:catAx>
        <c:axId val="314363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14360256"/>
        <c:crosses val="autoZero"/>
        <c:auto val="0"/>
        <c:lblAlgn val="ctr"/>
        <c:lblOffset val="100"/>
        <c:noMultiLvlLbl val="0"/>
      </c:catAx>
      <c:valAx>
        <c:axId val="3143602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143637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5232976681941699"/>
          <c:y val="1.1996045341707026E-2"/>
          <c:w val="0.24767023318058293"/>
          <c:h val="0.1978380917309245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 orientation="portrait"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DE PLAZAS POR PROVINCIAS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4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C442-4D01-AABC-467516B82AB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C442-4D01-AABC-467516B82AB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C442-4D01-AABC-467516B82AB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C442-4D01-AABC-467516B82ABD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C442-4D01-AABC-467516B82ABD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C442-4D01-AABC-467516B82ABD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C442-4D01-AABC-467516B82ABD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C442-4D01-AABC-467516B82ABD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C442-4D01-AABC-467516B82ABD}"/>
              </c:ext>
            </c:extLst>
          </c:dPt>
          <c:dLbls>
            <c:dLbl>
              <c:idx val="0"/>
              <c:layout>
                <c:manualLayout>
                  <c:x val="1.3123359580052493E-2"/>
                  <c:y val="1.0101010101010102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C442-4D01-AABC-467516B82ABD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C442-4D01-AABC-467516B82ABD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C442-4D01-AABC-467516B82ABD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C442-4D01-AABC-467516B82ABD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C442-4D01-AABC-467516B82ABD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C442-4D01-AABC-467516B82ABD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6"/>
              <c:layout>
                <c:manualLayout>
                  <c:x val="-3.1496062992126032E-2"/>
                  <c:y val="1.6835016835016835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C442-4D01-AABC-467516B82ABD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7"/>
              <c:layout>
                <c:manualLayout>
                  <c:x val="1.8372703412073491E-2"/>
                  <c:y val="0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C442-4D01-AABC-467516B82ABD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8"/>
              <c:layout>
                <c:manualLayout>
                  <c:x val="7.8740157480314005E-3"/>
                  <c:y val="-3.7037037037037035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C442-4D01-AABC-467516B82ABD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'DICIEMBRE 2019'!$B$1662:$B$1670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'DICIEMBRE 2019'!$L$1662:$L$1670</c:f>
              <c:numCache>
                <c:formatCode>#,##0</c:formatCode>
                <c:ptCount val="9"/>
                <c:pt idx="0">
                  <c:v>843</c:v>
                </c:pt>
                <c:pt idx="1">
                  <c:v>3127</c:v>
                </c:pt>
                <c:pt idx="2">
                  <c:v>4246</c:v>
                </c:pt>
                <c:pt idx="3">
                  <c:v>1329</c:v>
                </c:pt>
                <c:pt idx="4">
                  <c:v>610</c:v>
                </c:pt>
                <c:pt idx="5">
                  <c:v>1562</c:v>
                </c:pt>
                <c:pt idx="6">
                  <c:v>455</c:v>
                </c:pt>
                <c:pt idx="7">
                  <c:v>893</c:v>
                </c:pt>
                <c:pt idx="8">
                  <c:v>182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C442-4D01-AABC-467516B82ABD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3470822204493165"/>
          <c:y val="4.065039370078739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7094163163026729E-2"/>
          <c:y val="0.20210787401574801"/>
          <c:w val="0.90824894890801766"/>
          <c:h val="0.6656654873519899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'DICIEMBRE 2019'!$B$416</c:f>
              <c:strCache>
                <c:ptCount val="1"/>
                <c:pt idx="0">
                  <c:v>DICIEMBRE 2018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'DICIEMBRE 2019'!$C$415:$H$415</c15:sqref>
                  </c15:fullRef>
                </c:ext>
              </c:extLst>
              <c:f>('DICIEMBRE 2019'!$C$415,'DICIEMBRE 2019'!$E$415,'DICIEMBRE 2019'!$G$415)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'DICIEMBRE 2019'!$C$416:$H$416</c15:sqref>
                  </c15:fullRef>
                </c:ext>
              </c:extLst>
              <c:f>('DICIEMBRE 2019'!$C$416,'DICIEMBRE 2019'!$E$416,'DICIEMBRE 2019'!$G$416)</c:f>
              <c:numCache>
                <c:formatCode>#,##0</c:formatCode>
                <c:ptCount val="3"/>
                <c:pt idx="0">
                  <c:v>903466</c:v>
                </c:pt>
                <c:pt idx="1">
                  <c:v>129202</c:v>
                </c:pt>
                <c:pt idx="2">
                  <c:v>1032668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8CEC-43A6-81C5-949E7E14AC8C}"/>
            </c:ext>
          </c:extLst>
        </c:ser>
        <c:ser>
          <c:idx val="1"/>
          <c:order val="1"/>
          <c:tx>
            <c:strRef>
              <c:f>'DICIEMBRE 2019'!$B$417</c:f>
              <c:strCache>
                <c:ptCount val="1"/>
                <c:pt idx="0">
                  <c:v>DICIEMBRE 2019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'DICIEMBRE 2019'!$C$415:$H$415</c15:sqref>
                  </c15:fullRef>
                </c:ext>
              </c:extLst>
              <c:f>('DICIEMBRE 2019'!$C$415,'DICIEMBRE 2019'!$E$415,'DICIEMBRE 2019'!$G$415)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'DICIEMBRE 2019'!$C$417:$H$417</c15:sqref>
                  </c15:fullRef>
                </c:ext>
              </c:extLst>
              <c:f>('DICIEMBRE 2019'!$C$417,'DICIEMBRE 2019'!$E$417,'DICIEMBRE 2019'!$G$417)</c:f>
              <c:numCache>
                <c:formatCode>#,##0</c:formatCode>
                <c:ptCount val="3"/>
                <c:pt idx="0">
                  <c:v>930094</c:v>
                </c:pt>
                <c:pt idx="1">
                  <c:v>165098</c:v>
                </c:pt>
                <c:pt idx="2">
                  <c:v>1095192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CEC-43A6-81C5-949E7E14AC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99565800"/>
        <c:axId val="199572464"/>
      </c:barChart>
      <c:catAx>
        <c:axId val="1995658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99572464"/>
        <c:crosses val="autoZero"/>
        <c:auto val="0"/>
        <c:lblAlgn val="ctr"/>
        <c:lblOffset val="100"/>
        <c:noMultiLvlLbl val="0"/>
      </c:catAx>
      <c:valAx>
        <c:axId val="1995724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995658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7396165505205206"/>
          <c:y val="6.4304469280437012E-3"/>
          <c:w val="0.20284753882434253"/>
          <c:h val="0.1547281358813346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00B0F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b="1">
                <a:solidFill>
                  <a:srgbClr val="7DB51A"/>
                </a:solidFill>
              </a:rPr>
              <a:t>Nº DE ESTABLECIMIENTOS POR PROVINCIAS</a:t>
            </a:r>
          </a:p>
        </c:rich>
      </c:tx>
      <c:layout>
        <c:manualLayout>
          <c:xMode val="edge"/>
          <c:yMode val="edge"/>
          <c:x val="0.26333844878832091"/>
          <c:y val="3.13163236976324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2793272518379184E-2"/>
          <c:y val="0.2083146106736658"/>
          <c:w val="0.93720672748162082"/>
          <c:h val="0.6963487043647956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'DICIEMBRE 2019'!$B$1764</c:f>
              <c:strCache>
                <c:ptCount val="1"/>
                <c:pt idx="0">
                  <c:v>ESTABLECIMIENTOS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'DICIEMBRE 2019'!$C$1763:$K$1763</c:f>
              <c:strCache>
                <c:ptCount val="9"/>
                <c:pt idx="0">
                  <c:v>ÁVILA</c:v>
                </c:pt>
                <c:pt idx="1">
                  <c:v>BURGOS 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'DICIEMBRE 2019'!$C$1764:$K$1764</c:f>
              <c:numCache>
                <c:formatCode>#,##0</c:formatCode>
                <c:ptCount val="9"/>
                <c:pt idx="0">
                  <c:v>610</c:v>
                </c:pt>
                <c:pt idx="1">
                  <c:v>858</c:v>
                </c:pt>
                <c:pt idx="2">
                  <c:v>1250</c:v>
                </c:pt>
                <c:pt idx="3">
                  <c:v>343</c:v>
                </c:pt>
                <c:pt idx="4">
                  <c:v>712</c:v>
                </c:pt>
                <c:pt idx="5">
                  <c:v>526</c:v>
                </c:pt>
                <c:pt idx="6">
                  <c:v>334</c:v>
                </c:pt>
                <c:pt idx="7">
                  <c:v>871</c:v>
                </c:pt>
                <c:pt idx="8">
                  <c:v>455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2A1-4FB9-A9FA-2EBE7A8108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14361432"/>
        <c:axId val="314364176"/>
        <c:extLst xmlns:c16r2="http://schemas.microsoft.com/office/drawing/2015/06/chart"/>
      </c:barChart>
      <c:catAx>
        <c:axId val="314361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14364176"/>
        <c:crosses val="autoZero"/>
        <c:auto val="0"/>
        <c:lblAlgn val="ctr"/>
        <c:lblOffset val="100"/>
        <c:noMultiLvlLbl val="0"/>
      </c:catAx>
      <c:valAx>
        <c:axId val="3143641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143614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DE PLAZAS POR PROVINCIAS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4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CAB1-4DAB-9098-F2F9FC19D33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CAB1-4DAB-9098-F2F9FC19D33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CAB1-4DAB-9098-F2F9FC19D330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CAB1-4DAB-9098-F2F9FC19D330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CAB1-4DAB-9098-F2F9FC19D330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CAB1-4DAB-9098-F2F9FC19D330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CAB1-4DAB-9098-F2F9FC19D330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CAB1-4DAB-9098-F2F9FC19D330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CAB1-4DAB-9098-F2F9FC19D330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CAB1-4DAB-9098-F2F9FC19D33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CAB1-4DAB-9098-F2F9FC19D33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CAB1-4DAB-9098-F2F9FC19D33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CAB1-4DAB-9098-F2F9FC19D33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CAB1-4DAB-9098-F2F9FC19D33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CAB1-4DAB-9098-F2F9FC19D33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6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CAB1-4DAB-9098-F2F9FC19D33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7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CAB1-4DAB-9098-F2F9FC19D33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8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CAB1-4DAB-9098-F2F9FC19D33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'DICIEMBRE 2019'!$C$1763:$K$1763</c:f>
              <c:strCache>
                <c:ptCount val="9"/>
                <c:pt idx="0">
                  <c:v>ÁVILA</c:v>
                </c:pt>
                <c:pt idx="1">
                  <c:v>BURGOS 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'DICIEMBRE 2019'!$C$1765:$K$1765</c:f>
              <c:numCache>
                <c:formatCode>#,##0</c:formatCode>
                <c:ptCount val="9"/>
                <c:pt idx="0">
                  <c:v>59182</c:v>
                </c:pt>
                <c:pt idx="1">
                  <c:v>72808</c:v>
                </c:pt>
                <c:pt idx="2">
                  <c:v>76312</c:v>
                </c:pt>
                <c:pt idx="3">
                  <c:v>30074</c:v>
                </c:pt>
                <c:pt idx="4">
                  <c:v>54044</c:v>
                </c:pt>
                <c:pt idx="5">
                  <c:v>58719</c:v>
                </c:pt>
                <c:pt idx="6">
                  <c:v>27884</c:v>
                </c:pt>
                <c:pt idx="7">
                  <c:v>92730</c:v>
                </c:pt>
                <c:pt idx="8">
                  <c:v>38277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CAB1-4DAB-9098-F2F9FC19D330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400" b="1">
                <a:solidFill>
                  <a:srgbClr val="7DB51A"/>
                </a:solidFill>
              </a:rPr>
              <a:t>Nº DE ESTABLECIMIENTOS POR PROVINCIAS</a:t>
            </a:r>
          </a:p>
        </c:rich>
      </c:tx>
      <c:layout>
        <c:manualLayout>
          <c:xMode val="edge"/>
          <c:yMode val="edge"/>
          <c:x val="0.26333844878832091"/>
          <c:y val="3.13163236976324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7310601787149196E-2"/>
          <c:y val="0.23525066942389777"/>
          <c:w val="0.93720672748162082"/>
          <c:h val="0.6694127627985895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'DICIEMBRE 2019'!$C$1589</c:f>
              <c:strCache>
                <c:ptCount val="1"/>
                <c:pt idx="0">
                  <c:v>C.R.A.C.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'DICIEMBRE 2019'!$B$1520:$B$1528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'DICIEMBRE 2019'!$C$1591:$C$1599</c:f>
              <c:numCache>
                <c:formatCode>#,##0</c:formatCode>
                <c:ptCount val="9"/>
                <c:pt idx="0">
                  <c:v>9</c:v>
                </c:pt>
                <c:pt idx="1">
                  <c:v>32</c:v>
                </c:pt>
                <c:pt idx="2">
                  <c:v>38</c:v>
                </c:pt>
                <c:pt idx="3">
                  <c:v>4</c:v>
                </c:pt>
                <c:pt idx="4">
                  <c:v>15</c:v>
                </c:pt>
                <c:pt idx="5">
                  <c:v>13</c:v>
                </c:pt>
                <c:pt idx="6">
                  <c:v>19</c:v>
                </c:pt>
                <c:pt idx="7">
                  <c:v>2</c:v>
                </c:pt>
                <c:pt idx="8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E92-4816-9BA6-5AB357C05A62}"/>
            </c:ext>
          </c:extLst>
        </c:ser>
        <c:ser>
          <c:idx val="1"/>
          <c:order val="1"/>
          <c:tx>
            <c:strRef>
              <c:f>'DICIEMBRE 2019'!$E$1589</c:f>
              <c:strCache>
                <c:ptCount val="1"/>
                <c:pt idx="0">
                  <c:v>C.R.A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'DICIEMBRE 2019'!$B$1520:$B$1528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'DICIEMBRE 2019'!$E$1591:$E$1599</c:f>
              <c:numCache>
                <c:formatCode>#,##0</c:formatCode>
                <c:ptCount val="9"/>
                <c:pt idx="0">
                  <c:v>887</c:v>
                </c:pt>
                <c:pt idx="1">
                  <c:v>340</c:v>
                </c:pt>
                <c:pt idx="2">
                  <c:v>409</c:v>
                </c:pt>
                <c:pt idx="3">
                  <c:v>201</c:v>
                </c:pt>
                <c:pt idx="4">
                  <c:v>481</c:v>
                </c:pt>
                <c:pt idx="5">
                  <c:v>404</c:v>
                </c:pt>
                <c:pt idx="6">
                  <c:v>299</c:v>
                </c:pt>
                <c:pt idx="7">
                  <c:v>159</c:v>
                </c:pt>
                <c:pt idx="8">
                  <c:v>183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E92-4816-9BA6-5AB357C05A62}"/>
            </c:ext>
          </c:extLst>
        </c:ser>
        <c:ser>
          <c:idx val="2"/>
          <c:order val="2"/>
          <c:tx>
            <c:strRef>
              <c:f>'DICIEMBRE 2019'!$G$1589</c:f>
              <c:strCache>
                <c:ptCount val="1"/>
                <c:pt idx="0">
                  <c:v>POSADAS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'DICIEMBRE 2019'!$B$1520:$B$1528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'DICIEMBRE 2019'!$G$1591:$G$1599</c:f>
              <c:numCache>
                <c:formatCode>#,##0</c:formatCode>
                <c:ptCount val="9"/>
                <c:pt idx="0">
                  <c:v>24</c:v>
                </c:pt>
                <c:pt idx="1">
                  <c:v>17</c:v>
                </c:pt>
                <c:pt idx="2">
                  <c:v>9</c:v>
                </c:pt>
                <c:pt idx="3">
                  <c:v>9</c:v>
                </c:pt>
                <c:pt idx="4">
                  <c:v>12</c:v>
                </c:pt>
                <c:pt idx="5">
                  <c:v>16</c:v>
                </c:pt>
                <c:pt idx="6">
                  <c:v>17</c:v>
                </c:pt>
                <c:pt idx="7">
                  <c:v>12</c:v>
                </c:pt>
                <c:pt idx="8">
                  <c:v>17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BE92-4816-9BA6-5AB357C05A62}"/>
            </c:ext>
          </c:extLst>
        </c:ser>
        <c:ser>
          <c:idx val="3"/>
          <c:order val="3"/>
          <c:tx>
            <c:strRef>
              <c:f>'DICIEMBRE 2019'!$I$1589</c:f>
              <c:strCache>
                <c:ptCount val="1"/>
                <c:pt idx="0">
                  <c:v> H.T.R.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val>
            <c:numRef>
              <c:f>'DICIEMBRE 2019'!$I$1591:$I$1599</c:f>
              <c:numCache>
                <c:formatCode>#,##0</c:formatCode>
                <c:ptCount val="9"/>
                <c:pt idx="0">
                  <c:v>54</c:v>
                </c:pt>
                <c:pt idx="1">
                  <c:v>69</c:v>
                </c:pt>
                <c:pt idx="2">
                  <c:v>107</c:v>
                </c:pt>
                <c:pt idx="3">
                  <c:v>39</c:v>
                </c:pt>
                <c:pt idx="4">
                  <c:v>51</c:v>
                </c:pt>
                <c:pt idx="5">
                  <c:v>47</c:v>
                </c:pt>
                <c:pt idx="6">
                  <c:v>49</c:v>
                </c:pt>
                <c:pt idx="7">
                  <c:v>28</c:v>
                </c:pt>
                <c:pt idx="8">
                  <c:v>52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BE92-4816-9BA6-5AB357C05A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14363000"/>
        <c:axId val="314362216"/>
      </c:barChart>
      <c:catAx>
        <c:axId val="3143630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14362216"/>
        <c:crosses val="autoZero"/>
        <c:auto val="0"/>
        <c:lblAlgn val="ctr"/>
        <c:lblOffset val="100"/>
        <c:noMultiLvlLbl val="0"/>
      </c:catAx>
      <c:valAx>
        <c:axId val="314362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143630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2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8160989285070337"/>
          <c:y val="2.0112073490813648E-2"/>
          <c:w val="0.21472923380754583"/>
          <c:h val="0.1970049868766404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DE PLAZAS POR PROVINCIAS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4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66D4-41BB-B684-31B0EA69DF1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66D4-41BB-B684-31B0EA69DF1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66D4-41BB-B684-31B0EA69DF1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66D4-41BB-B684-31B0EA69DF19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66D4-41BB-B684-31B0EA69DF19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66D4-41BB-B684-31B0EA69DF19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66D4-41BB-B684-31B0EA69DF19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66D4-41BB-B684-31B0EA69DF19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66D4-41BB-B684-31B0EA69DF19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66D4-41BB-B684-31B0EA69DF19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66D4-41BB-B684-31B0EA69DF19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66D4-41BB-B684-31B0EA69DF19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66D4-41BB-B684-31B0EA69DF19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66D4-41BB-B684-31B0EA69DF19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66D4-41BB-B684-31B0EA69DF19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6"/>
              <c:layout>
                <c:manualLayout>
                  <c:x val="-3.4505676403216931E-2"/>
                  <c:y val="3.3670033670033053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66D4-41BB-B684-31B0EA69DF19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7"/>
              <c:layout>
                <c:manualLayout>
                  <c:x val="1.0617131200989793E-2"/>
                  <c:y val="1.0101010101010102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66D4-41BB-B684-31B0EA69DF19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8"/>
              <c:layout>
                <c:manualLayout>
                  <c:x val="4.5122807604206727E-2"/>
                  <c:y val="-2.0202020202020218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66D4-41BB-B684-31B0EA69DF19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'DICIEMBRE 2019'!$B$1591:$B$1599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'DICIEMBRE 2019'!$L$1591:$L$1599</c:f>
              <c:numCache>
                <c:formatCode>#,##0</c:formatCode>
                <c:ptCount val="9"/>
                <c:pt idx="0">
                  <c:v>7502</c:v>
                </c:pt>
                <c:pt idx="1">
                  <c:v>4797</c:v>
                </c:pt>
                <c:pt idx="2">
                  <c:v>4770</c:v>
                </c:pt>
                <c:pt idx="3">
                  <c:v>2340</c:v>
                </c:pt>
                <c:pt idx="4">
                  <c:v>4536</c:v>
                </c:pt>
                <c:pt idx="5">
                  <c:v>4362</c:v>
                </c:pt>
                <c:pt idx="6">
                  <c:v>3758</c:v>
                </c:pt>
                <c:pt idx="7">
                  <c:v>2063</c:v>
                </c:pt>
                <c:pt idx="8">
                  <c:v>2531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66D4-41BB-B684-31B0EA69DF19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400" b="1">
                <a:solidFill>
                  <a:srgbClr val="7DB51A"/>
                </a:solidFill>
              </a:rPr>
              <a:t>Nº DE ESTABLECIMIENTOS POR MODALIDADES</a:t>
            </a:r>
          </a:p>
        </c:rich>
      </c:tx>
      <c:layout>
        <c:manualLayout>
          <c:xMode val="edge"/>
          <c:yMode val="edge"/>
          <c:x val="0.26333844878832091"/>
          <c:y val="3.13163236976324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8275943249609158E-2"/>
          <c:y val="0.2083146106736658"/>
          <c:w val="0.93172405675039083"/>
          <c:h val="0.696348704364795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'DICIEMBRE 2019'!$C$1589</c:f>
              <c:strCache>
                <c:ptCount val="1"/>
                <c:pt idx="0">
                  <c:v>C.R.A.C.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'DICIEMBRE 2019'!$B$1529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'DICIEMBRE 2019'!$C$1600</c:f>
              <c:numCache>
                <c:formatCode>#,##0</c:formatCode>
                <c:ptCount val="1"/>
                <c:pt idx="0">
                  <c:v>136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5DA-4C45-B39D-76C081A1971A}"/>
            </c:ext>
          </c:extLst>
        </c:ser>
        <c:ser>
          <c:idx val="1"/>
          <c:order val="1"/>
          <c:tx>
            <c:strRef>
              <c:f>'DICIEMBRE 2019'!$E$1589</c:f>
              <c:strCache>
                <c:ptCount val="1"/>
                <c:pt idx="0">
                  <c:v>C.R.A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'DICIEMBRE 2019'!$B$1529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'DICIEMBRE 2019'!$E$1600</c:f>
              <c:numCache>
                <c:formatCode>#,##0</c:formatCode>
                <c:ptCount val="1"/>
                <c:pt idx="0">
                  <c:v>3363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5DA-4C45-B39D-76C081A1971A}"/>
            </c:ext>
          </c:extLst>
        </c:ser>
        <c:ser>
          <c:idx val="2"/>
          <c:order val="2"/>
          <c:tx>
            <c:strRef>
              <c:f>'DICIEMBRE 2019'!$G$1589</c:f>
              <c:strCache>
                <c:ptCount val="1"/>
                <c:pt idx="0">
                  <c:v>POSADAS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'DICIEMBRE 2019'!$B$1529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'DICIEMBRE 2019'!$G$1600</c:f>
              <c:numCache>
                <c:formatCode>#,##0</c:formatCode>
                <c:ptCount val="1"/>
                <c:pt idx="0">
                  <c:v>133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E5DA-4C45-B39D-76C081A1971A}"/>
            </c:ext>
          </c:extLst>
        </c:ser>
        <c:ser>
          <c:idx val="3"/>
          <c:order val="3"/>
          <c:tx>
            <c:strRef>
              <c:f>'DICIEMBRE 2019'!$I$1589</c:f>
              <c:strCache>
                <c:ptCount val="1"/>
                <c:pt idx="0">
                  <c:v> H.T.R.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'DICIEMBRE 2019'!$B$1529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'DICIEMBRE 2019'!$I$1600</c:f>
              <c:numCache>
                <c:formatCode>#,##0</c:formatCode>
                <c:ptCount val="1"/>
                <c:pt idx="0">
                  <c:v>496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E5DA-4C45-B39D-76C081A197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14366528"/>
        <c:axId val="314364960"/>
      </c:barChart>
      <c:catAx>
        <c:axId val="31436652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low"/>
        <c:crossAx val="314364960"/>
        <c:crosses val="autoZero"/>
        <c:auto val="0"/>
        <c:lblAlgn val="ctr"/>
        <c:lblOffset val="100"/>
        <c:noMultiLvlLbl val="0"/>
      </c:catAx>
      <c:valAx>
        <c:axId val="3143649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143665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2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12461736144063897"/>
          <c:y val="0.90813141330572644"/>
          <c:w val="0.75642839264209971"/>
          <c:h val="6.933566160778215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DEl número de PLAZAS POR modalidades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4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303-462C-828C-5EC47F25E36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B303-462C-828C-5EC47F25E365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B303-462C-828C-5EC47F25E365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B303-462C-828C-5EC47F25E365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B303-462C-828C-5EC47F25E365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B303-462C-828C-5EC47F25E365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'DICIEMBRE 2019'!$C$1589:$J$1589</c15:sqref>
                  </c15:fullRef>
                </c:ext>
              </c:extLst>
              <c:f>('DICIEMBRE 2019'!$C$1589,'DICIEMBRE 2019'!$E$1589,'DICIEMBRE 2019'!$G$1589,'DICIEMBRE 2019'!$I$1589)</c:f>
              <c:strCache>
                <c:ptCount val="4"/>
                <c:pt idx="0">
                  <c:v>C.R.A.C.</c:v>
                </c:pt>
                <c:pt idx="1">
                  <c:v>C.R.A</c:v>
                </c:pt>
                <c:pt idx="2">
                  <c:v>POSADAS</c:v>
                </c:pt>
                <c:pt idx="3">
                  <c:v> H.T.R.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'DICIEMBRE 2019'!$C$1600:$J$1600</c15:sqref>
                  </c15:fullRef>
                </c:ext>
              </c:extLst>
              <c:f>('DICIEMBRE 2019'!$C$1600,'DICIEMBRE 2019'!$E$1600,'DICIEMBRE 2019'!$G$1600,'DICIEMBRE 2019'!$I$1600)</c:f>
              <c:numCache>
                <c:formatCode>#,##0</c:formatCode>
                <c:ptCount val="4"/>
                <c:pt idx="0">
                  <c:v>136</c:v>
                </c:pt>
                <c:pt idx="1">
                  <c:v>3363</c:v>
                </c:pt>
                <c:pt idx="2">
                  <c:v>133</c:v>
                </c:pt>
                <c:pt idx="3">
                  <c:v>496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B303-462C-828C-5EC47F25E365}"/>
            </c:ext>
            <c:ext xmlns:c15="http://schemas.microsoft.com/office/drawing/2012/chart" uri="{02D57815-91ED-43cb-92C2-25804820EDAC}">
              <c15:categoryFilterExceptions>
                <c15:categoryFilterException>
                  <c15:sqref>'DICIEMBRE 2019'!$D$1600</c15:sqref>
                  <c15:spPr xmlns:c15="http://schemas.microsoft.com/office/drawing/2012/chart">
                    <a:solidFill>
                      <a:schemeClr val="accent2"/>
                    </a:solidFill>
                    <a:ln w="28575">
                      <a:solidFill>
                        <a:schemeClr val="bg1"/>
                      </a:solidFill>
                    </a:ln>
                    <a:effectLst>
                      <a:outerShdw blurRad="635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15:spPr>
                  <c15:bubble3D val="0"/>
                  <c15:dLbl>
                    <c:idx val="0"/>
                    <c:numFmt formatCode="0%" sourceLinked="0"/>
                    <c:spPr>
                      <a:noFill/>
                      <a:ln>
                        <a:noFill/>
                      </a:ln>
                      <a:effectLst/>
                    </c:spPr>
                    <c:txPr>
                      <a:bodyPr rot="0" spcFirstLastPara="1" vertOverflow="clip" horzOverflow="clip" vert="horz" wrap="square" lIns="38100" tIns="19050" rIns="38100" bIns="19050" anchor="ctr" anchorCtr="1">
                        <a:spAutoFit/>
                      </a:bodyPr>
                      <a:lstStyle/>
                      <a:p>
                        <a:pPr>
                          <a:defRPr sz="1000" b="1" i="0" u="none" strike="noStrike" kern="1200" baseline="0">
                            <a:solidFill>
                              <a:schemeClr val="accent2"/>
                            </a:solidFill>
                            <a:latin typeface="+mn-lt"/>
                            <a:ea typeface="+mn-ea"/>
                            <a:cs typeface="+mn-cs"/>
                          </a:defRPr>
                        </a:pPr>
                        <a:endParaRPr lang="es-ES"/>
                      </a:p>
                    </c:txPr>
                    <c:dLblPos val="outEnd"/>
                    <c:showLegendKey val="0"/>
                    <c:showVal val="0"/>
                    <c:showCatName val="1"/>
                    <c:showSerName val="0"/>
                    <c:showPercent val="1"/>
                    <c:showBubbleSize val="0"/>
                    <c:extLst xmlns:c16r2="http://schemas.microsoft.com/office/drawing/2015/06/chart" xmlns:c16="http://schemas.microsoft.com/office/drawing/2014/chart">
                      <c:ext xmlns:c16="http://schemas.microsoft.com/office/drawing/2014/chart" uri="{C3380CC4-5D6E-409C-BE32-E72D297353CC}">
                        <c16:uniqueId val="{0000000B-21CF-43A9-BE56-CBE3899DC069}"/>
                      </c:ext>
                      <c:ext uri="{CE6537A1-D6FC-4f65-9D91-7224C49458BB}">
                        <c15:spPr xmlns:c15="http://schemas.microsoft.com/office/drawing/2012/chart"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c15:spPr>
                      </c:ext>
                    </c:extLst>
                  </c15:dLbl>
                </c15:categoryFilterException>
                <c15:categoryFilterException>
                  <c15:sqref>'DICIEMBRE 2019'!$F$1600</c15:sqref>
                  <c15:spPr xmlns:c15="http://schemas.microsoft.com/office/drawing/2012/chart">
                    <a:solidFill>
                      <a:schemeClr val="accent4"/>
                    </a:solidFill>
                    <a:ln w="28575">
                      <a:solidFill>
                        <a:schemeClr val="bg1"/>
                      </a:solidFill>
                    </a:ln>
                    <a:effectLst>
                      <a:outerShdw blurRad="635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15:spPr>
                  <c15:bubble3D val="0"/>
                  <c15:dLbl>
                    <c:idx val="1"/>
                    <c:numFmt formatCode="0%" sourceLinked="0"/>
                    <c:spPr>
                      <a:noFill/>
                      <a:ln>
                        <a:noFill/>
                      </a:ln>
                      <a:effectLst/>
                    </c:spPr>
                    <c:txPr>
                      <a:bodyPr rot="0" spcFirstLastPara="1" vertOverflow="clip" horzOverflow="clip" vert="horz" wrap="square" lIns="38100" tIns="19050" rIns="38100" bIns="19050" anchor="ctr" anchorCtr="1">
                        <a:spAutoFit/>
                      </a:bodyPr>
                      <a:lstStyle/>
                      <a:p>
                        <a:pPr>
                          <a:defRPr sz="1000" b="1" i="0" u="none" strike="noStrike" kern="1200" baseline="0">
                            <a:solidFill>
                              <a:schemeClr val="accent4"/>
                            </a:solidFill>
                            <a:latin typeface="+mn-lt"/>
                            <a:ea typeface="+mn-ea"/>
                            <a:cs typeface="+mn-cs"/>
                          </a:defRPr>
                        </a:pPr>
                        <a:endParaRPr lang="es-ES"/>
                      </a:p>
                    </c:txPr>
                    <c:dLblPos val="outEnd"/>
                    <c:showLegendKey val="0"/>
                    <c:showVal val="0"/>
                    <c:showCatName val="1"/>
                    <c:showSerName val="0"/>
                    <c:showPercent val="1"/>
                    <c:showBubbleSize val="0"/>
                    <c:extLst xmlns:c16r2="http://schemas.microsoft.com/office/drawing/2015/06/chart" xmlns:c16="http://schemas.microsoft.com/office/drawing/2014/chart">
                      <c:ext xmlns:c16="http://schemas.microsoft.com/office/drawing/2014/chart" uri="{C3380CC4-5D6E-409C-BE32-E72D297353CC}">
                        <c16:uniqueId val="{0000000D-21CF-43A9-BE56-CBE3899DC069}"/>
                      </c:ext>
                      <c:ext uri="{CE6537A1-D6FC-4f65-9D91-7224C49458BB}">
                        <c15:spPr xmlns:c15="http://schemas.microsoft.com/office/drawing/2012/chart"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c15:spPr>
                      </c:ext>
                    </c:extLst>
                  </c15:dLbl>
                </c15:categoryFilterException>
                <c15:categoryFilterException>
                  <c15:sqref>'DICIEMBRE 2019'!$H$1600</c15:sqref>
                  <c15:spPr xmlns:c15="http://schemas.microsoft.com/office/drawing/2012/chart">
                    <a:solidFill>
                      <a:schemeClr val="accent6"/>
                    </a:solidFill>
                    <a:ln w="28575">
                      <a:solidFill>
                        <a:schemeClr val="bg1"/>
                      </a:solidFill>
                    </a:ln>
                    <a:effectLst>
                      <a:outerShdw blurRad="635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15:spPr>
                  <c15:bubble3D val="0"/>
                  <c15:dLbl>
                    <c:idx val="2"/>
                    <c:numFmt formatCode="0%" sourceLinked="0"/>
                    <c:spPr>
                      <a:noFill/>
                      <a:ln>
                        <a:noFill/>
                      </a:ln>
                      <a:effectLst/>
                    </c:spPr>
                    <c:txPr>
                      <a:bodyPr rot="0" spcFirstLastPara="1" vertOverflow="clip" horzOverflow="clip" vert="horz" wrap="square" lIns="38100" tIns="19050" rIns="38100" bIns="19050" anchor="ctr" anchorCtr="1">
                        <a:spAutoFit/>
                      </a:bodyPr>
                      <a:lstStyle/>
                      <a:p>
                        <a:pPr>
                          <a:defRPr sz="1000" b="1" i="0" u="none" strike="noStrike" kern="1200" baseline="0">
                            <a:solidFill>
                              <a:schemeClr val="accent6"/>
                            </a:solidFill>
                            <a:latin typeface="+mn-lt"/>
                            <a:ea typeface="+mn-ea"/>
                            <a:cs typeface="+mn-cs"/>
                          </a:defRPr>
                        </a:pPr>
                        <a:endParaRPr lang="es-ES"/>
                      </a:p>
                    </c:txPr>
                    <c:dLblPos val="outEnd"/>
                    <c:showLegendKey val="0"/>
                    <c:showVal val="0"/>
                    <c:showCatName val="1"/>
                    <c:showSerName val="0"/>
                    <c:showPercent val="1"/>
                    <c:showBubbleSize val="0"/>
                    <c:extLst xmlns:c16r2="http://schemas.microsoft.com/office/drawing/2015/06/chart" xmlns:c16="http://schemas.microsoft.com/office/drawing/2014/chart">
                      <c:ext xmlns:c16="http://schemas.microsoft.com/office/drawing/2014/chart" uri="{C3380CC4-5D6E-409C-BE32-E72D297353CC}">
                        <c16:uniqueId val="{0000000F-21CF-43A9-BE56-CBE3899DC069}"/>
                      </c:ext>
                      <c:ext uri="{CE6537A1-D6FC-4f65-9D91-7224C49458BB}">
                        <c15:spPr xmlns:c15="http://schemas.microsoft.com/office/drawing/2012/chart"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c15:spPr>
                      </c:ext>
                    </c:extLst>
                  </c15:dLbl>
                </c15:categoryFilterException>
                <c15:categoryFilterException>
                  <c15:sqref>'DICIEMBRE 2019'!$J$1600</c15:sqref>
                  <c15:spPr xmlns:c15="http://schemas.microsoft.com/office/drawing/2012/chart">
                    <a:solidFill>
                      <a:schemeClr val="accent2">
                        <a:lumMod val="60000"/>
                      </a:schemeClr>
                    </a:solidFill>
                    <a:ln w="28575">
                      <a:solidFill>
                        <a:schemeClr val="bg1"/>
                      </a:solidFill>
                    </a:ln>
                    <a:effectLst>
                      <a:outerShdw blurRad="635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15:spPr>
                  <c15:bubble3D val="0"/>
                  <c15:dLbl>
                    <c:idx val="3"/>
                    <c:numFmt formatCode="0%" sourceLinked="0"/>
                    <c:spPr>
                      <a:noFill/>
                      <a:ln>
                        <a:noFill/>
                      </a:ln>
                      <a:effectLst/>
                    </c:spPr>
                    <c:txPr>
                      <a:bodyPr rot="0" spcFirstLastPara="1" vertOverflow="clip" horzOverflow="clip" vert="horz" wrap="square" lIns="38100" tIns="19050" rIns="38100" bIns="19050" anchor="ctr" anchorCtr="1">
                        <a:spAutoFit/>
                      </a:bodyPr>
                      <a:lstStyle/>
                      <a:p>
                        <a:pPr>
                          <a:defRPr sz="1000" b="1" i="0" u="none" strike="noStrike" kern="1200" baseline="0">
                            <a:solidFill>
                              <a:schemeClr val="accent2">
                                <a:lumMod val="60000"/>
                              </a:schemeClr>
                            </a:solidFill>
                            <a:latin typeface="+mn-lt"/>
                            <a:ea typeface="+mn-ea"/>
                            <a:cs typeface="+mn-cs"/>
                          </a:defRPr>
                        </a:pPr>
                        <a:endParaRPr lang="es-ES"/>
                      </a:p>
                    </c:txPr>
                    <c:dLblPos val="outEnd"/>
                    <c:showLegendKey val="0"/>
                    <c:showVal val="0"/>
                    <c:showCatName val="1"/>
                    <c:showSerName val="0"/>
                    <c:showPercent val="1"/>
                    <c:showBubbleSize val="0"/>
                    <c:extLst xmlns:c16r2="http://schemas.microsoft.com/office/drawing/2015/06/chart" xmlns:c16="http://schemas.microsoft.com/office/drawing/2014/chart">
                      <c:ext xmlns:c16="http://schemas.microsoft.com/office/drawing/2014/chart" uri="{C3380CC4-5D6E-409C-BE32-E72D297353CC}">
                        <c16:uniqueId val="{00000011-21CF-43A9-BE56-CBE3899DC069}"/>
                      </c:ext>
                      <c:ext uri="{CE6537A1-D6FC-4f65-9D91-7224C49458BB}">
                        <c15:spPr xmlns:c15="http://schemas.microsoft.com/office/drawing/2012/chart"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c15:spPr>
                      </c:ext>
                    </c:extLst>
                  </c15:dLbl>
                </c15:categoryFilterException>
              </c15:categoryFilterExceptions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PLAZAS 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4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94A7-4B33-A05E-045E388005D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94A7-4B33-A05E-045E388005D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94A7-4B33-A05E-045E388005D0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94A7-4B33-A05E-045E388005D0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94A7-4B33-A05E-045E388005D0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94A7-4B33-A05E-045E388005D0}"/>
              </c:ext>
            </c:extLst>
          </c:dPt>
          <c:dLbls>
            <c:dLbl>
              <c:idx val="0"/>
              <c:layout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94A7-4B33-A05E-045E388005D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0189620501525668"/>
                      <c:h val="0.24544470487750386"/>
                    </c:manualLayout>
                  </c15:layout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94A7-4B33-A05E-045E388005D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94A7-4B33-A05E-045E388005D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94A7-4B33-A05E-045E388005D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94A7-4B33-A05E-045E388005D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5"/>
              <c:layout>
                <c:manualLayout>
                  <c:x val="7.1058541467484776E-2"/>
                  <c:y val="-1.5499013442817075E-17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94A7-4B33-A05E-045E388005D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6716519548908818"/>
                      <c:h val="0.13396388086821395"/>
                    </c:manualLayout>
                  </c15:layout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('DICIEMBRE 2019'!$B$1452,'DICIEMBRE 2019'!$B$1454,'DICIEMBRE 2019'!$B$1456,'DICIEMBRE 2019'!$B$1458,'DICIEMBRE 2019'!$B$1460,'DICIEMBRE 2019'!$B$1462)</c:f>
              <c:strCache>
                <c:ptCount val="6"/>
                <c:pt idx="0">
                  <c:v>HOT. HOST. Y PENS. </c:v>
                </c:pt>
                <c:pt idx="1">
                  <c:v>CAMPING</c:v>
                </c:pt>
                <c:pt idx="2">
                  <c:v>TURISMO RURAL</c:v>
                </c:pt>
                <c:pt idx="3">
                  <c:v>ALBERGUES</c:v>
                </c:pt>
                <c:pt idx="4">
                  <c:v>VIVIENDAS </c:v>
                </c:pt>
                <c:pt idx="5">
                  <c:v>APARTAMENTOS</c:v>
                </c:pt>
              </c:strCache>
            </c:strRef>
          </c:cat>
          <c:val>
            <c:numRef>
              <c:f>('DICIEMBRE 2019'!$F$1453,'DICIEMBRE 2019'!$F$1455,'DICIEMBRE 2019'!$F$1457,'DICIEMBRE 2019'!$F$1459,'DICIEMBRE 2019'!$F$1461,'DICIEMBRE 2019'!$F$1463)</c:f>
              <c:numCache>
                <c:formatCode>#,##0</c:formatCode>
                <c:ptCount val="6"/>
                <c:pt idx="0">
                  <c:v>71720</c:v>
                </c:pt>
                <c:pt idx="1">
                  <c:v>42007</c:v>
                </c:pt>
                <c:pt idx="2">
                  <c:v>36659</c:v>
                </c:pt>
                <c:pt idx="3">
                  <c:v>13247</c:v>
                </c:pt>
                <c:pt idx="4">
                  <c:v>14133</c:v>
                </c:pt>
                <c:pt idx="5">
                  <c:v>6805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94A7-4B33-A05E-045E388005D0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b="1">
                <a:solidFill>
                  <a:srgbClr val="7DB51A"/>
                </a:solidFill>
              </a:rPr>
              <a:t>Nº DE ESTABLECIMIENTOS POR PROVINCIAS</a:t>
            </a:r>
          </a:p>
        </c:rich>
      </c:tx>
      <c:layout>
        <c:manualLayout>
          <c:xMode val="edge"/>
          <c:yMode val="edge"/>
          <c:x val="0.26333844878832091"/>
          <c:y val="3.13163236976324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1280805174080547E-2"/>
          <c:y val="0.3160587502319786"/>
          <c:w val="0.94993581514762515"/>
          <c:h val="0.5886046819905086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'DICIEMBRE 2019'!$B$1692</c:f>
              <c:strCache>
                <c:ptCount val="1"/>
                <c:pt idx="0">
                  <c:v>CASA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'DICIEMBRE 2019'!$D$1691:$L$1691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'DICIEMBRE 2019'!$D$1692:$L$1692</c:f>
              <c:numCache>
                <c:formatCode>#,##0</c:formatCode>
                <c:ptCount val="9"/>
                <c:pt idx="0">
                  <c:v>143</c:v>
                </c:pt>
                <c:pt idx="1">
                  <c:v>33</c:v>
                </c:pt>
                <c:pt idx="2">
                  <c:v>73</c:v>
                </c:pt>
                <c:pt idx="3">
                  <c:v>14</c:v>
                </c:pt>
                <c:pt idx="4">
                  <c:v>20</c:v>
                </c:pt>
                <c:pt idx="5">
                  <c:v>149</c:v>
                </c:pt>
                <c:pt idx="6">
                  <c:v>19</c:v>
                </c:pt>
                <c:pt idx="7">
                  <c:v>43</c:v>
                </c:pt>
                <c:pt idx="8">
                  <c:v>58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029-4CDE-BEA7-AFAF92B67639}"/>
            </c:ext>
          </c:extLst>
        </c:ser>
        <c:ser>
          <c:idx val="1"/>
          <c:order val="1"/>
          <c:tx>
            <c:strRef>
              <c:f>'DICIEMBRE 2019'!$B$1694</c:f>
              <c:strCache>
                <c:ptCount val="1"/>
                <c:pt idx="0">
                  <c:v>BUNGALÓ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'DICIEMBRE 2019'!$D$1691:$L$1691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'DICIEMBRE 2019'!$D$1694:$L$1694</c:f>
              <c:numCache>
                <c:formatCode>#,##0</c:formatCode>
                <c:ptCount val="9"/>
                <c:pt idx="0">
                  <c:v>1</c:v>
                </c:pt>
                <c:pt idx="1">
                  <c:v>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40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029-4CDE-BEA7-AFAF92B67639}"/>
            </c:ext>
          </c:extLst>
        </c:ser>
        <c:ser>
          <c:idx val="4"/>
          <c:order val="2"/>
          <c:tx>
            <c:strRef>
              <c:f>'DICIEMBRE 2019'!$B$1696</c:f>
              <c:strCache>
                <c:ptCount val="1"/>
                <c:pt idx="0">
                  <c:v>CHALÉ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'DICIEMBRE 2019'!$D$1691:$L$1691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'DICIEMBRE 2019'!$D$1696:$L$1696</c:f>
              <c:numCache>
                <c:formatCode>#,##0</c:formatCode>
                <c:ptCount val="9"/>
                <c:pt idx="0">
                  <c:v>72</c:v>
                </c:pt>
                <c:pt idx="1">
                  <c:v>14</c:v>
                </c:pt>
                <c:pt idx="2">
                  <c:v>9</c:v>
                </c:pt>
                <c:pt idx="3">
                  <c:v>2</c:v>
                </c:pt>
                <c:pt idx="4">
                  <c:v>16</c:v>
                </c:pt>
                <c:pt idx="5">
                  <c:v>67</c:v>
                </c:pt>
                <c:pt idx="6">
                  <c:v>8</c:v>
                </c:pt>
                <c:pt idx="7">
                  <c:v>17</c:v>
                </c:pt>
                <c:pt idx="8">
                  <c:v>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1029-4CDE-BEA7-AFAF92B67639}"/>
            </c:ext>
          </c:extLst>
        </c:ser>
        <c:ser>
          <c:idx val="6"/>
          <c:order val="3"/>
          <c:tx>
            <c:strRef>
              <c:f>'DICIEMBRE 2019'!$B$1698</c:f>
              <c:strCache>
                <c:ptCount val="1"/>
                <c:pt idx="0">
                  <c:v>PISO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'DICIEMBRE 2019'!$D$1691:$L$1691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'DICIEMBRE 2019'!$D$1698:$L$1698</c:f>
              <c:numCache>
                <c:formatCode>#,##0</c:formatCode>
                <c:ptCount val="9"/>
                <c:pt idx="0">
                  <c:v>184</c:v>
                </c:pt>
                <c:pt idx="1">
                  <c:v>101</c:v>
                </c:pt>
                <c:pt idx="2">
                  <c:v>255</c:v>
                </c:pt>
                <c:pt idx="3">
                  <c:v>10</c:v>
                </c:pt>
                <c:pt idx="4">
                  <c:v>360</c:v>
                </c:pt>
                <c:pt idx="5">
                  <c:v>49</c:v>
                </c:pt>
                <c:pt idx="6">
                  <c:v>62</c:v>
                </c:pt>
                <c:pt idx="7">
                  <c:v>142</c:v>
                </c:pt>
                <c:pt idx="8">
                  <c:v>158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1029-4CDE-BEA7-AFAF92B67639}"/>
            </c:ext>
          </c:extLst>
        </c:ser>
        <c:ser>
          <c:idx val="8"/>
          <c:order val="4"/>
          <c:tx>
            <c:strRef>
              <c:f>'DICIEMBRE 2019'!$B$1700</c:f>
              <c:strCache>
                <c:ptCount val="1"/>
                <c:pt idx="0">
                  <c:v>INMUEBLE ANÁLOGO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'DICIEMBRE 2019'!$D$1691:$L$1691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'DICIEMBRE 2019'!$D$1700:$L$1700</c:f>
              <c:numCache>
                <c:formatCode>#,##0</c:formatCode>
                <c:ptCount val="9"/>
                <c:pt idx="0">
                  <c:v>4</c:v>
                </c:pt>
                <c:pt idx="1">
                  <c:v>3</c:v>
                </c:pt>
                <c:pt idx="2">
                  <c:v>0</c:v>
                </c:pt>
                <c:pt idx="3">
                  <c:v>0</c:v>
                </c:pt>
                <c:pt idx="4">
                  <c:v>2</c:v>
                </c:pt>
                <c:pt idx="5">
                  <c:v>4</c:v>
                </c:pt>
                <c:pt idx="6">
                  <c:v>0</c:v>
                </c:pt>
                <c:pt idx="7">
                  <c:v>0</c:v>
                </c:pt>
                <c:pt idx="8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1029-4CDE-BEA7-AFAF92B676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15842096"/>
        <c:axId val="315838176"/>
        <c:extLst xmlns:c16r2="http://schemas.microsoft.com/office/drawing/2015/06/chart"/>
      </c:barChart>
      <c:catAx>
        <c:axId val="3158420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15838176"/>
        <c:crosses val="autoZero"/>
        <c:auto val="0"/>
        <c:lblAlgn val="ctr"/>
        <c:lblOffset val="100"/>
        <c:noMultiLvlLbl val="0"/>
      </c:catAx>
      <c:valAx>
        <c:axId val="3158381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158420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5232976681941699"/>
          <c:y val="1.1996045341707026E-2"/>
          <c:w val="0.24767023318058293"/>
          <c:h val="0.2732244094488189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DE PLAZAS POR PROVINCIAS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4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890-4551-98F4-08761B4A772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890-4551-98F4-08761B4A772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890-4551-98F4-08761B4A772F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B890-4551-98F4-08761B4A772F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B890-4551-98F4-08761B4A772F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B890-4551-98F4-08761B4A772F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B890-4551-98F4-08761B4A772F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B890-4551-98F4-08761B4A772F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B890-4551-98F4-08761B4A772F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B890-4551-98F4-08761B4A772F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B890-4551-98F4-08761B4A772F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B890-4551-98F4-08761B4A772F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B890-4551-98F4-08761B4A772F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B890-4551-98F4-08761B4A772F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B890-4551-98F4-08761B4A772F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6"/>
              <c:layout>
                <c:manualLayout>
                  <c:x val="-1.8629407850964737E-2"/>
                  <c:y val="1.6835012371745707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B890-4551-98F4-08761B4A772F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7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B890-4551-98F4-08761B4A772F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8"/>
              <c:layout>
                <c:manualLayout>
                  <c:x val="3.7258815701929474E-2"/>
                  <c:y val="-1.6835012371745707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B890-4551-98F4-08761B4A772F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'DICIEMBRE 2019'!$D$1691:$L$1691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'DICIEMBRE 2019'!$D$1703:$L$1703</c:f>
              <c:numCache>
                <c:formatCode>#,##0</c:formatCode>
                <c:ptCount val="9"/>
                <c:pt idx="0">
                  <c:v>3175</c:v>
                </c:pt>
                <c:pt idx="1">
                  <c:v>999</c:v>
                </c:pt>
                <c:pt idx="2">
                  <c:v>1848</c:v>
                </c:pt>
                <c:pt idx="3">
                  <c:v>204</c:v>
                </c:pt>
                <c:pt idx="4">
                  <c:v>2031</c:v>
                </c:pt>
                <c:pt idx="5">
                  <c:v>2767</c:v>
                </c:pt>
                <c:pt idx="6">
                  <c:v>536</c:v>
                </c:pt>
                <c:pt idx="7">
                  <c:v>1188</c:v>
                </c:pt>
                <c:pt idx="8">
                  <c:v>1385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B890-4551-98F4-08761B4A772F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DE PLAZAS POR PROVINCIAS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4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6BEA-4547-9FF0-FAA8D1967F2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6BEA-4547-9FF0-FAA8D1967F2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6BEA-4547-9FF0-FAA8D1967F2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6BEA-4547-9FF0-FAA8D1967F22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6BEA-4547-9FF0-FAA8D1967F22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6BEA-4547-9FF0-FAA8D1967F22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6BEA-4547-9FF0-FAA8D1967F22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6BEA-4547-9FF0-FAA8D1967F22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6BEA-4547-9FF0-FAA8D1967F22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6BEA-4547-9FF0-FAA8D1967F22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6BEA-4547-9FF0-FAA8D1967F22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6BEA-4547-9FF0-FAA8D1967F22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6BEA-4547-9FF0-FAA8D1967F22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6BEA-4547-9FF0-FAA8D1967F22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6BEA-4547-9FF0-FAA8D1967F22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6"/>
              <c:layout>
                <c:manualLayout>
                  <c:x val="-3.4666666666666665E-2"/>
                  <c:y val="0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6BEA-4547-9FF0-FAA8D1967F22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7"/>
              <c:layout>
                <c:manualLayout>
                  <c:x val="1.8666666666666668E-2"/>
                  <c:y val="0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6BEA-4547-9FF0-FAA8D1967F22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8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6BEA-4547-9FF0-FAA8D1967F22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'DICIEMBRE 2019'!$D$1691:$L$1691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'DICIEMBRE 2019'!$D$1703:$L$1703</c:f>
              <c:numCache>
                <c:formatCode>#,##0</c:formatCode>
                <c:ptCount val="9"/>
                <c:pt idx="0">
                  <c:v>3175</c:v>
                </c:pt>
                <c:pt idx="1">
                  <c:v>999</c:v>
                </c:pt>
                <c:pt idx="2">
                  <c:v>1848</c:v>
                </c:pt>
                <c:pt idx="3">
                  <c:v>204</c:v>
                </c:pt>
                <c:pt idx="4">
                  <c:v>2031</c:v>
                </c:pt>
                <c:pt idx="5">
                  <c:v>2767</c:v>
                </c:pt>
                <c:pt idx="6">
                  <c:v>536</c:v>
                </c:pt>
                <c:pt idx="7">
                  <c:v>1188</c:v>
                </c:pt>
                <c:pt idx="8">
                  <c:v>1385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6BEA-4547-9FF0-FAA8D1967F22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 VIAJEROS</a:t>
            </a:r>
          </a:p>
        </c:rich>
      </c:tx>
      <c:layout>
        <c:manualLayout>
          <c:xMode val="edge"/>
          <c:yMode val="edge"/>
          <c:x val="0.45957443736403364"/>
          <c:y val="3.338581521646959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1798300163555876E-2"/>
          <c:y val="0.20684457068819453"/>
          <c:w val="0.93592571965686289"/>
          <c:h val="0.6542029513629342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'DICIEMBRE 2019'!$B$398</c:f>
              <c:strCache>
                <c:ptCount val="1"/>
                <c:pt idx="0">
                  <c:v>DICIEMBRE 2018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f>'DICIEMBRE 2019'!$C$397:$K$397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LEON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'DICIEMBRE 2019'!$C$398:$K$398</c:f>
              <c:numCache>
                <c:formatCode>#,##0</c:formatCode>
                <c:ptCount val="9"/>
                <c:pt idx="0">
                  <c:v>68441</c:v>
                </c:pt>
                <c:pt idx="1">
                  <c:v>86146</c:v>
                </c:pt>
                <c:pt idx="2">
                  <c:v>80711</c:v>
                </c:pt>
                <c:pt idx="3">
                  <c:v>26122</c:v>
                </c:pt>
                <c:pt idx="4">
                  <c:v>108964</c:v>
                </c:pt>
                <c:pt idx="5">
                  <c:v>73626</c:v>
                </c:pt>
                <c:pt idx="6">
                  <c:v>25907</c:v>
                </c:pt>
                <c:pt idx="7">
                  <c:v>84218</c:v>
                </c:pt>
                <c:pt idx="8">
                  <c:v>30579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5DF-46DF-8DAD-0B0770820E65}"/>
            </c:ext>
          </c:extLst>
        </c:ser>
        <c:ser>
          <c:idx val="1"/>
          <c:order val="1"/>
          <c:tx>
            <c:strRef>
              <c:f>'DICIEMBRE 2019'!$B$399</c:f>
              <c:strCache>
                <c:ptCount val="1"/>
                <c:pt idx="0">
                  <c:v>DICIEMBRE 2019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f>'DICIEMBRE 2019'!$C$397:$K$397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LEON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'DICIEMBRE 2019'!$C$399:$K$399</c:f>
              <c:numCache>
                <c:formatCode>#,##0</c:formatCode>
                <c:ptCount val="9"/>
                <c:pt idx="0">
                  <c:v>66334</c:v>
                </c:pt>
                <c:pt idx="1">
                  <c:v>94642</c:v>
                </c:pt>
                <c:pt idx="2">
                  <c:v>95352</c:v>
                </c:pt>
                <c:pt idx="3">
                  <c:v>24485</c:v>
                </c:pt>
                <c:pt idx="4">
                  <c:v>112912</c:v>
                </c:pt>
                <c:pt idx="5">
                  <c:v>74606</c:v>
                </c:pt>
                <c:pt idx="6">
                  <c:v>27740</c:v>
                </c:pt>
                <c:pt idx="7">
                  <c:v>84472</c:v>
                </c:pt>
                <c:pt idx="8">
                  <c:v>33941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5DF-46DF-8DAD-0B0770820E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27"/>
        <c:axId val="199572072"/>
        <c:axId val="199567760"/>
      </c:barChart>
      <c:catAx>
        <c:axId val="1995720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99567760"/>
        <c:crosses val="autoZero"/>
        <c:auto val="1"/>
        <c:lblAlgn val="ctr"/>
        <c:lblOffset val="100"/>
        <c:noMultiLvlLbl val="0"/>
      </c:catAx>
      <c:valAx>
        <c:axId val="1995677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995720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8215502776536816"/>
          <c:y val="2.1912281243924393E-2"/>
          <c:w val="0.16757075528940146"/>
          <c:h val="0.1515434828615565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FC0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b="1">
                <a:solidFill>
                  <a:srgbClr val="7DB51A"/>
                </a:solidFill>
              </a:rPr>
              <a:t>Nº DE ESTABLECIMIENTOS POR PROVINCIAS</a:t>
            </a:r>
          </a:p>
        </c:rich>
      </c:tx>
      <c:layout>
        <c:manualLayout>
          <c:xMode val="edge"/>
          <c:yMode val="edge"/>
          <c:x val="0.26333844878832091"/>
          <c:y val="3.13163236976324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1280805174080547E-2"/>
          <c:y val="0.28912272329595162"/>
          <c:w val="0.94993581514762515"/>
          <c:h val="0.6155407089265356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'DICIEMBRE 2019'!$B$1732</c:f>
              <c:strCache>
                <c:ptCount val="1"/>
                <c:pt idx="0">
                  <c:v>1 LLAVE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'DICIEMBRE 2019'!$D$1731:$L$1731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'DICIEMBRE 2019'!$D$1732:$L$1732</c:f>
              <c:numCache>
                <c:formatCode>#,##0</c:formatCode>
                <c:ptCount val="9"/>
                <c:pt idx="0">
                  <c:v>38</c:v>
                </c:pt>
                <c:pt idx="1">
                  <c:v>23</c:v>
                </c:pt>
                <c:pt idx="2">
                  <c:v>34</c:v>
                </c:pt>
                <c:pt idx="3">
                  <c:v>1</c:v>
                </c:pt>
                <c:pt idx="4">
                  <c:v>67</c:v>
                </c:pt>
                <c:pt idx="5">
                  <c:v>33</c:v>
                </c:pt>
                <c:pt idx="6">
                  <c:v>9</c:v>
                </c:pt>
                <c:pt idx="7">
                  <c:v>15</c:v>
                </c:pt>
                <c:pt idx="8">
                  <c:v>16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00D-41C0-8A4C-3ED076FBD8FF}"/>
            </c:ext>
          </c:extLst>
        </c:ser>
        <c:ser>
          <c:idx val="1"/>
          <c:order val="1"/>
          <c:tx>
            <c:strRef>
              <c:f>'DICIEMBRE 2019'!$B$1734</c:f>
              <c:strCache>
                <c:ptCount val="1"/>
                <c:pt idx="0">
                  <c:v>2 LLAVES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'DICIEMBRE 2019'!$D$1731:$L$1731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'DICIEMBRE 2019'!$D$1734:$L$1734</c:f>
              <c:numCache>
                <c:formatCode>#,##0</c:formatCode>
                <c:ptCount val="9"/>
                <c:pt idx="0">
                  <c:v>26</c:v>
                </c:pt>
                <c:pt idx="1">
                  <c:v>10</c:v>
                </c:pt>
                <c:pt idx="2">
                  <c:v>10</c:v>
                </c:pt>
                <c:pt idx="3">
                  <c:v>7</c:v>
                </c:pt>
                <c:pt idx="4">
                  <c:v>17</c:v>
                </c:pt>
                <c:pt idx="5">
                  <c:v>18</c:v>
                </c:pt>
                <c:pt idx="6">
                  <c:v>14</c:v>
                </c:pt>
                <c:pt idx="7">
                  <c:v>6</c:v>
                </c:pt>
                <c:pt idx="8">
                  <c:v>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B-700D-41C0-8A4C-3ED076FBD8FF}"/>
            </c:ext>
          </c:extLst>
        </c:ser>
        <c:ser>
          <c:idx val="4"/>
          <c:order val="2"/>
          <c:tx>
            <c:strRef>
              <c:f>'DICIEMBRE 2019'!$B$1736</c:f>
              <c:strCache>
                <c:ptCount val="1"/>
                <c:pt idx="0">
                  <c:v>3 LLAVES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'DICIEMBRE 2019'!$D$1731:$L$1731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'DICIEMBRE 2019'!$D$1736:$L$1736</c:f>
              <c:numCache>
                <c:formatCode>#,##0</c:formatCode>
                <c:ptCount val="9"/>
                <c:pt idx="0">
                  <c:v>3</c:v>
                </c:pt>
                <c:pt idx="1">
                  <c:v>2</c:v>
                </c:pt>
                <c:pt idx="2">
                  <c:v>6</c:v>
                </c:pt>
                <c:pt idx="3">
                  <c:v>2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3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D-700D-41C0-8A4C-3ED076FBD8FF}"/>
            </c:ext>
          </c:extLst>
        </c:ser>
        <c:ser>
          <c:idx val="6"/>
          <c:order val="3"/>
          <c:tx>
            <c:strRef>
              <c:f>'DICIEMBRE 2019'!$B$1738</c:f>
              <c:strCache>
                <c:ptCount val="1"/>
                <c:pt idx="0">
                  <c:v>4 LLAVES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'DICIEMBRE 2019'!$D$1731:$L$1731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'DICIEMBRE 2019'!$D$1738:$L$1738</c:f>
              <c:numCache>
                <c:formatCode>#,##0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F-700D-41C0-8A4C-3ED076FBD8FF}"/>
            </c:ext>
          </c:extLst>
        </c:ser>
        <c:ser>
          <c:idx val="8"/>
          <c:order val="4"/>
          <c:tx>
            <c:strRef>
              <c:f>'DICIEMBRE 2019'!$B$1740</c:f>
              <c:strCache>
                <c:ptCount val="1"/>
                <c:pt idx="0">
                  <c:v>-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'DICIEMBRE 2019'!$D$1731:$L$1731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'DICIEMBRE 2019'!$D$1740:$L$1740</c:f>
              <c:numCache>
                <c:formatCode>#,##0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0</c:v>
                </c:pt>
                <c:pt idx="4">
                  <c:v>1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1-700D-41C0-8A4C-3ED076FBD8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15841704"/>
        <c:axId val="315842488"/>
        <c:extLst xmlns:c16r2="http://schemas.microsoft.com/office/drawing/2015/06/chart"/>
      </c:barChart>
      <c:catAx>
        <c:axId val="3158417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15842488"/>
        <c:crosses val="autoZero"/>
        <c:auto val="0"/>
        <c:lblAlgn val="ctr"/>
        <c:lblOffset val="100"/>
        <c:noMultiLvlLbl val="0"/>
      </c:catAx>
      <c:valAx>
        <c:axId val="3158424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158417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83835997568843956"/>
          <c:y val="1.1996045341707026E-2"/>
          <c:w val="0.16164002431156044"/>
          <c:h val="0.2516784776902887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b="1">
                <a:solidFill>
                  <a:srgbClr val="7DB51A"/>
                </a:solidFill>
              </a:rPr>
              <a:t>PROCEDENCIA VIAJEROS ESPAÑOLES</a:t>
            </a:r>
          </a:p>
          <a:p>
            <a:pPr>
              <a:defRPr b="1">
                <a:solidFill>
                  <a:srgbClr val="7DB51A"/>
                </a:solidFill>
              </a:defRPr>
            </a:pPr>
            <a:r>
              <a:rPr lang="es-ES" b="1">
                <a:solidFill>
                  <a:srgbClr val="7DB51A"/>
                </a:solidFill>
              </a:rPr>
              <a:t>DICIEMBRE 2019</a:t>
            </a:r>
          </a:p>
        </c:rich>
      </c:tx>
      <c:layout>
        <c:manualLayout>
          <c:xMode val="edge"/>
          <c:yMode val="edge"/>
          <c:x val="0.32397569439393037"/>
          <c:y val="1.16166505324298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456142238651037"/>
          <c:y val="8.8358327823525873E-2"/>
          <c:w val="0.71592918449502496"/>
          <c:h val="0.86650087155136157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DB51A"/>
            </a:solidFill>
            <a:ln>
              <a:noFill/>
            </a:ln>
            <a:effectLst/>
          </c:spPr>
          <c:invertIfNegative val="0"/>
          <c:dLbls>
            <c:numFmt formatCode="0.0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[4]Hoja1!$A$3:$A$21</c:f>
              <c:strCache>
                <c:ptCount val="19"/>
                <c:pt idx="0">
                  <c:v>Melilla</c:v>
                </c:pt>
                <c:pt idx="1">
                  <c:v>Ceuta</c:v>
                </c:pt>
                <c:pt idx="2">
                  <c:v>Canarias</c:v>
                </c:pt>
                <c:pt idx="3">
                  <c:v>Baleares (Islas)</c:v>
                </c:pt>
                <c:pt idx="4">
                  <c:v>Murcia (Región de)</c:v>
                </c:pt>
                <c:pt idx="5">
                  <c:v>Rioja (La)</c:v>
                </c:pt>
                <c:pt idx="6">
                  <c:v>Navarra (Comunidad Foral de)</c:v>
                </c:pt>
                <c:pt idx="7">
                  <c:v>Aragón</c:v>
                </c:pt>
                <c:pt idx="8">
                  <c:v>Extremadura</c:v>
                </c:pt>
                <c:pt idx="9">
                  <c:v>Cantabria</c:v>
                </c:pt>
                <c:pt idx="10">
                  <c:v>Asturias (Principado de)</c:v>
                </c:pt>
                <c:pt idx="11">
                  <c:v>Castilla - La Mancha</c:v>
                </c:pt>
                <c:pt idx="12">
                  <c:v>Comunidad Valenciana</c:v>
                </c:pt>
                <c:pt idx="13">
                  <c:v>País Vasco</c:v>
                </c:pt>
                <c:pt idx="14">
                  <c:v>Galicia</c:v>
                </c:pt>
                <c:pt idx="15">
                  <c:v>Cataluña</c:v>
                </c:pt>
                <c:pt idx="16">
                  <c:v>Andalucía</c:v>
                </c:pt>
                <c:pt idx="17">
                  <c:v>Castilla y León</c:v>
                </c:pt>
                <c:pt idx="18">
                  <c:v>Madrid (Comunidad de)</c:v>
                </c:pt>
              </c:strCache>
            </c:strRef>
          </c:cat>
          <c:val>
            <c:numRef>
              <c:f>[4]Hoja1!$B$3:$B$21</c:f>
              <c:numCache>
                <c:formatCode>General</c:formatCode>
                <c:ptCount val="19"/>
                <c:pt idx="0">
                  <c:v>9.6469243778904803E-4</c:v>
                </c:pt>
                <c:pt idx="1">
                  <c:v>1.2882963745354239E-3</c:v>
                </c:pt>
                <c:pt idx="2">
                  <c:v>1.0222069026254405E-2</c:v>
                </c:pt>
                <c:pt idx="3">
                  <c:v>1.128109064583478E-2</c:v>
                </c:pt>
                <c:pt idx="4">
                  <c:v>1.2493605848518913E-2</c:v>
                </c:pt>
                <c:pt idx="5">
                  <c:v>1.3645428540706965E-2</c:v>
                </c:pt>
                <c:pt idx="6">
                  <c:v>1.8718517247072738E-2</c:v>
                </c:pt>
                <c:pt idx="7">
                  <c:v>2.4033705285989936E-2</c:v>
                </c:pt>
                <c:pt idx="8">
                  <c:v>2.5949641123715894E-2</c:v>
                </c:pt>
                <c:pt idx="9">
                  <c:v>2.6789894294194559E-2</c:v>
                </c:pt>
                <c:pt idx="10">
                  <c:v>3.9619185335519475E-2</c:v>
                </c:pt>
                <c:pt idx="11">
                  <c:v>4.197007532376814E-2</c:v>
                </c:pt>
                <c:pt idx="12">
                  <c:v>5.619381373919221E-2</c:v>
                </c:pt>
                <c:pt idx="13">
                  <c:v>6.0725535037418205E-2</c:v>
                </c:pt>
                <c:pt idx="14">
                  <c:v>6.1166679891070837E-2</c:v>
                </c:pt>
                <c:pt idx="15">
                  <c:v>6.1875715863718511E-2</c:v>
                </c:pt>
                <c:pt idx="16">
                  <c:v>8.3490236806535362E-2</c:v>
                </c:pt>
                <c:pt idx="17">
                  <c:v>0.14689282320528502</c:v>
                </c:pt>
                <c:pt idx="18">
                  <c:v>0.30267899397287956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A07-4E4C-982E-460975C6F848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axId val="315830336"/>
        <c:axId val="315840136"/>
      </c:barChart>
      <c:catAx>
        <c:axId val="31583033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15840136"/>
        <c:crosses val="autoZero"/>
        <c:auto val="1"/>
        <c:lblAlgn val="ctr"/>
        <c:lblOffset val="100"/>
        <c:noMultiLvlLbl val="0"/>
      </c:catAx>
      <c:valAx>
        <c:axId val="31584013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158303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rgbClr val="7DB51A"/>
                </a:solidFill>
              </a:rPr>
              <a:t>PROCEDENCIA VIAJEROS ESPAÑOLES</a:t>
            </a:r>
          </a:p>
          <a:p>
            <a:pPr>
              <a:defRPr b="1">
                <a:solidFill>
                  <a:srgbClr val="7DB51A"/>
                </a:solidFill>
              </a:defRPr>
            </a:pPr>
            <a:r>
              <a:rPr lang="en-US" b="1">
                <a:solidFill>
                  <a:srgbClr val="7DB51A"/>
                </a:solidFill>
              </a:rPr>
              <a:t> ENERO - DICIEMBRE 2019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Lbl>
              <c:idx val="7"/>
              <c:numFmt formatCode="0.00%" sourceLinked="0"/>
              <c:spPr>
                <a:solidFill>
                  <a:schemeClr val="lt1"/>
                </a:solidFill>
                <a:ln>
                  <a:solidFill>
                    <a:schemeClr val="dk1">
                      <a:lumMod val="25000"/>
                      <a:lumOff val="75000"/>
                    </a:schemeClr>
                  </a:solidFill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400" b="1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F13A-4882-842E-DA247ECAE605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[4]Hoja1!$A$25:$A$43</c:f>
              <c:strCache>
                <c:ptCount val="19"/>
                <c:pt idx="0">
                  <c:v>Melilla</c:v>
                </c:pt>
                <c:pt idx="1">
                  <c:v>Ceuta</c:v>
                </c:pt>
                <c:pt idx="2">
                  <c:v>Baleares (Islas)</c:v>
                </c:pt>
                <c:pt idx="3">
                  <c:v>Canarias</c:v>
                </c:pt>
                <c:pt idx="4">
                  <c:v>Rioja (La)</c:v>
                </c:pt>
                <c:pt idx="5">
                  <c:v>Murcia (Región de)</c:v>
                </c:pt>
                <c:pt idx="6">
                  <c:v>Navarra (Comunidad Foral de)</c:v>
                </c:pt>
                <c:pt idx="7">
                  <c:v>Aragón</c:v>
                </c:pt>
                <c:pt idx="8">
                  <c:v>Extremadura</c:v>
                </c:pt>
                <c:pt idx="9">
                  <c:v>Cantabria</c:v>
                </c:pt>
                <c:pt idx="10">
                  <c:v>Castilla - La Mancha</c:v>
                </c:pt>
                <c:pt idx="11">
                  <c:v>Asturias (Principado de)</c:v>
                </c:pt>
                <c:pt idx="12">
                  <c:v>Comunidad Valenciana</c:v>
                </c:pt>
                <c:pt idx="13">
                  <c:v>País Vasco</c:v>
                </c:pt>
                <c:pt idx="14">
                  <c:v>Galicia</c:v>
                </c:pt>
                <c:pt idx="15">
                  <c:v>Cataluña</c:v>
                </c:pt>
                <c:pt idx="16">
                  <c:v>Andalucía</c:v>
                </c:pt>
                <c:pt idx="17">
                  <c:v>Castilla y León</c:v>
                </c:pt>
                <c:pt idx="18">
                  <c:v>Madrid (Comunidad de)</c:v>
                </c:pt>
              </c:strCache>
            </c:strRef>
          </c:cat>
          <c:val>
            <c:numRef>
              <c:f>[4]Hoja1!$B$25:$B$43</c:f>
              <c:numCache>
                <c:formatCode>General</c:formatCode>
                <c:ptCount val="19"/>
                <c:pt idx="0">
                  <c:v>9.5586664974689484E-4</c:v>
                </c:pt>
                <c:pt idx="1">
                  <c:v>1.2674068566411734E-3</c:v>
                </c:pt>
                <c:pt idx="2">
                  <c:v>9.2518413439393044E-3</c:v>
                </c:pt>
                <c:pt idx="3">
                  <c:v>1.1275449767708778E-2</c:v>
                </c:pt>
                <c:pt idx="4">
                  <c:v>1.1822536587715149E-2</c:v>
                </c:pt>
                <c:pt idx="5">
                  <c:v>1.5359935350716114E-2</c:v>
                </c:pt>
                <c:pt idx="6">
                  <c:v>1.8065469339489937E-2</c:v>
                </c:pt>
                <c:pt idx="7">
                  <c:v>2.3577917367219925E-2</c:v>
                </c:pt>
                <c:pt idx="8">
                  <c:v>2.4552688002586365E-2</c:v>
                </c:pt>
                <c:pt idx="9">
                  <c:v>2.8749847784638405E-2</c:v>
                </c:pt>
                <c:pt idx="10">
                  <c:v>4.5824237167835236E-2</c:v>
                </c:pt>
                <c:pt idx="11">
                  <c:v>4.9488116055727005E-2</c:v>
                </c:pt>
                <c:pt idx="12">
                  <c:v>5.7263739407062531E-2</c:v>
                </c:pt>
                <c:pt idx="13">
                  <c:v>6.3812240958213806E-2</c:v>
                </c:pt>
                <c:pt idx="14">
                  <c:v>6.5998800098896027E-2</c:v>
                </c:pt>
                <c:pt idx="15">
                  <c:v>7.0223592221736908E-2</c:v>
                </c:pt>
                <c:pt idx="16">
                  <c:v>8.510531485080719E-2</c:v>
                </c:pt>
                <c:pt idx="17">
                  <c:v>0.14211134612560272</c:v>
                </c:pt>
                <c:pt idx="18">
                  <c:v>0.2752937376499176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13A-4882-842E-DA247ECAE6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315840920"/>
        <c:axId val="315834648"/>
      </c:barChart>
      <c:catAx>
        <c:axId val="31584092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15834648"/>
        <c:crosses val="autoZero"/>
        <c:auto val="1"/>
        <c:lblAlgn val="ctr"/>
        <c:lblOffset val="100"/>
        <c:noMultiLvlLbl val="0"/>
      </c:catAx>
      <c:valAx>
        <c:axId val="3158346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158409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rgbClr val="7DB51A"/>
                </a:solidFill>
              </a:rPr>
              <a:t>PROCEDENCIA VIAJEROS EXTRANJEROS</a:t>
            </a:r>
          </a:p>
          <a:p>
            <a:pPr>
              <a:defRPr b="1">
                <a:solidFill>
                  <a:srgbClr val="7DB51A"/>
                </a:solidFill>
              </a:defRPr>
            </a:pPr>
            <a:r>
              <a:rPr lang="en-US" b="1">
                <a:solidFill>
                  <a:srgbClr val="7DB51A"/>
                </a:solidFill>
              </a:rPr>
              <a:t>DICIEMBRE 2019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numFmt formatCode="0.0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[4]Hoja1!$A$47:$A$61</c:f>
              <c:strCache>
                <c:ptCount val="15"/>
                <c:pt idx="0">
                  <c:v>Resto de América</c:v>
                </c:pt>
                <c:pt idx="1">
                  <c:v>Resto del mundo</c:v>
                </c:pt>
                <c:pt idx="2">
                  <c:v>Resto de Europa</c:v>
                </c:pt>
                <c:pt idx="3">
                  <c:v>Canadá</c:v>
                </c:pt>
                <c:pt idx="4">
                  <c:v>Méjico</c:v>
                </c:pt>
                <c:pt idx="5">
                  <c:v>Brasil</c:v>
                </c:pt>
                <c:pt idx="6">
                  <c:v>Japón</c:v>
                </c:pt>
                <c:pt idx="7">
                  <c:v>Alemania</c:v>
                </c:pt>
                <c:pt idx="8">
                  <c:v>Benelux (Bélgica, Holanda y Luxemburgo)</c:v>
                </c:pt>
                <c:pt idx="9">
                  <c:v>EEUU</c:v>
                </c:pt>
                <c:pt idx="10">
                  <c:v>China</c:v>
                </c:pt>
                <c:pt idx="11">
                  <c:v>Italia</c:v>
                </c:pt>
                <c:pt idx="12">
                  <c:v>Reino Unido</c:v>
                </c:pt>
                <c:pt idx="13">
                  <c:v>Francia</c:v>
                </c:pt>
                <c:pt idx="14">
                  <c:v>Portugal</c:v>
                </c:pt>
              </c:strCache>
            </c:strRef>
          </c:cat>
          <c:val>
            <c:numRef>
              <c:f>[4]Hoja1!$B$47:$B$61</c:f>
              <c:numCache>
                <c:formatCode>General</c:formatCode>
                <c:ptCount val="15"/>
                <c:pt idx="0">
                  <c:v>5.6539176221168878E-2</c:v>
                </c:pt>
                <c:pt idx="1">
                  <c:v>8.8069345063741269E-2</c:v>
                </c:pt>
                <c:pt idx="2">
                  <c:v>8.5750883467795636E-2</c:v>
                </c:pt>
                <c:pt idx="3">
                  <c:v>5.0919474213881729E-3</c:v>
                </c:pt>
                <c:pt idx="4">
                  <c:v>1.5949506797371619E-2</c:v>
                </c:pt>
                <c:pt idx="5">
                  <c:v>2.626625548559958E-2</c:v>
                </c:pt>
                <c:pt idx="6">
                  <c:v>3.2342815979578256E-2</c:v>
                </c:pt>
                <c:pt idx="7">
                  <c:v>4.994231214700786E-2</c:v>
                </c:pt>
                <c:pt idx="8">
                  <c:v>5.3427792870140975E-2</c:v>
                </c:pt>
                <c:pt idx="9">
                  <c:v>5.5277028371017986E-2</c:v>
                </c:pt>
                <c:pt idx="10">
                  <c:v>5.7773742400571856E-2</c:v>
                </c:pt>
                <c:pt idx="11">
                  <c:v>6.0499666409300941E-2</c:v>
                </c:pt>
                <c:pt idx="12">
                  <c:v>7.6547699786602696E-2</c:v>
                </c:pt>
                <c:pt idx="13">
                  <c:v>0.16736963430157925</c:v>
                </c:pt>
                <c:pt idx="14">
                  <c:v>0.16915219327713502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900-4CA5-9D31-ABE76345A2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315836216"/>
        <c:axId val="315831512"/>
      </c:barChart>
      <c:catAx>
        <c:axId val="31583621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15831512"/>
        <c:crosses val="autoZero"/>
        <c:auto val="1"/>
        <c:lblAlgn val="ctr"/>
        <c:lblOffset val="100"/>
        <c:noMultiLvlLbl val="0"/>
      </c:catAx>
      <c:valAx>
        <c:axId val="3158315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15836216"/>
        <c:crosses val="autoZero"/>
        <c:crossBetween val="between"/>
        <c:majorUnit val="5.000000000000001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rgbClr val="7DB51A"/>
                </a:solidFill>
              </a:rPr>
              <a:t>PROCEDENCIA VIAJEROS EXTRANJEROS</a:t>
            </a:r>
          </a:p>
          <a:p>
            <a:pPr>
              <a:defRPr b="1">
                <a:solidFill>
                  <a:srgbClr val="7DB51A"/>
                </a:solidFill>
              </a:defRPr>
            </a:pPr>
            <a:r>
              <a:rPr lang="en-US" b="1">
                <a:solidFill>
                  <a:srgbClr val="7DB51A"/>
                </a:solidFill>
              </a:rPr>
              <a:t>ENERO - DICIEMBRE 2019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numFmt formatCode="0.0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[4]Hoja1!$A$65:$A$79</c:f>
              <c:strCache>
                <c:ptCount val="15"/>
                <c:pt idx="0">
                  <c:v>Resto de América</c:v>
                </c:pt>
                <c:pt idx="1">
                  <c:v>Resto del mundo</c:v>
                </c:pt>
                <c:pt idx="2">
                  <c:v>Resto de Europa</c:v>
                </c:pt>
                <c:pt idx="3">
                  <c:v>Canadá</c:v>
                </c:pt>
                <c:pt idx="4">
                  <c:v>Méjico</c:v>
                </c:pt>
                <c:pt idx="5">
                  <c:v>Japón</c:v>
                </c:pt>
                <c:pt idx="6">
                  <c:v>Brasil</c:v>
                </c:pt>
                <c:pt idx="7">
                  <c:v>China</c:v>
                </c:pt>
                <c:pt idx="8">
                  <c:v>Italia</c:v>
                </c:pt>
                <c:pt idx="9">
                  <c:v>EEUU</c:v>
                </c:pt>
                <c:pt idx="10">
                  <c:v>Benelux (Bélgica, Holanda y Luxemburgo)</c:v>
                </c:pt>
                <c:pt idx="11">
                  <c:v>Alemania</c:v>
                </c:pt>
                <c:pt idx="12">
                  <c:v>Portugal</c:v>
                </c:pt>
                <c:pt idx="13">
                  <c:v>Reino Unido</c:v>
                </c:pt>
                <c:pt idx="14">
                  <c:v>Francia</c:v>
                </c:pt>
              </c:strCache>
            </c:strRef>
          </c:cat>
          <c:val>
            <c:numRef>
              <c:f>[4]Hoja1!$B$65:$B$79</c:f>
              <c:numCache>
                <c:formatCode>General</c:formatCode>
                <c:ptCount val="15"/>
                <c:pt idx="0">
                  <c:v>4.2029943317174911E-2</c:v>
                </c:pt>
                <c:pt idx="1">
                  <c:v>7.9058393836021423E-2</c:v>
                </c:pt>
                <c:pt idx="2">
                  <c:v>8.309558779001236E-2</c:v>
                </c:pt>
                <c:pt idx="3">
                  <c:v>1.491087581962347E-2</c:v>
                </c:pt>
                <c:pt idx="4">
                  <c:v>1.5083816833794117E-2</c:v>
                </c:pt>
                <c:pt idx="5">
                  <c:v>1.6442049294710159E-2</c:v>
                </c:pt>
                <c:pt idx="6">
                  <c:v>2.1711645647883415E-2</c:v>
                </c:pt>
                <c:pt idx="7">
                  <c:v>3.7412695586681366E-2</c:v>
                </c:pt>
                <c:pt idx="8">
                  <c:v>5.5885497480630875E-2</c:v>
                </c:pt>
                <c:pt idx="9">
                  <c:v>7.0108659565448761E-2</c:v>
                </c:pt>
                <c:pt idx="10">
                  <c:v>8.1056751310825348E-2</c:v>
                </c:pt>
                <c:pt idx="11">
                  <c:v>8.8450945913791656E-2</c:v>
                </c:pt>
                <c:pt idx="12">
                  <c:v>0.10095660388469696</c:v>
                </c:pt>
                <c:pt idx="13">
                  <c:v>0.11582474410533905</c:v>
                </c:pt>
                <c:pt idx="14">
                  <c:v>0.17797183990478516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5AA-406D-9E6C-8BD289D9EB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315838568"/>
        <c:axId val="315831904"/>
      </c:barChart>
      <c:catAx>
        <c:axId val="31583856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15831904"/>
        <c:crosses val="autoZero"/>
        <c:auto val="1"/>
        <c:lblAlgn val="ctr"/>
        <c:lblOffset val="100"/>
        <c:noMultiLvlLbl val="0"/>
      </c:catAx>
      <c:valAx>
        <c:axId val="31583190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15838568"/>
        <c:crosses val="autoZero"/>
        <c:crossBetween val="between"/>
        <c:majorUnit val="5.000000000000001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rgbClr val="62BAE4"/>
                </a:solidFill>
              </a:rPr>
              <a:t>EVOLUCION ANUAL EN EL TOTAL DE ALOJAMIENTOS</a:t>
            </a:r>
          </a:p>
          <a:p>
            <a:pPr>
              <a:defRPr sz="1600" b="1">
                <a:solidFill>
                  <a:srgbClr val="62BAE4"/>
                </a:solidFill>
              </a:defRPr>
            </a:pPr>
            <a:r>
              <a:rPr lang="en-U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3357564102564102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5927660205265038E-2"/>
          <c:y val="0.23157678154552289"/>
          <c:w val="0.93201201593986793"/>
          <c:h val="0.63113164246428999"/>
        </c:manualLayout>
      </c:layout>
      <c:lineChart>
        <c:grouping val="standard"/>
        <c:varyColors val="0"/>
        <c:ser>
          <c:idx val="0"/>
          <c:order val="0"/>
          <c:tx>
            <c:strRef>
              <c:f>[4]Hoja1!$A$88</c:f>
              <c:strCache>
                <c:ptCount val="1"/>
                <c:pt idx="0">
                  <c:v>AÑO 2018</c:v>
                </c:pt>
              </c:strCache>
            </c:strRef>
          </c:tx>
          <c:spPr>
            <a:ln w="50800" cap="rnd">
              <a:solidFill>
                <a:schemeClr val="accent5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chemeClr val="accent5">
                  <a:lumMod val="40000"/>
                  <a:lumOff val="60000"/>
                </a:schemeClr>
              </a:solidFill>
              <a:ln w="9525">
                <a:solidFill>
                  <a:schemeClr val="accent5">
                    <a:lumMod val="40000"/>
                    <a:lumOff val="60000"/>
                  </a:schemeClr>
                </a:solidFill>
              </a:ln>
              <a:effectLst/>
            </c:spPr>
          </c:marker>
          <c:cat>
            <c:strRef>
              <c:f>[4]Hoja1!$B$87:$M$87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[4]Hoja1!$B$88:$M$88</c:f>
              <c:numCache>
                <c:formatCode>General</c:formatCode>
                <c:ptCount val="12"/>
                <c:pt idx="0">
                  <c:v>625350</c:v>
                </c:pt>
                <c:pt idx="1">
                  <c:v>692780</c:v>
                </c:pt>
                <c:pt idx="2">
                  <c:v>1046156</c:v>
                </c:pt>
                <c:pt idx="3">
                  <c:v>1087593</c:v>
                </c:pt>
                <c:pt idx="4">
                  <c:v>1157041</c:v>
                </c:pt>
                <c:pt idx="5">
                  <c:v>1194416</c:v>
                </c:pt>
                <c:pt idx="6">
                  <c:v>1534230</c:v>
                </c:pt>
                <c:pt idx="7">
                  <c:v>2156955</c:v>
                </c:pt>
                <c:pt idx="8">
                  <c:v>1377987</c:v>
                </c:pt>
                <c:pt idx="9">
                  <c:v>1330100</c:v>
                </c:pt>
                <c:pt idx="10">
                  <c:v>1045180</c:v>
                </c:pt>
                <c:pt idx="11">
                  <c:v>1032668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989A-4045-A9DE-FD969E62FF0F}"/>
            </c:ext>
          </c:extLst>
        </c:ser>
        <c:ser>
          <c:idx val="1"/>
          <c:order val="1"/>
          <c:tx>
            <c:strRef>
              <c:f>[4]Hoja1!$A$89</c:f>
              <c:strCache>
                <c:ptCount val="1"/>
                <c:pt idx="0">
                  <c:v>AÑO 2019</c:v>
                </c:pt>
              </c:strCache>
            </c:strRef>
          </c:tx>
          <c:spPr>
            <a:ln w="50800" cap="rnd">
              <a:solidFill>
                <a:srgbClr val="62BAE4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rgbClr val="62BAE4"/>
              </a:solidFill>
              <a:ln w="9525">
                <a:solidFill>
                  <a:srgbClr val="62BAE4"/>
                </a:solidFill>
              </a:ln>
              <a:effectLst/>
            </c:spPr>
          </c:marker>
          <c:cat>
            <c:strRef>
              <c:f>[4]Hoja1!$B$87:$M$87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[4]Hoja1!$B$89:$M$89</c:f>
              <c:numCache>
                <c:formatCode>General</c:formatCode>
                <c:ptCount val="12"/>
                <c:pt idx="0">
                  <c:v>655740</c:v>
                </c:pt>
                <c:pt idx="1">
                  <c:v>759966</c:v>
                </c:pt>
                <c:pt idx="2">
                  <c:v>1003448</c:v>
                </c:pt>
                <c:pt idx="3">
                  <c:v>1361160</c:v>
                </c:pt>
                <c:pt idx="4">
                  <c:v>1309968</c:v>
                </c:pt>
                <c:pt idx="5">
                  <c:v>1417925</c:v>
                </c:pt>
                <c:pt idx="6">
                  <c:v>1543564</c:v>
                </c:pt>
                <c:pt idx="7">
                  <c:v>2248836</c:v>
                </c:pt>
                <c:pt idx="8">
                  <c:v>1414754</c:v>
                </c:pt>
                <c:pt idx="9">
                  <c:v>1330736</c:v>
                </c:pt>
                <c:pt idx="10">
                  <c:v>1087118</c:v>
                </c:pt>
                <c:pt idx="11">
                  <c:v>1095192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989A-4045-A9DE-FD969E62FF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5833864"/>
        <c:axId val="315832688"/>
      </c:lineChart>
      <c:catAx>
        <c:axId val="315833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15832688"/>
        <c:crosses val="autoZero"/>
        <c:auto val="1"/>
        <c:lblAlgn val="ctr"/>
        <c:lblOffset val="100"/>
        <c:noMultiLvlLbl val="0"/>
      </c:catAx>
      <c:valAx>
        <c:axId val="3158326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158338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8224902119793183"/>
          <c:y val="6.4248762797779996E-2"/>
          <c:w val="0.21775097880206834"/>
          <c:h val="0.1043437318426799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1.3149999999999999" header="0.3" footer="0.3"/>
    <c:pageSetup paperSize="9" orientation="portrait"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rgbClr val="FECE00"/>
                </a:solidFill>
              </a:rPr>
              <a:t>EVOLUCION ANUAL EN HOTELES Y HOSTALES</a:t>
            </a:r>
          </a:p>
          <a:p>
            <a:pPr>
              <a:defRPr sz="1600" b="1">
                <a:solidFill>
                  <a:srgbClr val="FECE00"/>
                </a:solidFill>
              </a:defRPr>
            </a:pPr>
            <a:r>
              <a:rPr lang="en-US" sz="1600" b="1">
                <a:solidFill>
                  <a:srgbClr val="FECE00"/>
                </a:solidFill>
              </a:rPr>
              <a:t>VIAJEROS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6820724757471616E-2"/>
          <c:y val="0.25795669291338585"/>
          <c:w val="0.92899482316091708"/>
          <c:h val="0.6104543307086614"/>
        </c:manualLayout>
      </c:layout>
      <c:lineChart>
        <c:grouping val="standard"/>
        <c:varyColors val="0"/>
        <c:ser>
          <c:idx val="0"/>
          <c:order val="0"/>
          <c:tx>
            <c:strRef>
              <c:f>[4]Hoja1!$A$95</c:f>
              <c:strCache>
                <c:ptCount val="1"/>
                <c:pt idx="0">
                  <c:v>AÑO 2018</c:v>
                </c:pt>
              </c:strCache>
            </c:strRef>
          </c:tx>
          <c:spPr>
            <a:ln w="50800" cap="rnd">
              <a:solidFill>
                <a:srgbClr val="FDE383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rgbClr val="FDE383"/>
              </a:solidFill>
              <a:ln w="38100">
                <a:solidFill>
                  <a:srgbClr val="FDE383"/>
                </a:solidFill>
              </a:ln>
              <a:effectLst/>
            </c:spPr>
          </c:marker>
          <c:cat>
            <c:strRef>
              <c:f>[4]Hoja1!$B$94:$M$94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[4]Hoja1!$B$95:$M$95</c:f>
              <c:numCache>
                <c:formatCode>General</c:formatCode>
                <c:ptCount val="12"/>
                <c:pt idx="0">
                  <c:v>317279</c:v>
                </c:pt>
                <c:pt idx="1">
                  <c:v>351212</c:v>
                </c:pt>
                <c:pt idx="2">
                  <c:v>481299</c:v>
                </c:pt>
                <c:pt idx="3">
                  <c:v>498245</c:v>
                </c:pt>
                <c:pt idx="4">
                  <c:v>564655</c:v>
                </c:pt>
                <c:pt idx="5">
                  <c:v>553040</c:v>
                </c:pt>
                <c:pt idx="6">
                  <c:v>592596</c:v>
                </c:pt>
                <c:pt idx="7">
                  <c:v>761846</c:v>
                </c:pt>
                <c:pt idx="8">
                  <c:v>648090</c:v>
                </c:pt>
                <c:pt idx="9">
                  <c:v>603605</c:v>
                </c:pt>
                <c:pt idx="10">
                  <c:v>448763</c:v>
                </c:pt>
                <c:pt idx="11">
                  <c:v>415393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A62-4681-83C0-E8EC582BD158}"/>
            </c:ext>
          </c:extLst>
        </c:ser>
        <c:ser>
          <c:idx val="1"/>
          <c:order val="1"/>
          <c:tx>
            <c:strRef>
              <c:f>[4]Hoja1!$A$96</c:f>
              <c:strCache>
                <c:ptCount val="1"/>
                <c:pt idx="0">
                  <c:v>AÑO 2019</c:v>
                </c:pt>
              </c:strCache>
            </c:strRef>
          </c:tx>
          <c:spPr>
            <a:ln w="50800" cap="rnd">
              <a:solidFill>
                <a:srgbClr val="FECE00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rgbClr val="FECE00"/>
              </a:solidFill>
              <a:ln w="9525">
                <a:solidFill>
                  <a:srgbClr val="FECE00"/>
                </a:solidFill>
              </a:ln>
              <a:effectLst/>
            </c:spPr>
          </c:marker>
          <c:cat>
            <c:strRef>
              <c:f>[4]Hoja1!$B$94:$M$94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[4]Hoja1!$B$96:$M$96</c:f>
              <c:numCache>
                <c:formatCode>General</c:formatCode>
                <c:ptCount val="12"/>
                <c:pt idx="0">
                  <c:v>312582</c:v>
                </c:pt>
                <c:pt idx="1">
                  <c:v>356296</c:v>
                </c:pt>
                <c:pt idx="2">
                  <c:v>442840</c:v>
                </c:pt>
                <c:pt idx="3">
                  <c:v>556947</c:v>
                </c:pt>
                <c:pt idx="4">
                  <c:v>585358</c:v>
                </c:pt>
                <c:pt idx="5">
                  <c:v>600466</c:v>
                </c:pt>
                <c:pt idx="6">
                  <c:v>589861</c:v>
                </c:pt>
                <c:pt idx="7">
                  <c:v>769600</c:v>
                </c:pt>
                <c:pt idx="8">
                  <c:v>623824</c:v>
                </c:pt>
                <c:pt idx="9">
                  <c:v>578995</c:v>
                </c:pt>
                <c:pt idx="10">
                  <c:v>459227</c:v>
                </c:pt>
                <c:pt idx="11">
                  <c:v>434410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EA62-4681-83C0-E8EC582BD1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5838960"/>
        <c:axId val="315833080"/>
      </c:lineChart>
      <c:catAx>
        <c:axId val="315838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15833080"/>
        <c:crosses val="autoZero"/>
        <c:auto val="1"/>
        <c:lblAlgn val="ctr"/>
        <c:lblOffset val="100"/>
        <c:noMultiLvlLbl val="0"/>
      </c:catAx>
      <c:valAx>
        <c:axId val="3158330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158389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9693435420019998"/>
          <c:y val="3.7300393700787395E-2"/>
          <c:w val="0.19864575629703743"/>
          <c:h val="0.104003450872004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rgbClr val="62BAE4"/>
                </a:solidFill>
              </a:rPr>
              <a:t>EVOLUCION ANUAL EN HOTELES Y HOSTALES</a:t>
            </a:r>
          </a:p>
          <a:p>
            <a:pPr>
              <a:defRPr sz="1600" b="1">
                <a:solidFill>
                  <a:srgbClr val="62BAE4"/>
                </a:solidFill>
              </a:defRPr>
            </a:pPr>
            <a:r>
              <a:rPr lang="en-U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3357564102564102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8174359420542048E-2"/>
          <c:y val="0.25670240968622637"/>
          <c:w val="0.9297653456301388"/>
          <c:h val="0.60600601432358647"/>
        </c:manualLayout>
      </c:layout>
      <c:lineChart>
        <c:grouping val="standard"/>
        <c:varyColors val="0"/>
        <c:ser>
          <c:idx val="0"/>
          <c:order val="0"/>
          <c:tx>
            <c:strRef>
              <c:f>[4]Hoja1!$A$100</c:f>
              <c:strCache>
                <c:ptCount val="1"/>
                <c:pt idx="0">
                  <c:v>AÑO 2018</c:v>
                </c:pt>
              </c:strCache>
            </c:strRef>
          </c:tx>
          <c:spPr>
            <a:ln w="50800" cap="rnd">
              <a:solidFill>
                <a:schemeClr val="accent5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chemeClr val="accent5">
                  <a:lumMod val="40000"/>
                  <a:lumOff val="60000"/>
                </a:schemeClr>
              </a:solidFill>
              <a:ln w="9525">
                <a:solidFill>
                  <a:schemeClr val="accent5">
                    <a:lumMod val="40000"/>
                    <a:lumOff val="60000"/>
                  </a:schemeClr>
                </a:solidFill>
              </a:ln>
              <a:effectLst/>
            </c:spPr>
          </c:marker>
          <c:cat>
            <c:strRef>
              <c:f>[4]Hoja1!$B$99:$M$99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[4]Hoja1!$B$100:$M$100</c:f>
              <c:numCache>
                <c:formatCode>General</c:formatCode>
                <c:ptCount val="12"/>
                <c:pt idx="0">
                  <c:v>514347</c:v>
                </c:pt>
                <c:pt idx="1">
                  <c:v>547727</c:v>
                </c:pt>
                <c:pt idx="2">
                  <c:v>776339</c:v>
                </c:pt>
                <c:pt idx="3">
                  <c:v>801982</c:v>
                </c:pt>
                <c:pt idx="4">
                  <c:v>858687</c:v>
                </c:pt>
                <c:pt idx="5">
                  <c:v>872413</c:v>
                </c:pt>
                <c:pt idx="6">
                  <c:v>906542</c:v>
                </c:pt>
                <c:pt idx="7">
                  <c:v>1178034</c:v>
                </c:pt>
                <c:pt idx="8">
                  <c:v>999946</c:v>
                </c:pt>
                <c:pt idx="9">
                  <c:v>961933</c:v>
                </c:pt>
                <c:pt idx="10">
                  <c:v>737516</c:v>
                </c:pt>
                <c:pt idx="11">
                  <c:v>658635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C650-4963-A72E-25A303865B6F}"/>
            </c:ext>
          </c:extLst>
        </c:ser>
        <c:ser>
          <c:idx val="1"/>
          <c:order val="1"/>
          <c:tx>
            <c:strRef>
              <c:f>[4]Hoja1!$A$101</c:f>
              <c:strCache>
                <c:ptCount val="1"/>
                <c:pt idx="0">
                  <c:v>AÑO 2019</c:v>
                </c:pt>
              </c:strCache>
            </c:strRef>
          </c:tx>
          <c:spPr>
            <a:ln w="50800" cap="rnd">
              <a:solidFill>
                <a:srgbClr val="62BAE4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rgbClr val="62BAE4"/>
              </a:solidFill>
              <a:ln w="9525">
                <a:solidFill>
                  <a:srgbClr val="62BAE4"/>
                </a:solidFill>
              </a:ln>
              <a:effectLst/>
            </c:spPr>
          </c:marker>
          <c:cat>
            <c:strRef>
              <c:f>[4]Hoja1!$B$99:$M$99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[4]Hoja1!$B$101:$M$101</c:f>
              <c:numCache>
                <c:formatCode>General</c:formatCode>
                <c:ptCount val="12"/>
                <c:pt idx="0">
                  <c:v>505504</c:v>
                </c:pt>
                <c:pt idx="1">
                  <c:v>551807</c:v>
                </c:pt>
                <c:pt idx="2">
                  <c:v>719992</c:v>
                </c:pt>
                <c:pt idx="3">
                  <c:v>875427</c:v>
                </c:pt>
                <c:pt idx="4">
                  <c:v>907259</c:v>
                </c:pt>
                <c:pt idx="5">
                  <c:v>926038</c:v>
                </c:pt>
                <c:pt idx="6">
                  <c:v>914909</c:v>
                </c:pt>
                <c:pt idx="7">
                  <c:v>1198775</c:v>
                </c:pt>
                <c:pt idx="8">
                  <c:v>980949</c:v>
                </c:pt>
                <c:pt idx="9">
                  <c:v>932536</c:v>
                </c:pt>
                <c:pt idx="10">
                  <c:v>742242</c:v>
                </c:pt>
                <c:pt idx="11">
                  <c:v>683808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C650-4963-A72E-25A303865B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5835824"/>
        <c:axId val="315836608"/>
      </c:lineChart>
      <c:catAx>
        <c:axId val="3158358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15836608"/>
        <c:crosses val="autoZero"/>
        <c:auto val="1"/>
        <c:lblAlgn val="ctr"/>
        <c:lblOffset val="100"/>
        <c:noMultiLvlLbl val="0"/>
      </c:catAx>
      <c:valAx>
        <c:axId val="3158366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158358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9892400052203416"/>
          <c:y val="6.4248762797779996E-2"/>
          <c:w val="0.20107599947796581"/>
          <c:h val="0.1043437318426799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1.3149999999999999" header="0.3" footer="0.3"/>
    <c:pageSetup paperSize="9" orientation="portrait"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rgbClr val="FECE00"/>
                </a:solidFill>
              </a:rPr>
              <a:t>EVOLUCION ANUAL EN PENSIONES</a:t>
            </a:r>
          </a:p>
          <a:p>
            <a:pPr>
              <a:defRPr sz="1600" b="1">
                <a:solidFill>
                  <a:srgbClr val="FECE00"/>
                </a:solidFill>
              </a:defRPr>
            </a:pPr>
            <a:r>
              <a:rPr lang="en-US" sz="1600" b="1">
                <a:solidFill>
                  <a:srgbClr val="FECE00"/>
                </a:solidFill>
              </a:rPr>
              <a:t>VIAJEROS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4.6875973376256146E-2"/>
          <c:y val="0.25295659332417586"/>
          <c:w val="0.9389395745421325"/>
          <c:h val="0.61545448210453446"/>
        </c:manualLayout>
      </c:layout>
      <c:lineChart>
        <c:grouping val="standard"/>
        <c:varyColors val="0"/>
        <c:ser>
          <c:idx val="0"/>
          <c:order val="0"/>
          <c:tx>
            <c:strRef>
              <c:f>[4]Hoja1!$A$107</c:f>
              <c:strCache>
                <c:ptCount val="1"/>
                <c:pt idx="0">
                  <c:v>AÑO 2018</c:v>
                </c:pt>
              </c:strCache>
            </c:strRef>
          </c:tx>
          <c:spPr>
            <a:ln w="50800" cap="rnd">
              <a:solidFill>
                <a:srgbClr val="FDE383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rgbClr val="FDE383"/>
              </a:solidFill>
              <a:ln w="38100">
                <a:solidFill>
                  <a:srgbClr val="FDE383"/>
                </a:solidFill>
              </a:ln>
              <a:effectLst/>
            </c:spPr>
          </c:marker>
          <c:cat>
            <c:strRef>
              <c:f>[4]Hoja1!$B$106:$M$106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[4]Hoja1!$B$107:$M$107</c:f>
              <c:numCache>
                <c:formatCode>General</c:formatCode>
                <c:ptCount val="12"/>
                <c:pt idx="0">
                  <c:v>9275</c:v>
                </c:pt>
                <c:pt idx="1">
                  <c:v>6439</c:v>
                </c:pt>
                <c:pt idx="2">
                  <c:v>14218</c:v>
                </c:pt>
                <c:pt idx="3">
                  <c:v>15415</c:v>
                </c:pt>
                <c:pt idx="4">
                  <c:v>20630</c:v>
                </c:pt>
                <c:pt idx="5">
                  <c:v>19095</c:v>
                </c:pt>
                <c:pt idx="6">
                  <c:v>17029</c:v>
                </c:pt>
                <c:pt idx="7">
                  <c:v>32140</c:v>
                </c:pt>
                <c:pt idx="8">
                  <c:v>26316</c:v>
                </c:pt>
                <c:pt idx="9">
                  <c:v>23994</c:v>
                </c:pt>
                <c:pt idx="10">
                  <c:v>12062</c:v>
                </c:pt>
                <c:pt idx="11">
                  <c:v>12038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CC2-4A6A-9725-5EAD98BF6886}"/>
            </c:ext>
          </c:extLst>
        </c:ser>
        <c:ser>
          <c:idx val="1"/>
          <c:order val="1"/>
          <c:tx>
            <c:strRef>
              <c:f>[4]Hoja1!$A$108</c:f>
              <c:strCache>
                <c:ptCount val="1"/>
                <c:pt idx="0">
                  <c:v>AÑO 2019</c:v>
                </c:pt>
              </c:strCache>
            </c:strRef>
          </c:tx>
          <c:spPr>
            <a:ln w="50800" cap="rnd">
              <a:solidFill>
                <a:srgbClr val="FECE00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rgbClr val="FECE00"/>
              </a:solidFill>
              <a:ln w="9525">
                <a:solidFill>
                  <a:srgbClr val="FECE00"/>
                </a:solidFill>
              </a:ln>
              <a:effectLst/>
            </c:spPr>
          </c:marker>
          <c:cat>
            <c:strRef>
              <c:f>[4]Hoja1!$B$106:$M$106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[4]Hoja1!$B$108:$M$108</c:f>
              <c:numCache>
                <c:formatCode>General</c:formatCode>
                <c:ptCount val="12"/>
                <c:pt idx="0">
                  <c:v>9219</c:v>
                </c:pt>
                <c:pt idx="1">
                  <c:v>8177</c:v>
                </c:pt>
                <c:pt idx="2">
                  <c:v>10402</c:v>
                </c:pt>
                <c:pt idx="3">
                  <c:v>22914</c:v>
                </c:pt>
                <c:pt idx="4">
                  <c:v>20840</c:v>
                </c:pt>
                <c:pt idx="5">
                  <c:v>22825</c:v>
                </c:pt>
                <c:pt idx="6">
                  <c:v>20421</c:v>
                </c:pt>
                <c:pt idx="7">
                  <c:v>25869</c:v>
                </c:pt>
                <c:pt idx="8">
                  <c:v>28867</c:v>
                </c:pt>
                <c:pt idx="9">
                  <c:v>19078</c:v>
                </c:pt>
                <c:pt idx="10">
                  <c:v>13202</c:v>
                </c:pt>
                <c:pt idx="11">
                  <c:v>15445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ECC2-4A6A-9725-5EAD98BF68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5837784"/>
        <c:axId val="315842880"/>
      </c:lineChart>
      <c:catAx>
        <c:axId val="315837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15842880"/>
        <c:crosses val="autoZero"/>
        <c:auto val="1"/>
        <c:lblAlgn val="ctr"/>
        <c:lblOffset val="100"/>
        <c:noMultiLvlLbl val="0"/>
      </c:catAx>
      <c:valAx>
        <c:axId val="315842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158377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9140949232174707"/>
          <c:y val="6.7300391618055538E-2"/>
          <c:w val="0.20859050767825288"/>
          <c:h val="0.104003450872004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rgbClr val="62BAE4"/>
                </a:solidFill>
              </a:rPr>
              <a:t>EVOLUCION ANUAL EN PENSIONES</a:t>
            </a:r>
          </a:p>
          <a:p>
            <a:pPr>
              <a:defRPr sz="1600" b="1">
                <a:solidFill>
                  <a:srgbClr val="62BAE4"/>
                </a:solidFill>
              </a:defRPr>
            </a:pPr>
            <a:r>
              <a:rPr lang="en-U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3357564102564102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4.9334580415017183E-2"/>
          <c:y val="0.23660190717366358"/>
          <c:w val="0.93860512463566359"/>
          <c:h val="0.62610651683614926"/>
        </c:manualLayout>
      </c:layout>
      <c:lineChart>
        <c:grouping val="standard"/>
        <c:varyColors val="0"/>
        <c:ser>
          <c:idx val="0"/>
          <c:order val="0"/>
          <c:tx>
            <c:strRef>
              <c:f>[4]Hoja1!$A$112</c:f>
              <c:strCache>
                <c:ptCount val="1"/>
                <c:pt idx="0">
                  <c:v>AÑO 2018</c:v>
                </c:pt>
              </c:strCache>
            </c:strRef>
          </c:tx>
          <c:spPr>
            <a:ln w="50800" cap="rnd">
              <a:solidFill>
                <a:schemeClr val="accent5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chemeClr val="accent5">
                  <a:lumMod val="40000"/>
                  <a:lumOff val="60000"/>
                </a:schemeClr>
              </a:solidFill>
              <a:ln w="9525">
                <a:solidFill>
                  <a:schemeClr val="accent5">
                    <a:lumMod val="40000"/>
                    <a:lumOff val="60000"/>
                  </a:schemeClr>
                </a:solidFill>
              </a:ln>
              <a:effectLst/>
            </c:spPr>
          </c:marker>
          <c:cat>
            <c:strRef>
              <c:f>[4]Hoja1!$B$111:$M$111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[4]Hoja1!$B$112:$M$112</c:f>
              <c:numCache>
                <c:formatCode>General</c:formatCode>
                <c:ptCount val="12"/>
                <c:pt idx="0">
                  <c:v>25562</c:v>
                </c:pt>
                <c:pt idx="1">
                  <c:v>21878</c:v>
                </c:pt>
                <c:pt idx="2">
                  <c:v>29773</c:v>
                </c:pt>
                <c:pt idx="3">
                  <c:v>31271</c:v>
                </c:pt>
                <c:pt idx="4">
                  <c:v>37192</c:v>
                </c:pt>
                <c:pt idx="5">
                  <c:v>37977</c:v>
                </c:pt>
                <c:pt idx="6">
                  <c:v>29595</c:v>
                </c:pt>
                <c:pt idx="7">
                  <c:v>58961</c:v>
                </c:pt>
                <c:pt idx="8">
                  <c:v>45592</c:v>
                </c:pt>
                <c:pt idx="9">
                  <c:v>38786</c:v>
                </c:pt>
                <c:pt idx="10">
                  <c:v>25182</c:v>
                </c:pt>
                <c:pt idx="11">
                  <c:v>31445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1EA9-40C9-8BAC-6B7E700E3A64}"/>
            </c:ext>
          </c:extLst>
        </c:ser>
        <c:ser>
          <c:idx val="1"/>
          <c:order val="1"/>
          <c:tx>
            <c:strRef>
              <c:f>[4]Hoja1!$A$113</c:f>
              <c:strCache>
                <c:ptCount val="1"/>
                <c:pt idx="0">
                  <c:v>AÑO 2019</c:v>
                </c:pt>
              </c:strCache>
            </c:strRef>
          </c:tx>
          <c:spPr>
            <a:ln w="50800" cap="rnd">
              <a:solidFill>
                <a:srgbClr val="62BAE4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rgbClr val="62BAE4"/>
              </a:solidFill>
              <a:ln w="9525">
                <a:solidFill>
                  <a:srgbClr val="62BAE4"/>
                </a:solidFill>
              </a:ln>
              <a:effectLst/>
            </c:spPr>
          </c:marker>
          <c:cat>
            <c:strRef>
              <c:f>[4]Hoja1!$B$111:$M$111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[4]Hoja1!$B$113:$M$113</c:f>
              <c:numCache>
                <c:formatCode>General</c:formatCode>
                <c:ptCount val="12"/>
                <c:pt idx="0">
                  <c:v>26703</c:v>
                </c:pt>
                <c:pt idx="1">
                  <c:v>22675</c:v>
                </c:pt>
                <c:pt idx="2">
                  <c:v>22430</c:v>
                </c:pt>
                <c:pt idx="3">
                  <c:v>47886</c:v>
                </c:pt>
                <c:pt idx="4">
                  <c:v>34462</c:v>
                </c:pt>
                <c:pt idx="5">
                  <c:v>46467</c:v>
                </c:pt>
                <c:pt idx="6">
                  <c:v>37058</c:v>
                </c:pt>
                <c:pt idx="7">
                  <c:v>43780</c:v>
                </c:pt>
                <c:pt idx="8">
                  <c:v>45976</c:v>
                </c:pt>
                <c:pt idx="9">
                  <c:v>34301</c:v>
                </c:pt>
                <c:pt idx="10">
                  <c:v>28711</c:v>
                </c:pt>
                <c:pt idx="11">
                  <c:v>37289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1EA9-40C9-8BAC-6B7E700E3A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5845624"/>
        <c:axId val="315846016"/>
      </c:lineChart>
      <c:catAx>
        <c:axId val="3158456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15846016"/>
        <c:crosses val="autoZero"/>
        <c:auto val="1"/>
        <c:lblAlgn val="ctr"/>
        <c:lblOffset val="100"/>
        <c:noMultiLvlLbl val="0"/>
      </c:catAx>
      <c:valAx>
        <c:axId val="3158460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158456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8345438726236583"/>
          <c:y val="6.4248762797779996E-2"/>
          <c:w val="0.21654561273763431"/>
          <c:h val="0.1043437318426799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1.3149999999999999" header="0.3" footer="0.3"/>
    <c:pageSetup paperSize="9" orientation="portrait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2922957407425166"/>
          <c:y val="3.611736865062169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4.9726668835095363E-2"/>
          <c:y val="0.19762572613635718"/>
          <c:w val="0.92831296975041955"/>
          <c:h val="0.660388453995040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'DICIEMBRE 2019'!$B$432</c:f>
              <c:strCache>
                <c:ptCount val="1"/>
                <c:pt idx="0">
                  <c:v>DICIEMBRE 2018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'DICIEMBRE 2019'!$C$431:$K$431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LEON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'DICIEMBRE 2019'!$C$432:$K$432</c:f>
              <c:numCache>
                <c:formatCode>#,##0</c:formatCode>
                <c:ptCount val="9"/>
                <c:pt idx="0">
                  <c:v>124332</c:v>
                </c:pt>
                <c:pt idx="1">
                  <c:v>138561</c:v>
                </c:pt>
                <c:pt idx="2">
                  <c:v>146086</c:v>
                </c:pt>
                <c:pt idx="3">
                  <c:v>50421</c:v>
                </c:pt>
                <c:pt idx="4">
                  <c:v>192731</c:v>
                </c:pt>
                <c:pt idx="5">
                  <c:v>130732</c:v>
                </c:pt>
                <c:pt idx="6">
                  <c:v>51029</c:v>
                </c:pt>
                <c:pt idx="7">
                  <c:v>143675</c:v>
                </c:pt>
                <c:pt idx="8">
                  <c:v>55101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F3D-4CCA-8BEA-948ECDBD81C0}"/>
            </c:ext>
          </c:extLst>
        </c:ser>
        <c:ser>
          <c:idx val="1"/>
          <c:order val="1"/>
          <c:tx>
            <c:strRef>
              <c:f>'DICIEMBRE 2019'!$B$433</c:f>
              <c:strCache>
                <c:ptCount val="1"/>
                <c:pt idx="0">
                  <c:v>DICIEMBRE 2019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f>'DICIEMBRE 2019'!$C$431:$K$431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LEON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'DICIEMBRE 2019'!$C$433:$K$433</c:f>
              <c:numCache>
                <c:formatCode>#,##0</c:formatCode>
                <c:ptCount val="9"/>
                <c:pt idx="0">
                  <c:v>126422</c:v>
                </c:pt>
                <c:pt idx="1">
                  <c:v>163937</c:v>
                </c:pt>
                <c:pt idx="2">
                  <c:v>163743</c:v>
                </c:pt>
                <c:pt idx="3">
                  <c:v>48195</c:v>
                </c:pt>
                <c:pt idx="4">
                  <c:v>197030</c:v>
                </c:pt>
                <c:pt idx="5">
                  <c:v>134414</c:v>
                </c:pt>
                <c:pt idx="6">
                  <c:v>55869</c:v>
                </c:pt>
                <c:pt idx="7">
                  <c:v>144665</c:v>
                </c:pt>
                <c:pt idx="8">
                  <c:v>60917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F3D-4CCA-8BEA-948ECDBD81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99565408"/>
        <c:axId val="199570112"/>
      </c:barChart>
      <c:catAx>
        <c:axId val="199565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99570112"/>
        <c:crosses val="autoZero"/>
        <c:auto val="1"/>
        <c:lblAlgn val="ctr"/>
        <c:lblOffset val="100"/>
        <c:noMultiLvlLbl val="0"/>
      </c:catAx>
      <c:valAx>
        <c:axId val="1995701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995654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83604572526923426"/>
          <c:y val="2.1372844285078421E-2"/>
          <c:w val="0.16395427473076576"/>
          <c:h val="0.137324002560481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rgbClr val="FECE00"/>
                </a:solidFill>
              </a:rPr>
              <a:t>EVOLUCION ANUAL EN TURISMO RURAL</a:t>
            </a:r>
          </a:p>
          <a:p>
            <a:pPr>
              <a:defRPr sz="1600" b="1">
                <a:solidFill>
                  <a:srgbClr val="FECE00"/>
                </a:solidFill>
              </a:defRPr>
            </a:pPr>
            <a:r>
              <a:rPr lang="en-US" sz="1600" b="1">
                <a:solidFill>
                  <a:srgbClr val="FECE00"/>
                </a:solidFill>
              </a:rPr>
              <a:t>VIAJEROS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1295862879018578E-2"/>
          <c:y val="0.26295658938716954"/>
          <c:w val="0.93451968503937011"/>
          <c:h val="0.60545448604154084"/>
        </c:manualLayout>
      </c:layout>
      <c:lineChart>
        <c:grouping val="standard"/>
        <c:varyColors val="0"/>
        <c:ser>
          <c:idx val="0"/>
          <c:order val="0"/>
          <c:tx>
            <c:strRef>
              <c:f>[4]Hoja1!$A$155</c:f>
              <c:strCache>
                <c:ptCount val="1"/>
                <c:pt idx="0">
                  <c:v>AÑO 2018</c:v>
                </c:pt>
              </c:strCache>
            </c:strRef>
          </c:tx>
          <c:spPr>
            <a:ln w="50800" cap="rnd">
              <a:solidFill>
                <a:srgbClr val="FDE383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rgbClr val="FDE383"/>
              </a:solidFill>
              <a:ln w="38100">
                <a:solidFill>
                  <a:srgbClr val="FDE383"/>
                </a:solidFill>
              </a:ln>
              <a:effectLst/>
            </c:spPr>
          </c:marker>
          <c:cat>
            <c:strRef>
              <c:f>[4]Hoja1!$B$154:$M$154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[4]Hoja1!$B$155:$M$155</c:f>
              <c:numCache>
                <c:formatCode>General</c:formatCode>
                <c:ptCount val="12"/>
                <c:pt idx="0">
                  <c:v>40344</c:v>
                </c:pt>
                <c:pt idx="1">
                  <c:v>61276</c:v>
                </c:pt>
                <c:pt idx="2">
                  <c:v>93793</c:v>
                </c:pt>
                <c:pt idx="3">
                  <c:v>91086</c:v>
                </c:pt>
                <c:pt idx="4">
                  <c:v>83423</c:v>
                </c:pt>
                <c:pt idx="5">
                  <c:v>86394</c:v>
                </c:pt>
                <c:pt idx="6">
                  <c:v>101352</c:v>
                </c:pt>
                <c:pt idx="7">
                  <c:v>158353</c:v>
                </c:pt>
                <c:pt idx="8">
                  <c:v>94736</c:v>
                </c:pt>
                <c:pt idx="9">
                  <c:v>96754</c:v>
                </c:pt>
                <c:pt idx="10">
                  <c:v>87693</c:v>
                </c:pt>
                <c:pt idx="11">
                  <c:v>95252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3CAE-46C3-92C3-CD7826540C1C}"/>
            </c:ext>
          </c:extLst>
        </c:ser>
        <c:ser>
          <c:idx val="1"/>
          <c:order val="1"/>
          <c:tx>
            <c:strRef>
              <c:f>[4]Hoja1!$A$156</c:f>
              <c:strCache>
                <c:ptCount val="1"/>
                <c:pt idx="0">
                  <c:v>AÑO 2019</c:v>
                </c:pt>
              </c:strCache>
            </c:strRef>
          </c:tx>
          <c:spPr>
            <a:ln w="50800" cap="rnd">
              <a:solidFill>
                <a:srgbClr val="FECE00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rgbClr val="FECE00"/>
              </a:solidFill>
              <a:ln w="9525">
                <a:solidFill>
                  <a:srgbClr val="FECE00"/>
                </a:solidFill>
              </a:ln>
              <a:effectLst/>
            </c:spPr>
          </c:marker>
          <c:cat>
            <c:strRef>
              <c:f>[4]Hoja1!$B$154:$M$154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[4]Hoja1!$B$156:$M$156</c:f>
              <c:numCache>
                <c:formatCode>General</c:formatCode>
                <c:ptCount val="12"/>
                <c:pt idx="0">
                  <c:v>41964</c:v>
                </c:pt>
                <c:pt idx="1">
                  <c:v>60499</c:v>
                </c:pt>
                <c:pt idx="2">
                  <c:v>81563</c:v>
                </c:pt>
                <c:pt idx="3">
                  <c:v>97680</c:v>
                </c:pt>
                <c:pt idx="4">
                  <c:v>94003</c:v>
                </c:pt>
                <c:pt idx="5">
                  <c:v>102822</c:v>
                </c:pt>
                <c:pt idx="6">
                  <c:v>112470</c:v>
                </c:pt>
                <c:pt idx="7">
                  <c:v>158349</c:v>
                </c:pt>
                <c:pt idx="8">
                  <c:v>98551</c:v>
                </c:pt>
                <c:pt idx="9">
                  <c:v>102895</c:v>
                </c:pt>
                <c:pt idx="10">
                  <c:v>96453</c:v>
                </c:pt>
                <c:pt idx="11">
                  <c:v>96114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3CAE-46C3-92C3-CD7826540C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5843272"/>
        <c:axId val="315843664"/>
      </c:lineChart>
      <c:catAx>
        <c:axId val="315843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15843664"/>
        <c:crosses val="autoZero"/>
        <c:auto val="1"/>
        <c:lblAlgn val="ctr"/>
        <c:lblOffset val="100"/>
        <c:noMultiLvlLbl val="0"/>
      </c:catAx>
      <c:valAx>
        <c:axId val="3158436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15843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80024927132727197"/>
          <c:y val="6.7300391618055538E-2"/>
          <c:w val="0.19975072867272806"/>
          <c:h val="0.104003450872004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rgbClr val="62BAE4"/>
                </a:solidFill>
              </a:rPr>
              <a:t>EVOLUCION ANUAL EN TURISMO RURAL</a:t>
            </a:r>
          </a:p>
          <a:p>
            <a:pPr>
              <a:defRPr sz="1600" b="1">
                <a:solidFill>
                  <a:srgbClr val="62BAE4"/>
                </a:solidFill>
              </a:defRPr>
            </a:pPr>
            <a:r>
              <a:rPr lang="en-U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3357564102564102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2649497542089009E-2"/>
          <c:y val="0.23157678154552289"/>
          <c:w val="0.93529020750859182"/>
          <c:h val="0.63113164246428999"/>
        </c:manualLayout>
      </c:layout>
      <c:lineChart>
        <c:grouping val="standard"/>
        <c:varyColors val="0"/>
        <c:ser>
          <c:idx val="0"/>
          <c:order val="0"/>
          <c:tx>
            <c:strRef>
              <c:f>[4]Hoja1!$A$160</c:f>
              <c:strCache>
                <c:ptCount val="1"/>
                <c:pt idx="0">
                  <c:v>AÑO 2018</c:v>
                </c:pt>
              </c:strCache>
            </c:strRef>
          </c:tx>
          <c:spPr>
            <a:ln w="50800" cap="rnd">
              <a:solidFill>
                <a:schemeClr val="accent5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chemeClr val="accent5">
                  <a:lumMod val="40000"/>
                  <a:lumOff val="60000"/>
                </a:schemeClr>
              </a:solidFill>
              <a:ln w="9525">
                <a:solidFill>
                  <a:schemeClr val="accent5">
                    <a:lumMod val="40000"/>
                    <a:lumOff val="60000"/>
                  </a:schemeClr>
                </a:solidFill>
              </a:ln>
              <a:effectLst/>
            </c:spPr>
          </c:marker>
          <c:cat>
            <c:strRef>
              <c:f>[4]Hoja1!$B$159:$M$159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[4]Hoja1!$B$160:$M$160</c:f>
              <c:numCache>
                <c:formatCode>General</c:formatCode>
                <c:ptCount val="12"/>
                <c:pt idx="0">
                  <c:v>74425</c:v>
                </c:pt>
                <c:pt idx="1">
                  <c:v>109372</c:v>
                </c:pt>
                <c:pt idx="2">
                  <c:v>180291</c:v>
                </c:pt>
                <c:pt idx="3">
                  <c:v>182646</c:v>
                </c:pt>
                <c:pt idx="4">
                  <c:v>146690</c:v>
                </c:pt>
                <c:pt idx="5">
                  <c:v>152970</c:v>
                </c:pt>
                <c:pt idx="6">
                  <c:v>212740</c:v>
                </c:pt>
                <c:pt idx="7">
                  <c:v>406077</c:v>
                </c:pt>
                <c:pt idx="8">
                  <c:v>164766</c:v>
                </c:pt>
                <c:pt idx="9">
                  <c:v>178065</c:v>
                </c:pt>
                <c:pt idx="10">
                  <c:v>168497</c:v>
                </c:pt>
                <c:pt idx="11">
                  <c:v>217350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96CA-4CA9-BE13-D0CB97E33B29}"/>
            </c:ext>
          </c:extLst>
        </c:ser>
        <c:ser>
          <c:idx val="1"/>
          <c:order val="1"/>
          <c:tx>
            <c:strRef>
              <c:f>[4]Hoja1!$A$161</c:f>
              <c:strCache>
                <c:ptCount val="1"/>
                <c:pt idx="0">
                  <c:v>AÑO 2019</c:v>
                </c:pt>
              </c:strCache>
            </c:strRef>
          </c:tx>
          <c:spPr>
            <a:ln w="50800" cap="rnd">
              <a:solidFill>
                <a:srgbClr val="62BAE4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rgbClr val="62BAE4"/>
              </a:solidFill>
              <a:ln w="9525">
                <a:solidFill>
                  <a:srgbClr val="62BAE4"/>
                </a:solidFill>
              </a:ln>
              <a:effectLst/>
            </c:spPr>
          </c:marker>
          <c:cat>
            <c:strRef>
              <c:f>[4]Hoja1!$B$159:$M$159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[4]Hoja1!$B$161:$M$161</c:f>
              <c:numCache>
                <c:formatCode>General</c:formatCode>
                <c:ptCount val="12"/>
                <c:pt idx="0">
                  <c:v>71160</c:v>
                </c:pt>
                <c:pt idx="1">
                  <c:v>106734</c:v>
                </c:pt>
                <c:pt idx="2">
                  <c:v>147812</c:v>
                </c:pt>
                <c:pt idx="3">
                  <c:v>204251</c:v>
                </c:pt>
                <c:pt idx="4">
                  <c:v>161108</c:v>
                </c:pt>
                <c:pt idx="5">
                  <c:v>183154</c:v>
                </c:pt>
                <c:pt idx="6">
                  <c:v>231469</c:v>
                </c:pt>
                <c:pt idx="7">
                  <c:v>421413</c:v>
                </c:pt>
                <c:pt idx="8">
                  <c:v>174323</c:v>
                </c:pt>
                <c:pt idx="9">
                  <c:v>181094</c:v>
                </c:pt>
                <c:pt idx="10">
                  <c:v>176808</c:v>
                </c:pt>
                <c:pt idx="11">
                  <c:v>222124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96CA-4CA9-BE13-D0CB97E33B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5844840"/>
        <c:axId val="317276912"/>
      </c:lineChart>
      <c:catAx>
        <c:axId val="3158448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17276912"/>
        <c:crosses val="autoZero"/>
        <c:auto val="1"/>
        <c:lblAlgn val="ctr"/>
        <c:lblOffset val="100"/>
        <c:noMultiLvlLbl val="0"/>
      </c:catAx>
      <c:valAx>
        <c:axId val="3172769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158448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9005533562448338"/>
          <c:y val="6.4248762797780051E-2"/>
          <c:w val="0.20328594422934701"/>
          <c:h val="0.1043437318426799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1.3149999999999999" header="0.3" footer="0.3"/>
    <c:pageSetup paperSize="9" orientation="portrait"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rgbClr val="FECE00"/>
                </a:solidFill>
              </a:rPr>
              <a:t>EVOLUCION ANUAL EN EL TOTAL DE ALOJAMIENTOS</a:t>
            </a:r>
          </a:p>
          <a:p>
            <a:pPr>
              <a:defRPr sz="1600" b="1">
                <a:solidFill>
                  <a:srgbClr val="FECE00"/>
                </a:solidFill>
              </a:defRPr>
            </a:pPr>
            <a:r>
              <a:rPr lang="en-US" sz="1600" b="1">
                <a:solidFill>
                  <a:srgbClr val="FECE00"/>
                </a:solidFill>
              </a:rPr>
              <a:t>VIAJEROS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3497821478782815E-2"/>
          <c:y val="0.24295682647376105"/>
          <c:w val="0.92231772023521941"/>
          <c:h val="0.61530964986030767"/>
        </c:manualLayout>
      </c:layout>
      <c:lineChart>
        <c:grouping val="standard"/>
        <c:varyColors val="0"/>
        <c:ser>
          <c:idx val="0"/>
          <c:order val="0"/>
          <c:tx>
            <c:strRef>
              <c:f>[5]Hoja1!$A$83</c:f>
              <c:strCache>
                <c:ptCount val="1"/>
                <c:pt idx="0">
                  <c:v>AÑO 2018</c:v>
                </c:pt>
              </c:strCache>
            </c:strRef>
          </c:tx>
          <c:spPr>
            <a:ln w="50800" cap="rnd">
              <a:solidFill>
                <a:srgbClr val="FDE383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rgbClr val="FDE383"/>
              </a:solidFill>
              <a:ln w="9525">
                <a:solidFill>
                  <a:srgbClr val="FDE383"/>
                </a:solidFill>
              </a:ln>
              <a:effectLst/>
            </c:spPr>
          </c:marker>
          <c:dLbls>
            <c:delete val="1"/>
          </c:dLbls>
          <c:cat>
            <c:strRef>
              <c:f>[5]Hoja1!$B$82:$M$82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[5]Hoja1!$B$83:$M$83</c:f>
              <c:numCache>
                <c:formatCode>General</c:formatCode>
                <c:ptCount val="12"/>
                <c:pt idx="0">
                  <c:v>375148</c:v>
                </c:pt>
                <c:pt idx="1">
                  <c:v>428170</c:v>
                </c:pt>
                <c:pt idx="2">
                  <c:v>623822</c:v>
                </c:pt>
                <c:pt idx="3">
                  <c:v>652138</c:v>
                </c:pt>
                <c:pt idx="4">
                  <c:v>749236</c:v>
                </c:pt>
                <c:pt idx="5">
                  <c:v>731412</c:v>
                </c:pt>
                <c:pt idx="6">
                  <c:v>860889</c:v>
                </c:pt>
                <c:pt idx="7">
                  <c:v>1148448</c:v>
                </c:pt>
                <c:pt idx="8">
                  <c:v>865792</c:v>
                </c:pt>
                <c:pt idx="9">
                  <c:v>813373</c:v>
                </c:pt>
                <c:pt idx="10">
                  <c:v>606615</c:v>
                </c:pt>
                <c:pt idx="11">
                  <c:v>584714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5883-436C-86F1-60A1571305EE}"/>
            </c:ext>
          </c:extLst>
        </c:ser>
        <c:ser>
          <c:idx val="1"/>
          <c:order val="1"/>
          <c:tx>
            <c:strRef>
              <c:f>[5]Hoja1!$A$84</c:f>
              <c:strCache>
                <c:ptCount val="1"/>
                <c:pt idx="0">
                  <c:v>AÑO 2019</c:v>
                </c:pt>
              </c:strCache>
            </c:strRef>
          </c:tx>
          <c:spPr>
            <a:ln w="50800" cap="rnd">
              <a:solidFill>
                <a:srgbClr val="FECE00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rgbClr val="FECE00"/>
              </a:solidFill>
              <a:ln w="9525">
                <a:solidFill>
                  <a:srgbClr val="FECE00"/>
                </a:solidFill>
              </a:ln>
              <a:effectLst/>
            </c:spPr>
          </c:marker>
          <c:dLbls>
            <c:delete val="1"/>
          </c:dLbls>
          <c:cat>
            <c:strRef>
              <c:f>[5]Hoja1!$B$82:$M$82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[5]Hoja1!$B$84:$M$84</c:f>
              <c:numCache>
                <c:formatCode>General</c:formatCode>
                <c:ptCount val="12"/>
                <c:pt idx="0">
                  <c:v>389114</c:v>
                </c:pt>
                <c:pt idx="1">
                  <c:v>467211</c:v>
                </c:pt>
                <c:pt idx="2">
                  <c:v>595289</c:v>
                </c:pt>
                <c:pt idx="3">
                  <c:v>788566</c:v>
                </c:pt>
                <c:pt idx="4">
                  <c:v>812511</c:v>
                </c:pt>
                <c:pt idx="5">
                  <c:v>864561</c:v>
                </c:pt>
                <c:pt idx="6">
                  <c:v>867353</c:v>
                </c:pt>
                <c:pt idx="7">
                  <c:v>1199543</c:v>
                </c:pt>
                <c:pt idx="8">
                  <c:v>870060</c:v>
                </c:pt>
                <c:pt idx="9">
                  <c:v>800461</c:v>
                </c:pt>
                <c:pt idx="10">
                  <c:v>639688</c:v>
                </c:pt>
                <c:pt idx="11">
                  <c:v>614484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5883-436C-86F1-60A1571305EE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317279656"/>
        <c:axId val="317276520"/>
      </c:lineChart>
      <c:catAx>
        <c:axId val="317279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17276520"/>
        <c:crosses val="autoZero"/>
        <c:auto val="1"/>
        <c:lblAlgn val="ctr"/>
        <c:lblOffset val="100"/>
        <c:noMultiLvlLbl val="0"/>
      </c:catAx>
      <c:valAx>
        <c:axId val="3172765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172796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r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7912101783296983"/>
          <c:y val="4.0884046307187533E-2"/>
          <c:w val="0.21355575577928382"/>
          <c:h val="0.1711968015528924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rgbClr val="FECE00"/>
                </a:solidFill>
              </a:rPr>
              <a:t>EVOLUCION ANUAL EN CAMPING</a:t>
            </a:r>
          </a:p>
          <a:p>
            <a:pPr>
              <a:defRPr sz="1600" b="1">
                <a:solidFill>
                  <a:srgbClr val="FECE00"/>
                </a:solidFill>
              </a:defRPr>
            </a:pPr>
            <a:r>
              <a:rPr lang="en-US" sz="1600" b="1">
                <a:solidFill>
                  <a:srgbClr val="FECE00"/>
                </a:solidFill>
              </a:rPr>
              <a:t>VIAJEROS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2400835254709191E-2"/>
          <c:y val="0.26295658938716954"/>
          <c:w val="0.93341471266367948"/>
          <c:h val="0.60545448604154084"/>
        </c:manualLayout>
      </c:layout>
      <c:lineChart>
        <c:grouping val="standard"/>
        <c:varyColors val="0"/>
        <c:ser>
          <c:idx val="0"/>
          <c:order val="0"/>
          <c:tx>
            <c:strRef>
              <c:f>[5]Hoja1!$A$167</c:f>
              <c:strCache>
                <c:ptCount val="1"/>
                <c:pt idx="0">
                  <c:v>AÑO 2018</c:v>
                </c:pt>
              </c:strCache>
            </c:strRef>
          </c:tx>
          <c:spPr>
            <a:ln w="50800" cap="rnd">
              <a:solidFill>
                <a:srgbClr val="FDE383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rgbClr val="FDE383"/>
              </a:solidFill>
              <a:ln w="38100">
                <a:solidFill>
                  <a:srgbClr val="FDE383"/>
                </a:solidFill>
              </a:ln>
              <a:effectLst/>
            </c:spPr>
          </c:marker>
          <c:cat>
            <c:strRef>
              <c:f>[5]Hoja1!$B$166:$M$166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[5]Hoja1!$B$167:$M$167</c:f>
              <c:numCache>
                <c:formatCode>General</c:formatCode>
                <c:ptCount val="12"/>
                <c:pt idx="0">
                  <c:v>4835</c:v>
                </c:pt>
                <c:pt idx="1">
                  <c:v>4677</c:v>
                </c:pt>
                <c:pt idx="2">
                  <c:v>13131</c:v>
                </c:pt>
                <c:pt idx="3">
                  <c:v>17412</c:v>
                </c:pt>
                <c:pt idx="4">
                  <c:v>23969</c:v>
                </c:pt>
                <c:pt idx="5">
                  <c:v>30548</c:v>
                </c:pt>
                <c:pt idx="6">
                  <c:v>66098</c:v>
                </c:pt>
                <c:pt idx="7">
                  <c:v>94332</c:v>
                </c:pt>
                <c:pt idx="8">
                  <c:v>20414</c:v>
                </c:pt>
                <c:pt idx="9">
                  <c:v>13928</c:v>
                </c:pt>
                <c:pt idx="10">
                  <c:v>5091</c:v>
                </c:pt>
                <c:pt idx="11">
                  <c:v>3944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6CF-4B39-A356-8311952506DF}"/>
            </c:ext>
          </c:extLst>
        </c:ser>
        <c:ser>
          <c:idx val="1"/>
          <c:order val="1"/>
          <c:tx>
            <c:strRef>
              <c:f>[5]Hoja1!$A$168</c:f>
              <c:strCache>
                <c:ptCount val="1"/>
                <c:pt idx="0">
                  <c:v>AÑO 2019</c:v>
                </c:pt>
              </c:strCache>
            </c:strRef>
          </c:tx>
          <c:spPr>
            <a:ln w="50800" cap="rnd">
              <a:solidFill>
                <a:srgbClr val="FECE00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rgbClr val="FECE00"/>
              </a:solidFill>
              <a:ln w="9525">
                <a:solidFill>
                  <a:srgbClr val="FECE00"/>
                </a:solidFill>
              </a:ln>
              <a:effectLst/>
            </c:spPr>
          </c:marker>
          <c:cat>
            <c:strRef>
              <c:f>[5]Hoja1!$B$166:$M$166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[5]Hoja1!$B$168:$M$168</c:f>
              <c:numCache>
                <c:formatCode>General</c:formatCode>
                <c:ptCount val="12"/>
                <c:pt idx="0">
                  <c:v>3388</c:v>
                </c:pt>
                <c:pt idx="1">
                  <c:v>4836</c:v>
                </c:pt>
                <c:pt idx="2">
                  <c:v>9665</c:v>
                </c:pt>
                <c:pt idx="3">
                  <c:v>26837</c:v>
                </c:pt>
                <c:pt idx="4">
                  <c:v>24220</c:v>
                </c:pt>
                <c:pt idx="5">
                  <c:v>40032</c:v>
                </c:pt>
                <c:pt idx="6">
                  <c:v>59939</c:v>
                </c:pt>
                <c:pt idx="7">
                  <c:v>97883</c:v>
                </c:pt>
                <c:pt idx="8">
                  <c:v>22884</c:v>
                </c:pt>
                <c:pt idx="9">
                  <c:v>13296</c:v>
                </c:pt>
                <c:pt idx="10">
                  <c:v>5710</c:v>
                </c:pt>
                <c:pt idx="11">
                  <c:v>4256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E6CF-4B39-A356-8311952506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7277304"/>
        <c:axId val="317277696"/>
      </c:lineChart>
      <c:catAx>
        <c:axId val="3172773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17277696"/>
        <c:crosses val="autoZero"/>
        <c:auto val="1"/>
        <c:lblAlgn val="ctr"/>
        <c:lblOffset val="100"/>
        <c:noMultiLvlLbl val="0"/>
      </c:catAx>
      <c:valAx>
        <c:axId val="3172776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172773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8919954757036581"/>
          <c:y val="6.7300391618055538E-2"/>
          <c:w val="0.21080045242963413"/>
          <c:h val="0.104003450872004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rgbClr val="62BAE4"/>
                </a:solidFill>
              </a:rPr>
              <a:t>EVOLUCION ANUAL EN CAMPING</a:t>
            </a:r>
          </a:p>
          <a:p>
            <a:pPr>
              <a:defRPr sz="1600" b="1">
                <a:solidFill>
                  <a:srgbClr val="62BAE4"/>
                </a:solidFill>
              </a:defRPr>
            </a:pPr>
            <a:r>
              <a:rPr lang="en-U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3357564102564102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2649497542089009E-2"/>
          <c:y val="0.23157678154552289"/>
          <c:w val="0.93529020750859182"/>
          <c:h val="0.63113164246428999"/>
        </c:manualLayout>
      </c:layout>
      <c:lineChart>
        <c:grouping val="standard"/>
        <c:varyColors val="0"/>
        <c:ser>
          <c:idx val="0"/>
          <c:order val="0"/>
          <c:tx>
            <c:strRef>
              <c:f>[5]Hoja1!$A$172</c:f>
              <c:strCache>
                <c:ptCount val="1"/>
                <c:pt idx="0">
                  <c:v>AÑO 2018</c:v>
                </c:pt>
              </c:strCache>
            </c:strRef>
          </c:tx>
          <c:spPr>
            <a:ln w="50800" cap="rnd">
              <a:solidFill>
                <a:schemeClr val="accent5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chemeClr val="accent5">
                  <a:lumMod val="40000"/>
                  <a:lumOff val="60000"/>
                </a:schemeClr>
              </a:solidFill>
              <a:ln w="9525">
                <a:solidFill>
                  <a:schemeClr val="accent5">
                    <a:lumMod val="40000"/>
                    <a:lumOff val="60000"/>
                  </a:schemeClr>
                </a:solidFill>
              </a:ln>
              <a:effectLst/>
            </c:spPr>
          </c:marker>
          <c:cat>
            <c:strRef>
              <c:f>[5]Hoja1!$B$171:$M$171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[5]Hoja1!$B$172:$M$172</c:f>
              <c:numCache>
                <c:formatCode>General</c:formatCode>
                <c:ptCount val="12"/>
                <c:pt idx="0">
                  <c:v>5980</c:v>
                </c:pt>
                <c:pt idx="1">
                  <c:v>6925</c:v>
                </c:pt>
                <c:pt idx="2">
                  <c:v>27549</c:v>
                </c:pt>
                <c:pt idx="3">
                  <c:v>33247</c:v>
                </c:pt>
                <c:pt idx="4">
                  <c:v>46832</c:v>
                </c:pt>
                <c:pt idx="5">
                  <c:v>73176</c:v>
                </c:pt>
                <c:pt idx="6">
                  <c:v>173425</c:v>
                </c:pt>
                <c:pt idx="7">
                  <c:v>260188</c:v>
                </c:pt>
                <c:pt idx="8">
                  <c:v>42873</c:v>
                </c:pt>
                <c:pt idx="9">
                  <c:v>25890</c:v>
                </c:pt>
                <c:pt idx="10">
                  <c:v>8300</c:v>
                </c:pt>
                <c:pt idx="11">
                  <c:v>6659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1A97-4261-9EB6-79CCD0C83A2D}"/>
            </c:ext>
          </c:extLst>
        </c:ser>
        <c:ser>
          <c:idx val="1"/>
          <c:order val="1"/>
          <c:tx>
            <c:strRef>
              <c:f>[5]Hoja1!$A$173</c:f>
              <c:strCache>
                <c:ptCount val="1"/>
                <c:pt idx="0">
                  <c:v>AÑO 2019</c:v>
                </c:pt>
              </c:strCache>
            </c:strRef>
          </c:tx>
          <c:spPr>
            <a:ln w="50800" cap="rnd">
              <a:solidFill>
                <a:srgbClr val="62BAE4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rgbClr val="62BAE4"/>
              </a:solidFill>
              <a:ln w="9525">
                <a:solidFill>
                  <a:srgbClr val="62BAE4"/>
                </a:solidFill>
              </a:ln>
              <a:effectLst/>
            </c:spPr>
          </c:marker>
          <c:cat>
            <c:strRef>
              <c:f>[5]Hoja1!$B$171:$M$171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[5]Hoja1!$B$173:$M$173</c:f>
              <c:numCache>
                <c:formatCode>General</c:formatCode>
                <c:ptCount val="12"/>
                <c:pt idx="0">
                  <c:v>4417</c:v>
                </c:pt>
                <c:pt idx="1">
                  <c:v>7497</c:v>
                </c:pt>
                <c:pt idx="2">
                  <c:v>16168</c:v>
                </c:pt>
                <c:pt idx="3">
                  <c:v>63218</c:v>
                </c:pt>
                <c:pt idx="4">
                  <c:v>50806</c:v>
                </c:pt>
                <c:pt idx="5">
                  <c:v>90337</c:v>
                </c:pt>
                <c:pt idx="6">
                  <c:v>166201</c:v>
                </c:pt>
                <c:pt idx="7">
                  <c:v>271082</c:v>
                </c:pt>
                <c:pt idx="8">
                  <c:v>47626</c:v>
                </c:pt>
                <c:pt idx="9">
                  <c:v>26718</c:v>
                </c:pt>
                <c:pt idx="10">
                  <c:v>10935</c:v>
                </c:pt>
                <c:pt idx="11">
                  <c:v>7327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1A97-4261-9EB6-79CCD0C83A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7279264"/>
        <c:axId val="317264368"/>
      </c:lineChart>
      <c:catAx>
        <c:axId val="317279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17264368"/>
        <c:crosses val="autoZero"/>
        <c:auto val="1"/>
        <c:lblAlgn val="ctr"/>
        <c:lblOffset val="100"/>
        <c:noMultiLvlLbl val="0"/>
      </c:catAx>
      <c:valAx>
        <c:axId val="3172643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172792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9450411101927176"/>
          <c:y val="6.4248762797779996E-2"/>
          <c:w val="0.20549588898072824"/>
          <c:h val="0.1043437318426799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1.3149999999999999" header="0.3" footer="0.3"/>
    <c:pageSetup paperSize="9" orientation="portrait"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rgbClr val="FECE00"/>
                </a:solidFill>
              </a:rPr>
              <a:t>EVOLUCION ANUAL EN ALBERGUES</a:t>
            </a:r>
          </a:p>
          <a:p>
            <a:pPr>
              <a:defRPr sz="1600" b="1">
                <a:solidFill>
                  <a:srgbClr val="FECE00"/>
                </a:solidFill>
              </a:defRPr>
            </a:pPr>
            <a:r>
              <a:rPr lang="en-US" sz="1600" b="1">
                <a:solidFill>
                  <a:srgbClr val="FECE00"/>
                </a:solidFill>
              </a:rPr>
              <a:t>VIAJEROS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0190890503327965E-2"/>
          <c:y val="0.26295658938716954"/>
          <c:w val="0.93562465741506073"/>
          <c:h val="0.60545448604154084"/>
        </c:manualLayout>
      </c:layout>
      <c:lineChart>
        <c:grouping val="standard"/>
        <c:varyColors val="0"/>
        <c:ser>
          <c:idx val="0"/>
          <c:order val="0"/>
          <c:tx>
            <c:strRef>
              <c:f>[5]Hoja1!$A$179</c:f>
              <c:strCache>
                <c:ptCount val="1"/>
                <c:pt idx="0">
                  <c:v>AÑO 2018</c:v>
                </c:pt>
              </c:strCache>
            </c:strRef>
          </c:tx>
          <c:spPr>
            <a:ln w="50800" cap="rnd">
              <a:solidFill>
                <a:srgbClr val="FDE383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rgbClr val="FDE383"/>
              </a:solidFill>
              <a:ln w="38100">
                <a:solidFill>
                  <a:srgbClr val="FDE383"/>
                </a:solidFill>
              </a:ln>
              <a:effectLst/>
            </c:spPr>
          </c:marker>
          <c:cat>
            <c:strRef>
              <c:f>[5]Hoja1!$B$178:$M$178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[5]Hoja1!$B$179:$M$179</c:f>
              <c:numCache>
                <c:formatCode>General</c:formatCode>
                <c:ptCount val="12"/>
                <c:pt idx="0">
                  <c:v>3415</c:v>
                </c:pt>
                <c:pt idx="1">
                  <c:v>4566</c:v>
                </c:pt>
                <c:pt idx="2">
                  <c:v>21381</c:v>
                </c:pt>
                <c:pt idx="3">
                  <c:v>29980</c:v>
                </c:pt>
                <c:pt idx="4">
                  <c:v>56559</c:v>
                </c:pt>
                <c:pt idx="5">
                  <c:v>42335</c:v>
                </c:pt>
                <c:pt idx="6">
                  <c:v>39090</c:v>
                </c:pt>
                <c:pt idx="7">
                  <c:v>45306</c:v>
                </c:pt>
                <c:pt idx="8">
                  <c:v>39223</c:v>
                </c:pt>
                <c:pt idx="9">
                  <c:v>27539</c:v>
                </c:pt>
                <c:pt idx="10">
                  <c:v>10372</c:v>
                </c:pt>
                <c:pt idx="11">
                  <c:v>5508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8B7C-4EF5-BC6B-5EF9B9E335F5}"/>
            </c:ext>
          </c:extLst>
        </c:ser>
        <c:ser>
          <c:idx val="1"/>
          <c:order val="1"/>
          <c:tx>
            <c:strRef>
              <c:f>[5]Hoja1!$A$180</c:f>
              <c:strCache>
                <c:ptCount val="1"/>
                <c:pt idx="0">
                  <c:v>AÑO 2019</c:v>
                </c:pt>
              </c:strCache>
            </c:strRef>
          </c:tx>
          <c:spPr>
            <a:ln w="50800" cap="rnd">
              <a:solidFill>
                <a:srgbClr val="FECE00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rgbClr val="FECE00"/>
              </a:solidFill>
              <a:ln w="9525">
                <a:solidFill>
                  <a:srgbClr val="FECE00"/>
                </a:solidFill>
              </a:ln>
              <a:effectLst/>
            </c:spPr>
          </c:marker>
          <c:cat>
            <c:strRef>
              <c:f>[5]Hoja1!$B$178:$M$178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[5]Hoja1!$B$180:$M$180</c:f>
              <c:numCache>
                <c:formatCode>General</c:formatCode>
                <c:ptCount val="12"/>
                <c:pt idx="0">
                  <c:v>2198</c:v>
                </c:pt>
                <c:pt idx="1">
                  <c:v>5055</c:v>
                </c:pt>
                <c:pt idx="2">
                  <c:v>7587</c:v>
                </c:pt>
                <c:pt idx="3">
                  <c:v>23556</c:v>
                </c:pt>
                <c:pt idx="4">
                  <c:v>32860</c:v>
                </c:pt>
                <c:pt idx="5">
                  <c:v>37406</c:v>
                </c:pt>
                <c:pt idx="6">
                  <c:v>30325</c:v>
                </c:pt>
                <c:pt idx="7">
                  <c:v>46426</c:v>
                </c:pt>
                <c:pt idx="8">
                  <c:v>42752</c:v>
                </c:pt>
                <c:pt idx="9">
                  <c:v>28923</c:v>
                </c:pt>
                <c:pt idx="10">
                  <c:v>11698</c:v>
                </c:pt>
                <c:pt idx="11">
                  <c:v>8728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8B7C-4EF5-BC6B-5EF9B9E335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7274560"/>
        <c:axId val="317274952"/>
      </c:lineChart>
      <c:catAx>
        <c:axId val="3172745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17274952"/>
        <c:crosses val="autoZero"/>
        <c:auto val="1"/>
        <c:lblAlgn val="ctr"/>
        <c:lblOffset val="100"/>
        <c:noMultiLvlLbl val="0"/>
      </c:catAx>
      <c:valAx>
        <c:axId val="317274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172745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9803932657589072"/>
          <c:y val="6.7300391618055538E-2"/>
          <c:w val="0.20196067342410928"/>
          <c:h val="0.104003450872004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rgbClr val="62BAE4"/>
                </a:solidFill>
              </a:rPr>
              <a:t>EVOLUCION ANUAL EN ALBERGUES</a:t>
            </a:r>
          </a:p>
          <a:p>
            <a:pPr>
              <a:defRPr sz="1600" b="1">
                <a:solidFill>
                  <a:srgbClr val="62BAE4"/>
                </a:solidFill>
              </a:defRPr>
            </a:pPr>
            <a:r>
              <a:rPr lang="en-U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3357564102564102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3754469917779622E-2"/>
          <c:y val="0.23157678154552289"/>
          <c:w val="0.93418523513290119"/>
          <c:h val="0.63113164246428999"/>
        </c:manualLayout>
      </c:layout>
      <c:lineChart>
        <c:grouping val="standard"/>
        <c:varyColors val="0"/>
        <c:ser>
          <c:idx val="0"/>
          <c:order val="0"/>
          <c:tx>
            <c:strRef>
              <c:f>[5]Hoja1!$A$184</c:f>
              <c:strCache>
                <c:ptCount val="1"/>
                <c:pt idx="0">
                  <c:v>AÑO 2018</c:v>
                </c:pt>
              </c:strCache>
            </c:strRef>
          </c:tx>
          <c:spPr>
            <a:ln w="50800" cap="rnd">
              <a:solidFill>
                <a:schemeClr val="accent5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chemeClr val="accent5">
                  <a:lumMod val="40000"/>
                  <a:lumOff val="60000"/>
                </a:schemeClr>
              </a:solidFill>
              <a:ln w="9525">
                <a:solidFill>
                  <a:schemeClr val="accent5">
                    <a:lumMod val="40000"/>
                    <a:lumOff val="60000"/>
                  </a:schemeClr>
                </a:solidFill>
              </a:ln>
              <a:effectLst/>
            </c:spPr>
          </c:marker>
          <c:cat>
            <c:strRef>
              <c:f>[5]Hoja1!$B$183:$M$183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[5]Hoja1!$B$184:$M$184</c:f>
              <c:numCache>
                <c:formatCode>General</c:formatCode>
                <c:ptCount val="12"/>
                <c:pt idx="0">
                  <c:v>5036</c:v>
                </c:pt>
                <c:pt idx="1">
                  <c:v>6878</c:v>
                </c:pt>
                <c:pt idx="2">
                  <c:v>32204</c:v>
                </c:pt>
                <c:pt idx="3">
                  <c:v>38447</c:v>
                </c:pt>
                <c:pt idx="4">
                  <c:v>67640</c:v>
                </c:pt>
                <c:pt idx="5">
                  <c:v>57880</c:v>
                </c:pt>
                <c:pt idx="6">
                  <c:v>106556</c:v>
                </c:pt>
                <c:pt idx="7">
                  <c:v>98396</c:v>
                </c:pt>
                <c:pt idx="8">
                  <c:v>41256</c:v>
                </c:pt>
                <c:pt idx="9">
                  <c:v>35905</c:v>
                </c:pt>
                <c:pt idx="10">
                  <c:v>14326</c:v>
                </c:pt>
                <c:pt idx="11">
                  <c:v>10468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E6C-4F41-BEEE-C935E95CCB7B}"/>
            </c:ext>
          </c:extLst>
        </c:ser>
        <c:ser>
          <c:idx val="1"/>
          <c:order val="1"/>
          <c:tx>
            <c:strRef>
              <c:f>[5]Hoja1!$A$185</c:f>
              <c:strCache>
                <c:ptCount val="1"/>
                <c:pt idx="0">
                  <c:v>AÑO 2019</c:v>
                </c:pt>
              </c:strCache>
            </c:strRef>
          </c:tx>
          <c:spPr>
            <a:ln w="50800" cap="rnd">
              <a:solidFill>
                <a:srgbClr val="62BAE4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rgbClr val="62BAE4"/>
              </a:solidFill>
              <a:ln w="9525">
                <a:solidFill>
                  <a:srgbClr val="62BAE4"/>
                </a:solidFill>
              </a:ln>
              <a:effectLst/>
            </c:spPr>
          </c:marker>
          <c:cat>
            <c:strRef>
              <c:f>[5]Hoja1!$B$183:$M$183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[5]Hoja1!$B$185:$M$185</c:f>
              <c:numCache>
                <c:formatCode>General</c:formatCode>
                <c:ptCount val="12"/>
                <c:pt idx="0">
                  <c:v>3385</c:v>
                </c:pt>
                <c:pt idx="1">
                  <c:v>9573</c:v>
                </c:pt>
                <c:pt idx="2">
                  <c:v>11430</c:v>
                </c:pt>
                <c:pt idx="3">
                  <c:v>37555</c:v>
                </c:pt>
                <c:pt idx="4">
                  <c:v>39996</c:v>
                </c:pt>
                <c:pt idx="5">
                  <c:v>47896</c:v>
                </c:pt>
                <c:pt idx="6">
                  <c:v>60968</c:v>
                </c:pt>
                <c:pt idx="7">
                  <c:v>74155</c:v>
                </c:pt>
                <c:pt idx="8">
                  <c:v>48762</c:v>
                </c:pt>
                <c:pt idx="9">
                  <c:v>39198</c:v>
                </c:pt>
                <c:pt idx="10">
                  <c:v>16332</c:v>
                </c:pt>
                <c:pt idx="11">
                  <c:v>16834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2E6C-4F41-BEEE-C935E95CCB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7275344"/>
        <c:axId val="317269464"/>
      </c:lineChart>
      <c:catAx>
        <c:axId val="3172753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17269464"/>
        <c:crosses val="autoZero"/>
        <c:auto val="1"/>
        <c:lblAlgn val="ctr"/>
        <c:lblOffset val="100"/>
        <c:noMultiLvlLbl val="0"/>
      </c:catAx>
      <c:valAx>
        <c:axId val="3172694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172753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8676930438943748"/>
          <c:y val="6.4248762797779996E-2"/>
          <c:w val="0.21323069561056249"/>
          <c:h val="0.1043437318426799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1.3149999999999999" header="0.3" footer="0.3"/>
    <c:pageSetup paperSize="9"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5733186660490971"/>
          <c:y val="2.835210621093888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0603145639540666E-2"/>
          <c:y val="0.24506796725036237"/>
          <c:w val="0.88898312144231328"/>
          <c:h val="0.603178173384824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'DICIEMBRE 2019'!$B$452</c:f>
              <c:strCache>
                <c:ptCount val="1"/>
                <c:pt idx="0">
                  <c:v>ENERO - DICIEMBRE 2018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'DICIEMBRE 2019'!$C$451:$H$451</c15:sqref>
                  </c15:fullRef>
                </c:ext>
              </c:extLst>
              <c:f>('DICIEMBRE 2019'!$C$451,'DICIEMBRE 2019'!$E$451,'DICIEMBRE 2019'!$G$451)</c:f>
              <c:strCache>
                <c:ptCount val="3"/>
                <c:pt idx="0">
                  <c:v>V.  ESPAÑOLES</c:v>
                </c:pt>
                <c:pt idx="1">
                  <c:v>V.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'DICIEMBRE 2019'!$C$452:$H$452</c15:sqref>
                  </c15:fullRef>
                </c:ext>
              </c:extLst>
              <c:f>('DICIEMBRE 2019'!$C$452,'DICIEMBRE 2019'!$E$452,'DICIEMBRE 2019'!$G$452)</c:f>
              <c:numCache>
                <c:formatCode>#,##0</c:formatCode>
                <c:ptCount val="3"/>
                <c:pt idx="0">
                  <c:v>6526073</c:v>
                </c:pt>
                <c:pt idx="1">
                  <c:v>1913684</c:v>
                </c:pt>
                <c:pt idx="2">
                  <c:v>8439757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354-476A-870C-507D03AFE2C4}"/>
            </c:ext>
          </c:extLst>
        </c:ser>
        <c:ser>
          <c:idx val="1"/>
          <c:order val="1"/>
          <c:tx>
            <c:strRef>
              <c:f>'DICIEMBRE 2019'!$B$453</c:f>
              <c:strCache>
                <c:ptCount val="1"/>
                <c:pt idx="0">
                  <c:v>ENERO - DICIEMBRE 2019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'DICIEMBRE 2019'!$C$451:$H$451</c15:sqref>
                  </c15:fullRef>
                </c:ext>
              </c:extLst>
              <c:f>('DICIEMBRE 2019'!$C$451,'DICIEMBRE 2019'!$E$451,'DICIEMBRE 2019'!$G$451)</c:f>
              <c:strCache>
                <c:ptCount val="3"/>
                <c:pt idx="0">
                  <c:v>V.  ESPAÑOLES</c:v>
                </c:pt>
                <c:pt idx="1">
                  <c:v>V.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'DICIEMBRE 2019'!$C$453:$H$453</c15:sqref>
                  </c15:fullRef>
                </c:ext>
              </c:extLst>
              <c:f>('DICIEMBRE 2019'!$C$453,'DICIEMBRE 2019'!$E$453,'DICIEMBRE 2019'!$G$453)</c:f>
              <c:numCache>
                <c:formatCode>#,##0</c:formatCode>
                <c:ptCount val="3"/>
                <c:pt idx="0">
                  <c:v>6888518</c:v>
                </c:pt>
                <c:pt idx="1">
                  <c:v>2020323</c:v>
                </c:pt>
                <c:pt idx="2">
                  <c:v>8908841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354-476A-870C-507D03AFE2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99568544"/>
        <c:axId val="199569328"/>
      </c:barChart>
      <c:catAx>
        <c:axId val="199568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99569328"/>
        <c:crosses val="autoZero"/>
        <c:auto val="0"/>
        <c:lblAlgn val="ctr"/>
        <c:lblOffset val="100"/>
        <c:noMultiLvlLbl val="0"/>
      </c:catAx>
      <c:valAx>
        <c:axId val="1995693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995685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3326796403320194"/>
          <c:y val="3.6679164605202236E-2"/>
          <c:w val="0.259985844743719"/>
          <c:h val="0.1589941082826593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orientation="landscape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6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8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9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12.xml"/><Relationship Id="rId18" Type="http://schemas.openxmlformats.org/officeDocument/2006/relationships/image" Target="../media/image2.jpeg"/><Relationship Id="rId26" Type="http://schemas.openxmlformats.org/officeDocument/2006/relationships/chart" Target="../charts/chart23.xml"/><Relationship Id="rId39" Type="http://schemas.openxmlformats.org/officeDocument/2006/relationships/chart" Target="../charts/chart36.xml"/><Relationship Id="rId21" Type="http://schemas.openxmlformats.org/officeDocument/2006/relationships/chart" Target="../charts/chart18.xml"/><Relationship Id="rId34" Type="http://schemas.openxmlformats.org/officeDocument/2006/relationships/chart" Target="../charts/chart31.xml"/><Relationship Id="rId42" Type="http://schemas.openxmlformats.org/officeDocument/2006/relationships/chart" Target="../charts/chart39.xml"/><Relationship Id="rId47" Type="http://schemas.openxmlformats.org/officeDocument/2006/relationships/chart" Target="../charts/chart44.xml"/><Relationship Id="rId50" Type="http://schemas.openxmlformats.org/officeDocument/2006/relationships/chart" Target="../charts/chart47.xml"/><Relationship Id="rId55" Type="http://schemas.openxmlformats.org/officeDocument/2006/relationships/chart" Target="../charts/chart52.xml"/><Relationship Id="rId63" Type="http://schemas.openxmlformats.org/officeDocument/2006/relationships/chart" Target="../charts/chart60.xml"/><Relationship Id="rId68" Type="http://schemas.openxmlformats.org/officeDocument/2006/relationships/chart" Target="../charts/chart65.xml"/><Relationship Id="rId76" Type="http://schemas.openxmlformats.org/officeDocument/2006/relationships/chart" Target="../charts/chart72.xml"/><Relationship Id="rId84" Type="http://schemas.openxmlformats.org/officeDocument/2006/relationships/chart" Target="../charts/chart80.xml"/><Relationship Id="rId89" Type="http://schemas.openxmlformats.org/officeDocument/2006/relationships/chart" Target="../charts/chart85.xml"/><Relationship Id="rId7" Type="http://schemas.openxmlformats.org/officeDocument/2006/relationships/chart" Target="../charts/chart6.xml"/><Relationship Id="rId71" Type="http://schemas.openxmlformats.org/officeDocument/2006/relationships/chart" Target="../charts/chart67.xml"/><Relationship Id="rId2" Type="http://schemas.openxmlformats.org/officeDocument/2006/relationships/chart" Target="../charts/chart1.xml"/><Relationship Id="rId16" Type="http://schemas.openxmlformats.org/officeDocument/2006/relationships/chart" Target="../charts/chart15.xml"/><Relationship Id="rId29" Type="http://schemas.openxmlformats.org/officeDocument/2006/relationships/chart" Target="../charts/chart26.xml"/><Relationship Id="rId11" Type="http://schemas.openxmlformats.org/officeDocument/2006/relationships/chart" Target="../charts/chart10.xml"/><Relationship Id="rId24" Type="http://schemas.openxmlformats.org/officeDocument/2006/relationships/chart" Target="../charts/chart21.xml"/><Relationship Id="rId32" Type="http://schemas.openxmlformats.org/officeDocument/2006/relationships/chart" Target="../charts/chart29.xml"/><Relationship Id="rId37" Type="http://schemas.openxmlformats.org/officeDocument/2006/relationships/chart" Target="../charts/chart34.xml"/><Relationship Id="rId40" Type="http://schemas.openxmlformats.org/officeDocument/2006/relationships/chart" Target="../charts/chart37.xml"/><Relationship Id="rId45" Type="http://schemas.openxmlformats.org/officeDocument/2006/relationships/chart" Target="../charts/chart42.xml"/><Relationship Id="rId53" Type="http://schemas.openxmlformats.org/officeDocument/2006/relationships/chart" Target="../charts/chart50.xml"/><Relationship Id="rId58" Type="http://schemas.openxmlformats.org/officeDocument/2006/relationships/chart" Target="../charts/chart55.xml"/><Relationship Id="rId66" Type="http://schemas.openxmlformats.org/officeDocument/2006/relationships/chart" Target="../charts/chart63.xml"/><Relationship Id="rId74" Type="http://schemas.openxmlformats.org/officeDocument/2006/relationships/chart" Target="../charts/chart70.xml"/><Relationship Id="rId79" Type="http://schemas.openxmlformats.org/officeDocument/2006/relationships/chart" Target="../charts/chart75.xml"/><Relationship Id="rId87" Type="http://schemas.openxmlformats.org/officeDocument/2006/relationships/chart" Target="../charts/chart83.xml"/><Relationship Id="rId5" Type="http://schemas.openxmlformats.org/officeDocument/2006/relationships/chart" Target="../charts/chart4.xml"/><Relationship Id="rId61" Type="http://schemas.openxmlformats.org/officeDocument/2006/relationships/chart" Target="../charts/chart58.xml"/><Relationship Id="rId82" Type="http://schemas.openxmlformats.org/officeDocument/2006/relationships/chart" Target="../charts/chart78.xml"/><Relationship Id="rId90" Type="http://schemas.openxmlformats.org/officeDocument/2006/relationships/chart" Target="../charts/chart86.xml"/><Relationship Id="rId19" Type="http://schemas.openxmlformats.org/officeDocument/2006/relationships/image" Target="../media/image3.jpeg"/><Relationship Id="rId4" Type="http://schemas.openxmlformats.org/officeDocument/2006/relationships/chart" Target="../charts/chart3.xml"/><Relationship Id="rId9" Type="http://schemas.openxmlformats.org/officeDocument/2006/relationships/chart" Target="../charts/chart8.xml"/><Relationship Id="rId14" Type="http://schemas.openxmlformats.org/officeDocument/2006/relationships/chart" Target="../charts/chart13.xml"/><Relationship Id="rId22" Type="http://schemas.openxmlformats.org/officeDocument/2006/relationships/chart" Target="../charts/chart19.xml"/><Relationship Id="rId27" Type="http://schemas.openxmlformats.org/officeDocument/2006/relationships/chart" Target="../charts/chart24.xml"/><Relationship Id="rId30" Type="http://schemas.openxmlformats.org/officeDocument/2006/relationships/chart" Target="../charts/chart27.xml"/><Relationship Id="rId35" Type="http://schemas.openxmlformats.org/officeDocument/2006/relationships/chart" Target="../charts/chart32.xml"/><Relationship Id="rId43" Type="http://schemas.openxmlformats.org/officeDocument/2006/relationships/chart" Target="../charts/chart40.xml"/><Relationship Id="rId48" Type="http://schemas.openxmlformats.org/officeDocument/2006/relationships/chart" Target="../charts/chart45.xml"/><Relationship Id="rId56" Type="http://schemas.openxmlformats.org/officeDocument/2006/relationships/chart" Target="../charts/chart53.xml"/><Relationship Id="rId64" Type="http://schemas.openxmlformats.org/officeDocument/2006/relationships/chart" Target="../charts/chart61.xml"/><Relationship Id="rId69" Type="http://schemas.openxmlformats.org/officeDocument/2006/relationships/image" Target="../media/image4.jpg"/><Relationship Id="rId77" Type="http://schemas.openxmlformats.org/officeDocument/2006/relationships/chart" Target="../charts/chart73.xml"/><Relationship Id="rId8" Type="http://schemas.openxmlformats.org/officeDocument/2006/relationships/chart" Target="../charts/chart7.xml"/><Relationship Id="rId51" Type="http://schemas.openxmlformats.org/officeDocument/2006/relationships/chart" Target="../charts/chart48.xml"/><Relationship Id="rId72" Type="http://schemas.openxmlformats.org/officeDocument/2006/relationships/chart" Target="../charts/chart68.xml"/><Relationship Id="rId80" Type="http://schemas.openxmlformats.org/officeDocument/2006/relationships/chart" Target="../charts/chart76.xml"/><Relationship Id="rId85" Type="http://schemas.openxmlformats.org/officeDocument/2006/relationships/chart" Target="../charts/chart81.xml"/><Relationship Id="rId3" Type="http://schemas.openxmlformats.org/officeDocument/2006/relationships/chart" Target="../charts/chart2.xml"/><Relationship Id="rId12" Type="http://schemas.openxmlformats.org/officeDocument/2006/relationships/chart" Target="../charts/chart11.xml"/><Relationship Id="rId17" Type="http://schemas.openxmlformats.org/officeDocument/2006/relationships/chart" Target="../charts/chart16.xml"/><Relationship Id="rId25" Type="http://schemas.openxmlformats.org/officeDocument/2006/relationships/chart" Target="../charts/chart22.xml"/><Relationship Id="rId33" Type="http://schemas.openxmlformats.org/officeDocument/2006/relationships/chart" Target="../charts/chart30.xml"/><Relationship Id="rId38" Type="http://schemas.openxmlformats.org/officeDocument/2006/relationships/chart" Target="../charts/chart35.xml"/><Relationship Id="rId46" Type="http://schemas.openxmlformats.org/officeDocument/2006/relationships/chart" Target="../charts/chart43.xml"/><Relationship Id="rId59" Type="http://schemas.openxmlformats.org/officeDocument/2006/relationships/chart" Target="../charts/chart56.xml"/><Relationship Id="rId67" Type="http://schemas.openxmlformats.org/officeDocument/2006/relationships/chart" Target="../charts/chart64.xml"/><Relationship Id="rId20" Type="http://schemas.openxmlformats.org/officeDocument/2006/relationships/chart" Target="../charts/chart17.xml"/><Relationship Id="rId41" Type="http://schemas.openxmlformats.org/officeDocument/2006/relationships/chart" Target="../charts/chart38.xml"/><Relationship Id="rId54" Type="http://schemas.openxmlformats.org/officeDocument/2006/relationships/chart" Target="../charts/chart51.xml"/><Relationship Id="rId62" Type="http://schemas.openxmlformats.org/officeDocument/2006/relationships/chart" Target="../charts/chart59.xml"/><Relationship Id="rId70" Type="http://schemas.openxmlformats.org/officeDocument/2006/relationships/chart" Target="../charts/chart66.xml"/><Relationship Id="rId75" Type="http://schemas.openxmlformats.org/officeDocument/2006/relationships/chart" Target="../charts/chart71.xml"/><Relationship Id="rId83" Type="http://schemas.openxmlformats.org/officeDocument/2006/relationships/chart" Target="../charts/chart79.xml"/><Relationship Id="rId88" Type="http://schemas.openxmlformats.org/officeDocument/2006/relationships/chart" Target="../charts/chart84.xml"/><Relationship Id="rId1" Type="http://schemas.openxmlformats.org/officeDocument/2006/relationships/image" Target="../media/image1.jpeg"/><Relationship Id="rId6" Type="http://schemas.openxmlformats.org/officeDocument/2006/relationships/chart" Target="../charts/chart5.xml"/><Relationship Id="rId15" Type="http://schemas.openxmlformats.org/officeDocument/2006/relationships/chart" Target="../charts/chart14.xml"/><Relationship Id="rId23" Type="http://schemas.openxmlformats.org/officeDocument/2006/relationships/chart" Target="../charts/chart20.xml"/><Relationship Id="rId28" Type="http://schemas.openxmlformats.org/officeDocument/2006/relationships/chart" Target="../charts/chart25.xml"/><Relationship Id="rId36" Type="http://schemas.openxmlformats.org/officeDocument/2006/relationships/chart" Target="../charts/chart33.xml"/><Relationship Id="rId49" Type="http://schemas.openxmlformats.org/officeDocument/2006/relationships/chart" Target="../charts/chart46.xml"/><Relationship Id="rId57" Type="http://schemas.openxmlformats.org/officeDocument/2006/relationships/chart" Target="../charts/chart54.xml"/><Relationship Id="rId10" Type="http://schemas.openxmlformats.org/officeDocument/2006/relationships/chart" Target="../charts/chart9.xml"/><Relationship Id="rId31" Type="http://schemas.openxmlformats.org/officeDocument/2006/relationships/chart" Target="../charts/chart28.xml"/><Relationship Id="rId44" Type="http://schemas.openxmlformats.org/officeDocument/2006/relationships/chart" Target="../charts/chart41.xml"/><Relationship Id="rId52" Type="http://schemas.openxmlformats.org/officeDocument/2006/relationships/chart" Target="../charts/chart49.xml"/><Relationship Id="rId60" Type="http://schemas.openxmlformats.org/officeDocument/2006/relationships/chart" Target="../charts/chart57.xml"/><Relationship Id="rId65" Type="http://schemas.openxmlformats.org/officeDocument/2006/relationships/chart" Target="../charts/chart62.xml"/><Relationship Id="rId73" Type="http://schemas.openxmlformats.org/officeDocument/2006/relationships/chart" Target="../charts/chart69.xml"/><Relationship Id="rId78" Type="http://schemas.openxmlformats.org/officeDocument/2006/relationships/chart" Target="../charts/chart74.xml"/><Relationship Id="rId81" Type="http://schemas.openxmlformats.org/officeDocument/2006/relationships/chart" Target="../charts/chart77.xml"/><Relationship Id="rId86" Type="http://schemas.openxmlformats.org/officeDocument/2006/relationships/chart" Target="../charts/chart8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9525</xdr:colOff>
      <xdr:row>1799</xdr:row>
      <xdr:rowOff>0</xdr:rowOff>
    </xdr:from>
    <xdr:to>
      <xdr:col>11</xdr:col>
      <xdr:colOff>628650</xdr:colOff>
      <xdr:row>1799</xdr:row>
      <xdr:rowOff>0</xdr:rowOff>
    </xdr:to>
    <xdr:pic>
      <xdr:nvPicPr>
        <xdr:cNvPr id="5" name="Picture 4" descr="Co-branding copia">
          <a:extLst>
            <a:ext uri="{FF2B5EF4-FFF2-40B4-BE49-F238E27FC236}">
              <a16:creationId xmlns:a16="http://schemas.microsoft.com/office/drawing/2014/main" xmlns="" id="{00000000-0008-0000-0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9350" y="356663625"/>
          <a:ext cx="80772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1423308</xdr:colOff>
      <xdr:row>1930</xdr:row>
      <xdr:rowOff>121104</xdr:rowOff>
    </xdr:from>
    <xdr:to>
      <xdr:col>11</xdr:col>
      <xdr:colOff>277133</xdr:colOff>
      <xdr:row>1949</xdr:row>
      <xdr:rowOff>161925</xdr:rowOff>
    </xdr:to>
    <xdr:pic>
      <xdr:nvPicPr>
        <xdr:cNvPr id="6" name="Picture 77" descr="Co-branding copia">
          <a:extLst>
            <a:ext uri="{FF2B5EF4-FFF2-40B4-BE49-F238E27FC236}">
              <a16:creationId xmlns:a16="http://schemas.microsoft.com/office/drawing/2014/main" xmlns="" id="{00000000-0008-0000-00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0308" y="571811604"/>
          <a:ext cx="9394825" cy="48668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0</xdr:colOff>
      <xdr:row>305</xdr:row>
      <xdr:rowOff>0</xdr:rowOff>
    </xdr:from>
    <xdr:to>
      <xdr:col>13</xdr:col>
      <xdr:colOff>733425</xdr:colOff>
      <xdr:row>305</xdr:row>
      <xdr:rowOff>0</xdr:rowOff>
    </xdr:to>
    <xdr:graphicFrame macro="">
      <xdr:nvGraphicFramePr>
        <xdr:cNvPr id="13" name="Gráfico 1025">
          <a:extLst>
            <a:ext uri="{FF2B5EF4-FFF2-40B4-BE49-F238E27FC236}">
              <a16:creationId xmlns:a16="http://schemas.microsoft.com/office/drawing/2014/main" xmlns="" id="{00000000-0008-0000-00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588</xdr:row>
      <xdr:rowOff>0</xdr:rowOff>
    </xdr:from>
    <xdr:to>
      <xdr:col>12</xdr:col>
      <xdr:colOff>0</xdr:colOff>
      <xdr:row>588</xdr:row>
      <xdr:rowOff>0</xdr:rowOff>
    </xdr:to>
    <xdr:graphicFrame macro="">
      <xdr:nvGraphicFramePr>
        <xdr:cNvPr id="15" name="Gráfico 1057">
          <a:extLst>
            <a:ext uri="{FF2B5EF4-FFF2-40B4-BE49-F238E27FC236}">
              <a16:creationId xmlns:a16="http://schemas.microsoft.com/office/drawing/2014/main" xmlns="" id="{00000000-0008-0000-00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588</xdr:row>
      <xdr:rowOff>0</xdr:rowOff>
    </xdr:from>
    <xdr:to>
      <xdr:col>12</xdr:col>
      <xdr:colOff>0</xdr:colOff>
      <xdr:row>588</xdr:row>
      <xdr:rowOff>0</xdr:rowOff>
    </xdr:to>
    <xdr:graphicFrame macro="">
      <xdr:nvGraphicFramePr>
        <xdr:cNvPr id="16" name="Gráfico 1058">
          <a:extLst>
            <a:ext uri="{FF2B5EF4-FFF2-40B4-BE49-F238E27FC236}">
              <a16:creationId xmlns:a16="http://schemas.microsoft.com/office/drawing/2014/main" xmlns="" id="{00000000-0008-0000-00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1530</xdr:row>
      <xdr:rowOff>-1</xdr:rowOff>
    </xdr:from>
    <xdr:to>
      <xdr:col>7</xdr:col>
      <xdr:colOff>367393</xdr:colOff>
      <xdr:row>1541</xdr:row>
      <xdr:rowOff>312963</xdr:rowOff>
    </xdr:to>
    <xdr:graphicFrame macro="">
      <xdr:nvGraphicFramePr>
        <xdr:cNvPr id="18" name="Gráfico 1093">
          <a:extLst>
            <a:ext uri="{FF2B5EF4-FFF2-40B4-BE49-F238E27FC236}">
              <a16:creationId xmlns:a16="http://schemas.microsoft.com/office/drawing/2014/main" xmlns="" id="{00000000-0008-0000-0000-00001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38100</xdr:colOff>
      <xdr:row>384</xdr:row>
      <xdr:rowOff>0</xdr:rowOff>
    </xdr:from>
    <xdr:to>
      <xdr:col>7</xdr:col>
      <xdr:colOff>977900</xdr:colOff>
      <xdr:row>392</xdr:row>
      <xdr:rowOff>40821</xdr:rowOff>
    </xdr:to>
    <xdr:graphicFrame macro="">
      <xdr:nvGraphicFramePr>
        <xdr:cNvPr id="40" name="Chart 9">
          <a:extLst>
            <a:ext uri="{FF2B5EF4-FFF2-40B4-BE49-F238E27FC236}">
              <a16:creationId xmlns:a16="http://schemas.microsoft.com/office/drawing/2014/main" xmlns="" id="{00000000-0008-0000-0000-00002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419</xdr:row>
      <xdr:rowOff>0</xdr:rowOff>
    </xdr:from>
    <xdr:to>
      <xdr:col>10</xdr:col>
      <xdr:colOff>12700</xdr:colOff>
      <xdr:row>427</xdr:row>
      <xdr:rowOff>0</xdr:rowOff>
    </xdr:to>
    <xdr:graphicFrame macro="">
      <xdr:nvGraphicFramePr>
        <xdr:cNvPr id="44" name="Chart 10">
          <a:extLst>
            <a:ext uri="{FF2B5EF4-FFF2-40B4-BE49-F238E27FC236}">
              <a16:creationId xmlns:a16="http://schemas.microsoft.com/office/drawing/2014/main" xmlns="" id="{00000000-0008-0000-0000-00002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44450</xdr:colOff>
      <xdr:row>400</xdr:row>
      <xdr:rowOff>273049</xdr:rowOff>
    </xdr:from>
    <xdr:to>
      <xdr:col>12</xdr:col>
      <xdr:colOff>0</xdr:colOff>
      <xdr:row>409</xdr:row>
      <xdr:rowOff>12700</xdr:rowOff>
    </xdr:to>
    <xdr:graphicFrame macro="">
      <xdr:nvGraphicFramePr>
        <xdr:cNvPr id="22" name="Gráfico 21">
          <a:extLst>
            <a:ext uri="{FF2B5EF4-FFF2-40B4-BE49-F238E27FC236}">
              <a16:creationId xmlns:a16="http://schemas.microsoft.com/office/drawing/2014/main" xmlns="" id="{00000000-0008-0000-0000-00001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25400</xdr:colOff>
      <xdr:row>435</xdr:row>
      <xdr:rowOff>31749</xdr:rowOff>
    </xdr:from>
    <xdr:to>
      <xdr:col>11</xdr:col>
      <xdr:colOff>971550</xdr:colOff>
      <xdr:row>442</xdr:row>
      <xdr:rowOff>292100</xdr:rowOff>
    </xdr:to>
    <xdr:graphicFrame macro="">
      <xdr:nvGraphicFramePr>
        <xdr:cNvPr id="30" name="Gráfico 29">
          <a:extLst>
            <a:ext uri="{FF2B5EF4-FFF2-40B4-BE49-F238E27FC236}">
              <a16:creationId xmlns:a16="http://schemas.microsoft.com/office/drawing/2014/main" xmlns="" id="{00000000-0008-0000-0000-00001E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455</xdr:row>
      <xdr:rowOff>0</xdr:rowOff>
    </xdr:from>
    <xdr:to>
      <xdr:col>8</xdr:col>
      <xdr:colOff>0</xdr:colOff>
      <xdr:row>463</xdr:row>
      <xdr:rowOff>12700</xdr:rowOff>
    </xdr:to>
    <xdr:graphicFrame macro="">
      <xdr:nvGraphicFramePr>
        <xdr:cNvPr id="90" name="Chart 9">
          <a:extLst>
            <a:ext uri="{FF2B5EF4-FFF2-40B4-BE49-F238E27FC236}">
              <a16:creationId xmlns:a16="http://schemas.microsoft.com/office/drawing/2014/main" xmlns="" id="{00000000-0008-0000-0000-00005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0</xdr:colOff>
      <xdr:row>524</xdr:row>
      <xdr:rowOff>0</xdr:rowOff>
    </xdr:from>
    <xdr:to>
      <xdr:col>10</xdr:col>
      <xdr:colOff>12700</xdr:colOff>
      <xdr:row>532</xdr:row>
      <xdr:rowOff>0</xdr:rowOff>
    </xdr:to>
    <xdr:graphicFrame macro="">
      <xdr:nvGraphicFramePr>
        <xdr:cNvPr id="93" name="Chart 10">
          <a:extLst>
            <a:ext uri="{FF2B5EF4-FFF2-40B4-BE49-F238E27FC236}">
              <a16:creationId xmlns:a16="http://schemas.microsoft.com/office/drawing/2014/main" xmlns="" id="{00000000-0008-0000-0000-00005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</xdr:col>
      <xdr:colOff>25400</xdr:colOff>
      <xdr:row>551</xdr:row>
      <xdr:rowOff>31749</xdr:rowOff>
    </xdr:from>
    <xdr:to>
      <xdr:col>12</xdr:col>
      <xdr:colOff>9525</xdr:colOff>
      <xdr:row>559</xdr:row>
      <xdr:rowOff>304800</xdr:rowOff>
    </xdr:to>
    <xdr:graphicFrame macro="">
      <xdr:nvGraphicFramePr>
        <xdr:cNvPr id="96" name="Gráfico 95">
          <a:extLst>
            <a:ext uri="{FF2B5EF4-FFF2-40B4-BE49-F238E27FC236}">
              <a16:creationId xmlns:a16="http://schemas.microsoft.com/office/drawing/2014/main" xmlns="" id="{00000000-0008-0000-0000-00006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</xdr:col>
      <xdr:colOff>25400</xdr:colOff>
      <xdr:row>482</xdr:row>
      <xdr:rowOff>6349</xdr:rowOff>
    </xdr:from>
    <xdr:to>
      <xdr:col>12</xdr:col>
      <xdr:colOff>0</xdr:colOff>
      <xdr:row>490</xdr:row>
      <xdr:rowOff>0</xdr:rowOff>
    </xdr:to>
    <xdr:graphicFrame macro="">
      <xdr:nvGraphicFramePr>
        <xdr:cNvPr id="51" name="Gráfico 50">
          <a:extLst>
            <a:ext uri="{FF2B5EF4-FFF2-40B4-BE49-F238E27FC236}">
              <a16:creationId xmlns:a16="http://schemas.microsoft.com/office/drawing/2014/main" xmlns="" id="{00000000-0008-0000-0000-00003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</xdr:col>
      <xdr:colOff>0</xdr:colOff>
      <xdr:row>628</xdr:row>
      <xdr:rowOff>276225</xdr:rowOff>
    </xdr:from>
    <xdr:to>
      <xdr:col>8</xdr:col>
      <xdr:colOff>63500</xdr:colOff>
      <xdr:row>636</xdr:row>
      <xdr:rowOff>276225</xdr:rowOff>
    </xdr:to>
    <xdr:graphicFrame macro="">
      <xdr:nvGraphicFramePr>
        <xdr:cNvPr id="102" name="Gráfico 57">
          <a:extLst>
            <a:ext uri="{FF2B5EF4-FFF2-40B4-BE49-F238E27FC236}">
              <a16:creationId xmlns:a16="http://schemas.microsoft.com/office/drawing/2014/main" xmlns="" id="{00000000-0008-0000-0000-00006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</xdr:col>
      <xdr:colOff>0</xdr:colOff>
      <xdr:row>646</xdr:row>
      <xdr:rowOff>0</xdr:rowOff>
    </xdr:from>
    <xdr:to>
      <xdr:col>10</xdr:col>
      <xdr:colOff>12700</xdr:colOff>
      <xdr:row>654</xdr:row>
      <xdr:rowOff>0</xdr:rowOff>
    </xdr:to>
    <xdr:graphicFrame macro="">
      <xdr:nvGraphicFramePr>
        <xdr:cNvPr id="172" name="Chart 10">
          <a:extLst>
            <a:ext uri="{FF2B5EF4-FFF2-40B4-BE49-F238E27FC236}">
              <a16:creationId xmlns:a16="http://schemas.microsoft.com/office/drawing/2014/main" xmlns="" id="{00000000-0008-0000-0000-0000A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</xdr:col>
      <xdr:colOff>23813</xdr:colOff>
      <xdr:row>361</xdr:row>
      <xdr:rowOff>23812</xdr:rowOff>
    </xdr:from>
    <xdr:to>
      <xdr:col>6</xdr:col>
      <xdr:colOff>9525</xdr:colOff>
      <xdr:row>371</xdr:row>
      <xdr:rowOff>299356</xdr:rowOff>
    </xdr:to>
    <xdr:graphicFrame macro="">
      <xdr:nvGraphicFramePr>
        <xdr:cNvPr id="32" name="Gráfico 31">
          <a:extLst>
            <a:ext uri="{FF2B5EF4-FFF2-40B4-BE49-F238E27FC236}">
              <a16:creationId xmlns:a16="http://schemas.microsoft.com/office/drawing/2014/main" xmlns="" id="{00000000-0008-0000-0000-000020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6</xdr:col>
      <xdr:colOff>548596</xdr:colOff>
      <xdr:row>361</xdr:row>
      <xdr:rowOff>10205</xdr:rowOff>
    </xdr:from>
    <xdr:to>
      <xdr:col>12</xdr:col>
      <xdr:colOff>381000</xdr:colOff>
      <xdr:row>371</xdr:row>
      <xdr:rowOff>292687</xdr:rowOff>
    </xdr:to>
    <xdr:graphicFrame macro="">
      <xdr:nvGraphicFramePr>
        <xdr:cNvPr id="50" name="Gráfico 49">
          <a:extLst>
            <a:ext uri="{FF2B5EF4-FFF2-40B4-BE49-F238E27FC236}">
              <a16:creationId xmlns:a16="http://schemas.microsoft.com/office/drawing/2014/main" xmlns="" id="{00000000-0008-0000-0000-00003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</xdr:col>
      <xdr:colOff>871189</xdr:colOff>
      <xdr:row>26</xdr:row>
      <xdr:rowOff>0</xdr:rowOff>
    </xdr:from>
    <xdr:to>
      <xdr:col>10</xdr:col>
      <xdr:colOff>789215</xdr:colOff>
      <xdr:row>26</xdr:row>
      <xdr:rowOff>1</xdr:rowOff>
    </xdr:to>
    <xdr:cxnSp macro="">
      <xdr:nvCxnSpPr>
        <xdr:cNvPr id="34" name="Conector recto 33">
          <a:extLst>
            <a:ext uri="{FF2B5EF4-FFF2-40B4-BE49-F238E27FC236}">
              <a16:creationId xmlns:a16="http://schemas.microsoft.com/office/drawing/2014/main" xmlns="" id="{688B7089-474E-4720-BC17-5F42C55307BC}"/>
            </a:ext>
          </a:extLst>
        </xdr:cNvPr>
        <xdr:cNvCxnSpPr/>
      </xdr:nvCxnSpPr>
      <xdr:spPr>
        <a:xfrm>
          <a:off x="1451982" y="5691768"/>
          <a:ext cx="8095587" cy="1"/>
        </a:xfrm>
        <a:prstGeom prst="line">
          <a:avLst/>
        </a:prstGeom>
        <a:ln w="38100">
          <a:solidFill>
            <a:schemeClr val="bg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109764</xdr:colOff>
      <xdr:row>105</xdr:row>
      <xdr:rowOff>87086</xdr:rowOff>
    </xdr:from>
    <xdr:to>
      <xdr:col>7</xdr:col>
      <xdr:colOff>540204</xdr:colOff>
      <xdr:row>113</xdr:row>
      <xdr:rowOff>77561</xdr:rowOff>
    </xdr:to>
    <xdr:pic>
      <xdr:nvPicPr>
        <xdr:cNvPr id="101" name="Picture 2" descr="Identificador Junta color">
          <a:extLst>
            <a:ext uri="{FF2B5EF4-FFF2-40B4-BE49-F238E27FC236}">
              <a16:creationId xmlns:a16="http://schemas.microsoft.com/office/drawing/2014/main" xmlns="" id="{5C815B43-5863-41CC-8077-F82902A7F9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72264" y="18216336"/>
          <a:ext cx="2398940" cy="1260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210454</xdr:colOff>
      <xdr:row>56</xdr:row>
      <xdr:rowOff>0</xdr:rowOff>
    </xdr:from>
    <xdr:to>
      <xdr:col>10</xdr:col>
      <xdr:colOff>493029</xdr:colOff>
      <xdr:row>82</xdr:row>
      <xdr:rowOff>63500</xdr:rowOff>
    </xdr:to>
    <xdr:pic>
      <xdr:nvPicPr>
        <xdr:cNvPr id="109" name="Picture 1" descr="ES VIDA">
          <a:extLst>
            <a:ext uri="{FF2B5EF4-FFF2-40B4-BE49-F238E27FC236}">
              <a16:creationId xmlns:a16="http://schemas.microsoft.com/office/drawing/2014/main" xmlns="" id="{FB056CAC-C334-496F-ACA0-343AD5B2E2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0204" y="10350500"/>
          <a:ext cx="8156575" cy="419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123824</xdr:colOff>
      <xdr:row>606</xdr:row>
      <xdr:rowOff>13607</xdr:rowOff>
    </xdr:from>
    <xdr:to>
      <xdr:col>6</xdr:col>
      <xdr:colOff>9524</xdr:colOff>
      <xdr:row>617</xdr:row>
      <xdr:rowOff>33766</xdr:rowOff>
    </xdr:to>
    <xdr:graphicFrame macro="">
      <xdr:nvGraphicFramePr>
        <xdr:cNvPr id="110" name="Gráfico 109">
          <a:extLst>
            <a:ext uri="{FF2B5EF4-FFF2-40B4-BE49-F238E27FC236}">
              <a16:creationId xmlns:a16="http://schemas.microsoft.com/office/drawing/2014/main" xmlns="" id="{6EABEE91-477E-44EA-9CA8-B5D597C4E6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6</xdr:col>
      <xdr:colOff>704850</xdr:colOff>
      <xdr:row>605</xdr:row>
      <xdr:rowOff>312963</xdr:rowOff>
    </xdr:from>
    <xdr:to>
      <xdr:col>12</xdr:col>
      <xdr:colOff>361949</xdr:colOff>
      <xdr:row>617</xdr:row>
      <xdr:rowOff>27213</xdr:rowOff>
    </xdr:to>
    <xdr:graphicFrame macro="">
      <xdr:nvGraphicFramePr>
        <xdr:cNvPr id="111" name="Gráfico 110">
          <a:extLst>
            <a:ext uri="{FF2B5EF4-FFF2-40B4-BE49-F238E27FC236}">
              <a16:creationId xmlns:a16="http://schemas.microsoft.com/office/drawing/2014/main" xmlns="" id="{0024287F-AB06-4895-B9D3-B40A6135FA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</xdr:col>
      <xdr:colOff>0</xdr:colOff>
      <xdr:row>668</xdr:row>
      <xdr:rowOff>0</xdr:rowOff>
    </xdr:from>
    <xdr:to>
      <xdr:col>8</xdr:col>
      <xdr:colOff>63500</xdr:colOff>
      <xdr:row>676</xdr:row>
      <xdr:rowOff>0</xdr:rowOff>
    </xdr:to>
    <xdr:graphicFrame macro="">
      <xdr:nvGraphicFramePr>
        <xdr:cNvPr id="113" name="Gráfico 57">
          <a:extLst>
            <a:ext uri="{FF2B5EF4-FFF2-40B4-BE49-F238E27FC236}">
              <a16:creationId xmlns:a16="http://schemas.microsoft.com/office/drawing/2014/main" xmlns="" id="{C27328E8-FD7E-46F2-BF3C-D2A7D378D5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</xdr:col>
      <xdr:colOff>0</xdr:colOff>
      <xdr:row>695</xdr:row>
      <xdr:rowOff>0</xdr:rowOff>
    </xdr:from>
    <xdr:to>
      <xdr:col>10</xdr:col>
      <xdr:colOff>12700</xdr:colOff>
      <xdr:row>703</xdr:row>
      <xdr:rowOff>0</xdr:rowOff>
    </xdr:to>
    <xdr:graphicFrame macro="">
      <xdr:nvGraphicFramePr>
        <xdr:cNvPr id="112" name="Chart 10">
          <a:extLst>
            <a:ext uri="{FF2B5EF4-FFF2-40B4-BE49-F238E27FC236}">
              <a16:creationId xmlns:a16="http://schemas.microsoft.com/office/drawing/2014/main" xmlns="" id="{A4BFE124-1C80-4A29-8F2D-3C0954A347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0</xdr:col>
      <xdr:colOff>123824</xdr:colOff>
      <xdr:row>749</xdr:row>
      <xdr:rowOff>13608</xdr:rowOff>
    </xdr:from>
    <xdr:to>
      <xdr:col>6</xdr:col>
      <xdr:colOff>9524</xdr:colOff>
      <xdr:row>760</xdr:row>
      <xdr:rowOff>9525</xdr:rowOff>
    </xdr:to>
    <xdr:graphicFrame macro="">
      <xdr:nvGraphicFramePr>
        <xdr:cNvPr id="116" name="Gráfico 115">
          <a:extLst>
            <a:ext uri="{FF2B5EF4-FFF2-40B4-BE49-F238E27FC236}">
              <a16:creationId xmlns:a16="http://schemas.microsoft.com/office/drawing/2014/main" xmlns="" id="{94988384-8C9C-4D0A-A3C8-BF7AAE30FB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6</xdr:col>
      <xdr:colOff>609600</xdr:colOff>
      <xdr:row>749</xdr:row>
      <xdr:rowOff>1</xdr:rowOff>
    </xdr:from>
    <xdr:to>
      <xdr:col>12</xdr:col>
      <xdr:colOff>352425</xdr:colOff>
      <xdr:row>760</xdr:row>
      <xdr:rowOff>9526</xdr:rowOff>
    </xdr:to>
    <xdr:graphicFrame macro="">
      <xdr:nvGraphicFramePr>
        <xdr:cNvPr id="117" name="Gráfico 116">
          <a:extLst>
            <a:ext uri="{FF2B5EF4-FFF2-40B4-BE49-F238E27FC236}">
              <a16:creationId xmlns:a16="http://schemas.microsoft.com/office/drawing/2014/main" xmlns="" id="{96B62813-21C6-4FE1-B6C9-7B579173DA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</xdr:col>
      <xdr:colOff>0</xdr:colOff>
      <xdr:row>772</xdr:row>
      <xdr:rowOff>0</xdr:rowOff>
    </xdr:from>
    <xdr:to>
      <xdr:col>8</xdr:col>
      <xdr:colOff>63500</xdr:colOff>
      <xdr:row>780</xdr:row>
      <xdr:rowOff>0</xdr:rowOff>
    </xdr:to>
    <xdr:graphicFrame macro="">
      <xdr:nvGraphicFramePr>
        <xdr:cNvPr id="118" name="Gráfico 57">
          <a:extLst>
            <a:ext uri="{FF2B5EF4-FFF2-40B4-BE49-F238E27FC236}">
              <a16:creationId xmlns:a16="http://schemas.microsoft.com/office/drawing/2014/main" xmlns="" id="{5C06F38D-3D76-424E-AB93-67B2F3A03C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</xdr:col>
      <xdr:colOff>0</xdr:colOff>
      <xdr:row>789</xdr:row>
      <xdr:rowOff>0</xdr:rowOff>
    </xdr:from>
    <xdr:to>
      <xdr:col>10</xdr:col>
      <xdr:colOff>12700</xdr:colOff>
      <xdr:row>797</xdr:row>
      <xdr:rowOff>1</xdr:rowOff>
    </xdr:to>
    <xdr:graphicFrame macro="">
      <xdr:nvGraphicFramePr>
        <xdr:cNvPr id="119" name="Chart 10">
          <a:extLst>
            <a:ext uri="{FF2B5EF4-FFF2-40B4-BE49-F238E27FC236}">
              <a16:creationId xmlns:a16="http://schemas.microsoft.com/office/drawing/2014/main" xmlns="" id="{76BFF101-4F9A-46DC-9C9B-8323925C05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0</xdr:col>
      <xdr:colOff>114300</xdr:colOff>
      <xdr:row>811</xdr:row>
      <xdr:rowOff>19050</xdr:rowOff>
    </xdr:from>
    <xdr:to>
      <xdr:col>8</xdr:col>
      <xdr:colOff>0</xdr:colOff>
      <xdr:row>819</xdr:row>
      <xdr:rowOff>19050</xdr:rowOff>
    </xdr:to>
    <xdr:graphicFrame macro="">
      <xdr:nvGraphicFramePr>
        <xdr:cNvPr id="121" name="Gráfico 57">
          <a:extLst>
            <a:ext uri="{FF2B5EF4-FFF2-40B4-BE49-F238E27FC236}">
              <a16:creationId xmlns:a16="http://schemas.microsoft.com/office/drawing/2014/main" xmlns="" id="{29CB37FF-D23F-4F7B-AA6F-217269B99E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</xdr:col>
      <xdr:colOff>0</xdr:colOff>
      <xdr:row>838</xdr:row>
      <xdr:rowOff>0</xdr:rowOff>
    </xdr:from>
    <xdr:to>
      <xdr:col>10</xdr:col>
      <xdr:colOff>12700</xdr:colOff>
      <xdr:row>846</xdr:row>
      <xdr:rowOff>0</xdr:rowOff>
    </xdr:to>
    <xdr:graphicFrame macro="">
      <xdr:nvGraphicFramePr>
        <xdr:cNvPr id="122" name="Chart 10">
          <a:extLst>
            <a:ext uri="{FF2B5EF4-FFF2-40B4-BE49-F238E27FC236}">
              <a16:creationId xmlns:a16="http://schemas.microsoft.com/office/drawing/2014/main" xmlns="" id="{4EBEE443-AD3F-4854-8785-00074D0413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</xdr:col>
      <xdr:colOff>0</xdr:colOff>
      <xdr:row>892</xdr:row>
      <xdr:rowOff>13608</xdr:rowOff>
    </xdr:from>
    <xdr:to>
      <xdr:col>6</xdr:col>
      <xdr:colOff>38100</xdr:colOff>
      <xdr:row>903</xdr:row>
      <xdr:rowOff>0</xdr:rowOff>
    </xdr:to>
    <xdr:graphicFrame macro="">
      <xdr:nvGraphicFramePr>
        <xdr:cNvPr id="126" name="Gráfico 125">
          <a:extLst>
            <a:ext uri="{FF2B5EF4-FFF2-40B4-BE49-F238E27FC236}">
              <a16:creationId xmlns:a16="http://schemas.microsoft.com/office/drawing/2014/main" xmlns="" id="{D3E02499-19CF-497F-A8F3-9D03F73AE7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6</xdr:col>
      <xdr:colOff>676276</xdr:colOff>
      <xdr:row>892</xdr:row>
      <xdr:rowOff>0</xdr:rowOff>
    </xdr:from>
    <xdr:to>
      <xdr:col>12</xdr:col>
      <xdr:colOff>428625</xdr:colOff>
      <xdr:row>903</xdr:row>
      <xdr:rowOff>27214</xdr:rowOff>
    </xdr:to>
    <xdr:graphicFrame macro="">
      <xdr:nvGraphicFramePr>
        <xdr:cNvPr id="128" name="Gráfico 127">
          <a:extLst>
            <a:ext uri="{FF2B5EF4-FFF2-40B4-BE49-F238E27FC236}">
              <a16:creationId xmlns:a16="http://schemas.microsoft.com/office/drawing/2014/main" xmlns="" id="{915A8F7E-1341-4F6A-B0FF-06EF5A72A7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</xdr:col>
      <xdr:colOff>0</xdr:colOff>
      <xdr:row>915</xdr:row>
      <xdr:rowOff>0</xdr:rowOff>
    </xdr:from>
    <xdr:to>
      <xdr:col>8</xdr:col>
      <xdr:colOff>63500</xdr:colOff>
      <xdr:row>923</xdr:row>
      <xdr:rowOff>0</xdr:rowOff>
    </xdr:to>
    <xdr:graphicFrame macro="">
      <xdr:nvGraphicFramePr>
        <xdr:cNvPr id="131" name="Gráfico 57">
          <a:extLst>
            <a:ext uri="{FF2B5EF4-FFF2-40B4-BE49-F238E27FC236}">
              <a16:creationId xmlns:a16="http://schemas.microsoft.com/office/drawing/2014/main" xmlns="" id="{BA271DF9-3C6E-4500-90CF-FDEB7DCEF5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</xdr:col>
      <xdr:colOff>0</xdr:colOff>
      <xdr:row>1058</xdr:row>
      <xdr:rowOff>0</xdr:rowOff>
    </xdr:from>
    <xdr:to>
      <xdr:col>8</xdr:col>
      <xdr:colOff>63500</xdr:colOff>
      <xdr:row>1066</xdr:row>
      <xdr:rowOff>0</xdr:rowOff>
    </xdr:to>
    <xdr:graphicFrame macro="">
      <xdr:nvGraphicFramePr>
        <xdr:cNvPr id="133" name="Gráfico 57">
          <a:extLst>
            <a:ext uri="{FF2B5EF4-FFF2-40B4-BE49-F238E27FC236}">
              <a16:creationId xmlns:a16="http://schemas.microsoft.com/office/drawing/2014/main" xmlns="" id="{514A2415-AFF2-4D30-AB93-D650D7E976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1</xdr:col>
      <xdr:colOff>0</xdr:colOff>
      <xdr:row>1201</xdr:row>
      <xdr:rowOff>0</xdr:rowOff>
    </xdr:from>
    <xdr:to>
      <xdr:col>8</xdr:col>
      <xdr:colOff>63500</xdr:colOff>
      <xdr:row>1209</xdr:row>
      <xdr:rowOff>0</xdr:rowOff>
    </xdr:to>
    <xdr:graphicFrame macro="">
      <xdr:nvGraphicFramePr>
        <xdr:cNvPr id="134" name="Gráfico 57">
          <a:extLst>
            <a:ext uri="{FF2B5EF4-FFF2-40B4-BE49-F238E27FC236}">
              <a16:creationId xmlns:a16="http://schemas.microsoft.com/office/drawing/2014/main" xmlns="" id="{42AB0238-36BA-455F-A653-5D04ADD646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1</xdr:col>
      <xdr:colOff>0</xdr:colOff>
      <xdr:row>1344</xdr:row>
      <xdr:rowOff>0</xdr:rowOff>
    </xdr:from>
    <xdr:to>
      <xdr:col>8</xdr:col>
      <xdr:colOff>63500</xdr:colOff>
      <xdr:row>1352</xdr:row>
      <xdr:rowOff>0</xdr:rowOff>
    </xdr:to>
    <xdr:graphicFrame macro="">
      <xdr:nvGraphicFramePr>
        <xdr:cNvPr id="135" name="Gráfico 57">
          <a:extLst>
            <a:ext uri="{FF2B5EF4-FFF2-40B4-BE49-F238E27FC236}">
              <a16:creationId xmlns:a16="http://schemas.microsoft.com/office/drawing/2014/main" xmlns="" id="{EC35E708-DC75-4014-9B2A-ABF13168AE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1</xdr:col>
      <xdr:colOff>0</xdr:colOff>
      <xdr:row>1415</xdr:row>
      <xdr:rowOff>0</xdr:rowOff>
    </xdr:from>
    <xdr:to>
      <xdr:col>8</xdr:col>
      <xdr:colOff>63500</xdr:colOff>
      <xdr:row>1423</xdr:row>
      <xdr:rowOff>0</xdr:rowOff>
    </xdr:to>
    <xdr:graphicFrame macro="">
      <xdr:nvGraphicFramePr>
        <xdr:cNvPr id="136" name="Gráfico 57">
          <a:extLst>
            <a:ext uri="{FF2B5EF4-FFF2-40B4-BE49-F238E27FC236}">
              <a16:creationId xmlns:a16="http://schemas.microsoft.com/office/drawing/2014/main" xmlns="" id="{6F9DBA1A-B93A-41CA-879F-62690BAF34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1</xdr:col>
      <xdr:colOff>0</xdr:colOff>
      <xdr:row>1035</xdr:row>
      <xdr:rowOff>13608</xdr:rowOff>
    </xdr:from>
    <xdr:to>
      <xdr:col>6</xdr:col>
      <xdr:colOff>0</xdr:colOff>
      <xdr:row>1046</xdr:row>
      <xdr:rowOff>33767</xdr:rowOff>
    </xdr:to>
    <xdr:graphicFrame macro="">
      <xdr:nvGraphicFramePr>
        <xdr:cNvPr id="137" name="Gráfico 136">
          <a:extLst>
            <a:ext uri="{FF2B5EF4-FFF2-40B4-BE49-F238E27FC236}">
              <a16:creationId xmlns:a16="http://schemas.microsoft.com/office/drawing/2014/main" xmlns="" id="{B855AD4E-2C93-4BDC-A8B4-85B4D19C2F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6</xdr:col>
      <xdr:colOff>685800</xdr:colOff>
      <xdr:row>1035</xdr:row>
      <xdr:rowOff>0</xdr:rowOff>
    </xdr:from>
    <xdr:to>
      <xdr:col>12</xdr:col>
      <xdr:colOff>361950</xdr:colOff>
      <xdr:row>1046</xdr:row>
      <xdr:rowOff>27214</xdr:rowOff>
    </xdr:to>
    <xdr:graphicFrame macro="">
      <xdr:nvGraphicFramePr>
        <xdr:cNvPr id="138" name="Gráfico 137">
          <a:extLst>
            <a:ext uri="{FF2B5EF4-FFF2-40B4-BE49-F238E27FC236}">
              <a16:creationId xmlns:a16="http://schemas.microsoft.com/office/drawing/2014/main" xmlns="" id="{B642F04C-1DD5-4E84-9C68-23F28B3647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1</xdr:col>
      <xdr:colOff>0</xdr:colOff>
      <xdr:row>1178</xdr:row>
      <xdr:rowOff>13608</xdr:rowOff>
    </xdr:from>
    <xdr:to>
      <xdr:col>6</xdr:col>
      <xdr:colOff>19050</xdr:colOff>
      <xdr:row>1189</xdr:row>
      <xdr:rowOff>19050</xdr:rowOff>
    </xdr:to>
    <xdr:graphicFrame macro="">
      <xdr:nvGraphicFramePr>
        <xdr:cNvPr id="139" name="Gráfico 138">
          <a:extLst>
            <a:ext uri="{FF2B5EF4-FFF2-40B4-BE49-F238E27FC236}">
              <a16:creationId xmlns:a16="http://schemas.microsoft.com/office/drawing/2014/main" xmlns="" id="{A00F8DD2-ECFB-4C20-8C6A-972C393F84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6</xdr:col>
      <xdr:colOff>571501</xdr:colOff>
      <xdr:row>1178</xdr:row>
      <xdr:rowOff>0</xdr:rowOff>
    </xdr:from>
    <xdr:to>
      <xdr:col>12</xdr:col>
      <xdr:colOff>361950</xdr:colOff>
      <xdr:row>1189</xdr:row>
      <xdr:rowOff>27214</xdr:rowOff>
    </xdr:to>
    <xdr:graphicFrame macro="">
      <xdr:nvGraphicFramePr>
        <xdr:cNvPr id="140" name="Gráfico 139">
          <a:extLst>
            <a:ext uri="{FF2B5EF4-FFF2-40B4-BE49-F238E27FC236}">
              <a16:creationId xmlns:a16="http://schemas.microsoft.com/office/drawing/2014/main" xmlns="" id="{7F540B7B-823A-4F0A-8081-C19CE28266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0</xdr:col>
      <xdr:colOff>123824</xdr:colOff>
      <xdr:row>1321</xdr:row>
      <xdr:rowOff>13608</xdr:rowOff>
    </xdr:from>
    <xdr:to>
      <xdr:col>5</xdr:col>
      <xdr:colOff>952499</xdr:colOff>
      <xdr:row>1332</xdr:row>
      <xdr:rowOff>9525</xdr:rowOff>
    </xdr:to>
    <xdr:graphicFrame macro="">
      <xdr:nvGraphicFramePr>
        <xdr:cNvPr id="141" name="Gráfico 140">
          <a:extLst>
            <a:ext uri="{FF2B5EF4-FFF2-40B4-BE49-F238E27FC236}">
              <a16:creationId xmlns:a16="http://schemas.microsoft.com/office/drawing/2014/main" xmlns="" id="{7F960A7F-541E-4C28-AB23-C172BCB734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6</xdr:col>
      <xdr:colOff>609601</xdr:colOff>
      <xdr:row>1321</xdr:row>
      <xdr:rowOff>0</xdr:rowOff>
    </xdr:from>
    <xdr:to>
      <xdr:col>12</xdr:col>
      <xdr:colOff>304801</xdr:colOff>
      <xdr:row>1332</xdr:row>
      <xdr:rowOff>27214</xdr:rowOff>
    </xdr:to>
    <xdr:graphicFrame macro="">
      <xdr:nvGraphicFramePr>
        <xdr:cNvPr id="142" name="Gráfico 141">
          <a:extLst>
            <a:ext uri="{FF2B5EF4-FFF2-40B4-BE49-F238E27FC236}">
              <a16:creationId xmlns:a16="http://schemas.microsoft.com/office/drawing/2014/main" xmlns="" id="{CE2739BE-6F8E-41CB-8086-21FF000D55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1</xdr:col>
      <xdr:colOff>0</xdr:colOff>
      <xdr:row>1392</xdr:row>
      <xdr:rowOff>13608</xdr:rowOff>
    </xdr:from>
    <xdr:to>
      <xdr:col>6</xdr:col>
      <xdr:colOff>0</xdr:colOff>
      <xdr:row>1403</xdr:row>
      <xdr:rowOff>9525</xdr:rowOff>
    </xdr:to>
    <xdr:graphicFrame macro="">
      <xdr:nvGraphicFramePr>
        <xdr:cNvPr id="143" name="Gráfico 142">
          <a:extLst>
            <a:ext uri="{FF2B5EF4-FFF2-40B4-BE49-F238E27FC236}">
              <a16:creationId xmlns:a16="http://schemas.microsoft.com/office/drawing/2014/main" xmlns="" id="{9C024035-674F-4EA7-B0B2-D891A613F7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6</xdr:col>
      <xdr:colOff>561975</xdr:colOff>
      <xdr:row>1392</xdr:row>
      <xdr:rowOff>9525</xdr:rowOff>
    </xdr:from>
    <xdr:to>
      <xdr:col>12</xdr:col>
      <xdr:colOff>361950</xdr:colOff>
      <xdr:row>1402</xdr:row>
      <xdr:rowOff>303439</xdr:rowOff>
    </xdr:to>
    <xdr:graphicFrame macro="">
      <xdr:nvGraphicFramePr>
        <xdr:cNvPr id="144" name="Gráfico 143">
          <a:extLst>
            <a:ext uri="{FF2B5EF4-FFF2-40B4-BE49-F238E27FC236}">
              <a16:creationId xmlns:a16="http://schemas.microsoft.com/office/drawing/2014/main" xmlns="" id="{0592A4BC-9813-4211-AC57-8E278037B6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1</xdr:col>
      <xdr:colOff>0</xdr:colOff>
      <xdr:row>932</xdr:row>
      <xdr:rowOff>0</xdr:rowOff>
    </xdr:from>
    <xdr:to>
      <xdr:col>10</xdr:col>
      <xdr:colOff>12700</xdr:colOff>
      <xdr:row>940</xdr:row>
      <xdr:rowOff>1</xdr:rowOff>
    </xdr:to>
    <xdr:graphicFrame macro="">
      <xdr:nvGraphicFramePr>
        <xdr:cNvPr id="145" name="Chart 10">
          <a:extLst>
            <a:ext uri="{FF2B5EF4-FFF2-40B4-BE49-F238E27FC236}">
              <a16:creationId xmlns:a16="http://schemas.microsoft.com/office/drawing/2014/main" xmlns="" id="{01070CCA-F4F5-421F-BBE6-ECDDFDE15F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1</xdr:col>
      <xdr:colOff>0</xdr:colOff>
      <xdr:row>981</xdr:row>
      <xdr:rowOff>0</xdr:rowOff>
    </xdr:from>
    <xdr:to>
      <xdr:col>10</xdr:col>
      <xdr:colOff>12700</xdr:colOff>
      <xdr:row>989</xdr:row>
      <xdr:rowOff>1</xdr:rowOff>
    </xdr:to>
    <xdr:graphicFrame macro="">
      <xdr:nvGraphicFramePr>
        <xdr:cNvPr id="146" name="Chart 10">
          <a:extLst>
            <a:ext uri="{FF2B5EF4-FFF2-40B4-BE49-F238E27FC236}">
              <a16:creationId xmlns:a16="http://schemas.microsoft.com/office/drawing/2014/main" xmlns="" id="{1F93808C-9EBA-4DC2-8C49-0872CD48AC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1</xdr:col>
      <xdr:colOff>0</xdr:colOff>
      <xdr:row>1075</xdr:row>
      <xdr:rowOff>0</xdr:rowOff>
    </xdr:from>
    <xdr:to>
      <xdr:col>10</xdr:col>
      <xdr:colOff>12700</xdr:colOff>
      <xdr:row>1083</xdr:row>
      <xdr:rowOff>1</xdr:rowOff>
    </xdr:to>
    <xdr:graphicFrame macro="">
      <xdr:nvGraphicFramePr>
        <xdr:cNvPr id="147" name="Chart 10">
          <a:extLst>
            <a:ext uri="{FF2B5EF4-FFF2-40B4-BE49-F238E27FC236}">
              <a16:creationId xmlns:a16="http://schemas.microsoft.com/office/drawing/2014/main" xmlns="" id="{A65793F2-3E84-407F-A8C1-1A05EBD19F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1</xdr:col>
      <xdr:colOff>0</xdr:colOff>
      <xdr:row>1218</xdr:row>
      <xdr:rowOff>0</xdr:rowOff>
    </xdr:from>
    <xdr:to>
      <xdr:col>10</xdr:col>
      <xdr:colOff>12700</xdr:colOff>
      <xdr:row>1226</xdr:row>
      <xdr:rowOff>1</xdr:rowOff>
    </xdr:to>
    <xdr:graphicFrame macro="">
      <xdr:nvGraphicFramePr>
        <xdr:cNvPr id="148" name="Chart 10">
          <a:extLst>
            <a:ext uri="{FF2B5EF4-FFF2-40B4-BE49-F238E27FC236}">
              <a16:creationId xmlns:a16="http://schemas.microsoft.com/office/drawing/2014/main" xmlns="" id="{CD63E8E0-7D8E-4DF6-BEF1-1B7A44F9A9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1</xdr:col>
      <xdr:colOff>0</xdr:colOff>
      <xdr:row>1361</xdr:row>
      <xdr:rowOff>0</xdr:rowOff>
    </xdr:from>
    <xdr:to>
      <xdr:col>10</xdr:col>
      <xdr:colOff>12700</xdr:colOff>
      <xdr:row>1369</xdr:row>
      <xdr:rowOff>1</xdr:rowOff>
    </xdr:to>
    <xdr:graphicFrame macro="">
      <xdr:nvGraphicFramePr>
        <xdr:cNvPr id="149" name="Chart 10">
          <a:extLst>
            <a:ext uri="{FF2B5EF4-FFF2-40B4-BE49-F238E27FC236}">
              <a16:creationId xmlns:a16="http://schemas.microsoft.com/office/drawing/2014/main" xmlns="" id="{A6F3A0BC-2357-42D6-8C88-9BBB6CEBEC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1</xdr:col>
      <xdr:colOff>0</xdr:colOff>
      <xdr:row>1432</xdr:row>
      <xdr:rowOff>0</xdr:rowOff>
    </xdr:from>
    <xdr:to>
      <xdr:col>10</xdr:col>
      <xdr:colOff>12700</xdr:colOff>
      <xdr:row>1440</xdr:row>
      <xdr:rowOff>1</xdr:rowOff>
    </xdr:to>
    <xdr:graphicFrame macro="">
      <xdr:nvGraphicFramePr>
        <xdr:cNvPr id="150" name="Chart 10">
          <a:extLst>
            <a:ext uri="{FF2B5EF4-FFF2-40B4-BE49-F238E27FC236}">
              <a16:creationId xmlns:a16="http://schemas.microsoft.com/office/drawing/2014/main" xmlns="" id="{B587D39C-F34A-43FA-BBB3-7216C7E783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1</xdr:col>
      <xdr:colOff>0</xdr:colOff>
      <xdr:row>954</xdr:row>
      <xdr:rowOff>0</xdr:rowOff>
    </xdr:from>
    <xdr:to>
      <xdr:col>8</xdr:col>
      <xdr:colOff>63500</xdr:colOff>
      <xdr:row>962</xdr:row>
      <xdr:rowOff>-1</xdr:rowOff>
    </xdr:to>
    <xdr:graphicFrame macro="">
      <xdr:nvGraphicFramePr>
        <xdr:cNvPr id="160" name="Gráfico 57">
          <a:extLst>
            <a:ext uri="{FF2B5EF4-FFF2-40B4-BE49-F238E27FC236}">
              <a16:creationId xmlns:a16="http://schemas.microsoft.com/office/drawing/2014/main" xmlns="" id="{03BBA3F2-767E-49AA-AAF8-718533BA1A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1</xdr:col>
      <xdr:colOff>0</xdr:colOff>
      <xdr:row>1097</xdr:row>
      <xdr:rowOff>0</xdr:rowOff>
    </xdr:from>
    <xdr:to>
      <xdr:col>8</xdr:col>
      <xdr:colOff>63500</xdr:colOff>
      <xdr:row>1105</xdr:row>
      <xdr:rowOff>-1</xdr:rowOff>
    </xdr:to>
    <xdr:graphicFrame macro="">
      <xdr:nvGraphicFramePr>
        <xdr:cNvPr id="161" name="Gráfico 57">
          <a:extLst>
            <a:ext uri="{FF2B5EF4-FFF2-40B4-BE49-F238E27FC236}">
              <a16:creationId xmlns:a16="http://schemas.microsoft.com/office/drawing/2014/main" xmlns="" id="{1833E24A-B592-4684-87B5-5C0F393381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1</xdr:col>
      <xdr:colOff>0</xdr:colOff>
      <xdr:row>1240</xdr:row>
      <xdr:rowOff>0</xdr:rowOff>
    </xdr:from>
    <xdr:to>
      <xdr:col>8</xdr:col>
      <xdr:colOff>63500</xdr:colOff>
      <xdr:row>1248</xdr:row>
      <xdr:rowOff>0</xdr:rowOff>
    </xdr:to>
    <xdr:graphicFrame macro="">
      <xdr:nvGraphicFramePr>
        <xdr:cNvPr id="163" name="Gráfico 57">
          <a:extLst>
            <a:ext uri="{FF2B5EF4-FFF2-40B4-BE49-F238E27FC236}">
              <a16:creationId xmlns:a16="http://schemas.microsoft.com/office/drawing/2014/main" xmlns="" id="{804840FA-208F-4FC6-8F44-5C2E6D0854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1</xdr:col>
      <xdr:colOff>0</xdr:colOff>
      <xdr:row>1124</xdr:row>
      <xdr:rowOff>0</xdr:rowOff>
    </xdr:from>
    <xdr:to>
      <xdr:col>10</xdr:col>
      <xdr:colOff>12700</xdr:colOff>
      <xdr:row>1132</xdr:row>
      <xdr:rowOff>0</xdr:rowOff>
    </xdr:to>
    <xdr:graphicFrame macro="">
      <xdr:nvGraphicFramePr>
        <xdr:cNvPr id="171" name="Chart 10">
          <a:extLst>
            <a:ext uri="{FF2B5EF4-FFF2-40B4-BE49-F238E27FC236}">
              <a16:creationId xmlns:a16="http://schemas.microsoft.com/office/drawing/2014/main" xmlns="" id="{F0F47F86-3AB2-48BD-B15C-99CC806141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1</xdr:col>
      <xdr:colOff>0</xdr:colOff>
      <xdr:row>1267</xdr:row>
      <xdr:rowOff>0</xdr:rowOff>
    </xdr:from>
    <xdr:to>
      <xdr:col>10</xdr:col>
      <xdr:colOff>12700</xdr:colOff>
      <xdr:row>1275</xdr:row>
      <xdr:rowOff>0</xdr:rowOff>
    </xdr:to>
    <xdr:graphicFrame macro="">
      <xdr:nvGraphicFramePr>
        <xdr:cNvPr id="173" name="Chart 10">
          <a:extLst>
            <a:ext uri="{FF2B5EF4-FFF2-40B4-BE49-F238E27FC236}">
              <a16:creationId xmlns:a16="http://schemas.microsoft.com/office/drawing/2014/main" xmlns="" id="{985BF037-C0B9-4E19-84EC-D3109C6BFF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1</xdr:col>
      <xdr:colOff>0</xdr:colOff>
      <xdr:row>1466</xdr:row>
      <xdr:rowOff>299351</xdr:rowOff>
    </xdr:from>
    <xdr:to>
      <xdr:col>12</xdr:col>
      <xdr:colOff>590550</xdr:colOff>
      <xdr:row>1478</xdr:row>
      <xdr:rowOff>9524</xdr:rowOff>
    </xdr:to>
    <xdr:graphicFrame macro="">
      <xdr:nvGraphicFramePr>
        <xdr:cNvPr id="179" name="Gráfico 178">
          <a:extLst>
            <a:ext uri="{FF2B5EF4-FFF2-40B4-BE49-F238E27FC236}">
              <a16:creationId xmlns:a16="http://schemas.microsoft.com/office/drawing/2014/main" xmlns="" id="{9769665E-E68D-4DBB-AD64-5E03F690AE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7</xdr:col>
      <xdr:colOff>742950</xdr:colOff>
      <xdr:row>1530</xdr:row>
      <xdr:rowOff>13607</xdr:rowOff>
    </xdr:from>
    <xdr:to>
      <xdr:col>12</xdr:col>
      <xdr:colOff>590550</xdr:colOff>
      <xdr:row>1542</xdr:row>
      <xdr:rowOff>13607</xdr:rowOff>
    </xdr:to>
    <xdr:graphicFrame macro="">
      <xdr:nvGraphicFramePr>
        <xdr:cNvPr id="180" name="Gráfico 179">
          <a:extLst>
            <a:ext uri="{FF2B5EF4-FFF2-40B4-BE49-F238E27FC236}">
              <a16:creationId xmlns:a16="http://schemas.microsoft.com/office/drawing/2014/main" xmlns="" id="{D375631D-0EA5-43BC-96F7-38B9E9EDDB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1</xdr:col>
      <xdr:colOff>0</xdr:colOff>
      <xdr:row>1561</xdr:row>
      <xdr:rowOff>-1</xdr:rowOff>
    </xdr:from>
    <xdr:to>
      <xdr:col>7</xdr:col>
      <xdr:colOff>367393</xdr:colOff>
      <xdr:row>1572</xdr:row>
      <xdr:rowOff>312963</xdr:rowOff>
    </xdr:to>
    <xdr:graphicFrame macro="">
      <xdr:nvGraphicFramePr>
        <xdr:cNvPr id="182" name="Gráfico 1093">
          <a:extLst>
            <a:ext uri="{FF2B5EF4-FFF2-40B4-BE49-F238E27FC236}">
              <a16:creationId xmlns:a16="http://schemas.microsoft.com/office/drawing/2014/main" xmlns="" id="{6061C569-75CC-4A71-A4CD-487E0AAAE5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7</xdr:col>
      <xdr:colOff>762001</xdr:colOff>
      <xdr:row>1561</xdr:row>
      <xdr:rowOff>0</xdr:rowOff>
    </xdr:from>
    <xdr:to>
      <xdr:col>12</xdr:col>
      <xdr:colOff>685800</xdr:colOff>
      <xdr:row>1573</xdr:row>
      <xdr:rowOff>0</xdr:rowOff>
    </xdr:to>
    <xdr:graphicFrame macro="">
      <xdr:nvGraphicFramePr>
        <xdr:cNvPr id="183" name="Gráfico 182">
          <a:extLst>
            <a:ext uri="{FF2B5EF4-FFF2-40B4-BE49-F238E27FC236}">
              <a16:creationId xmlns:a16="http://schemas.microsoft.com/office/drawing/2014/main" xmlns="" id="{81BA437A-6A8E-4001-B249-49716BAF3A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1</xdr:col>
      <xdr:colOff>0</xdr:colOff>
      <xdr:row>1684</xdr:row>
      <xdr:rowOff>0</xdr:rowOff>
    </xdr:from>
    <xdr:to>
      <xdr:col>12</xdr:col>
      <xdr:colOff>0</xdr:colOff>
      <xdr:row>1684</xdr:row>
      <xdr:rowOff>9525</xdr:rowOff>
    </xdr:to>
    <xdr:graphicFrame macro="">
      <xdr:nvGraphicFramePr>
        <xdr:cNvPr id="184" name="Gráfico 1094">
          <a:extLst>
            <a:ext uri="{FF2B5EF4-FFF2-40B4-BE49-F238E27FC236}">
              <a16:creationId xmlns:a16="http://schemas.microsoft.com/office/drawing/2014/main" xmlns="" id="{2508911D-1341-49CA-B33D-962BD4B6DA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1</xdr:col>
      <xdr:colOff>0</xdr:colOff>
      <xdr:row>1672</xdr:row>
      <xdr:rowOff>-1</xdr:rowOff>
    </xdr:from>
    <xdr:to>
      <xdr:col>7</xdr:col>
      <xdr:colOff>367393</xdr:colOff>
      <xdr:row>1683</xdr:row>
      <xdr:rowOff>312963</xdr:rowOff>
    </xdr:to>
    <xdr:graphicFrame macro="">
      <xdr:nvGraphicFramePr>
        <xdr:cNvPr id="185" name="Gráfico 1093">
          <a:extLst>
            <a:ext uri="{FF2B5EF4-FFF2-40B4-BE49-F238E27FC236}">
              <a16:creationId xmlns:a16="http://schemas.microsoft.com/office/drawing/2014/main" xmlns="" id="{63C91121-8BE9-4087-A2FF-F89DE871BD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7</xdr:col>
      <xdr:colOff>714375</xdr:colOff>
      <xdr:row>1672</xdr:row>
      <xdr:rowOff>0</xdr:rowOff>
    </xdr:from>
    <xdr:to>
      <xdr:col>12</xdr:col>
      <xdr:colOff>647700</xdr:colOff>
      <xdr:row>1684</xdr:row>
      <xdr:rowOff>0</xdr:rowOff>
    </xdr:to>
    <xdr:graphicFrame macro="">
      <xdr:nvGraphicFramePr>
        <xdr:cNvPr id="186" name="Gráfico 185">
          <a:extLst>
            <a:ext uri="{FF2B5EF4-FFF2-40B4-BE49-F238E27FC236}">
              <a16:creationId xmlns:a16="http://schemas.microsoft.com/office/drawing/2014/main" xmlns="" id="{4742968E-C998-4DB6-BA26-19FA53BBD5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1</xdr:col>
      <xdr:colOff>0</xdr:colOff>
      <xdr:row>1766</xdr:row>
      <xdr:rowOff>0</xdr:rowOff>
    </xdr:from>
    <xdr:to>
      <xdr:col>7</xdr:col>
      <xdr:colOff>367393</xdr:colOff>
      <xdr:row>1778</xdr:row>
      <xdr:rowOff>-1</xdr:rowOff>
    </xdr:to>
    <xdr:graphicFrame macro="">
      <xdr:nvGraphicFramePr>
        <xdr:cNvPr id="108" name="Gráfico 1093">
          <a:extLst>
            <a:ext uri="{FF2B5EF4-FFF2-40B4-BE49-F238E27FC236}">
              <a16:creationId xmlns:a16="http://schemas.microsoft.com/office/drawing/2014/main" xmlns="" id="{E2C62DFE-3F16-40C5-91BF-F7225B4725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>
    <xdr:from>
      <xdr:col>7</xdr:col>
      <xdr:colOff>771526</xdr:colOff>
      <xdr:row>1766</xdr:row>
      <xdr:rowOff>1</xdr:rowOff>
    </xdr:from>
    <xdr:to>
      <xdr:col>12</xdr:col>
      <xdr:colOff>600075</xdr:colOff>
      <xdr:row>1778</xdr:row>
      <xdr:rowOff>0</xdr:rowOff>
    </xdr:to>
    <xdr:graphicFrame macro="">
      <xdr:nvGraphicFramePr>
        <xdr:cNvPr id="115" name="Gráfico 114">
          <a:extLst>
            <a:ext uri="{FF2B5EF4-FFF2-40B4-BE49-F238E27FC236}">
              <a16:creationId xmlns:a16="http://schemas.microsoft.com/office/drawing/2014/main" xmlns="" id="{16F8024F-EDB6-40F3-A12B-1E06D8F0C4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>
    <xdr:from>
      <xdr:col>1</xdr:col>
      <xdr:colOff>0</xdr:colOff>
      <xdr:row>1602</xdr:row>
      <xdr:rowOff>0</xdr:rowOff>
    </xdr:from>
    <xdr:to>
      <xdr:col>7</xdr:col>
      <xdr:colOff>367393</xdr:colOff>
      <xdr:row>1614</xdr:row>
      <xdr:rowOff>0</xdr:rowOff>
    </xdr:to>
    <xdr:graphicFrame macro="">
      <xdr:nvGraphicFramePr>
        <xdr:cNvPr id="120" name="Gráfico 1093">
          <a:extLst>
            <a:ext uri="{FF2B5EF4-FFF2-40B4-BE49-F238E27FC236}">
              <a16:creationId xmlns:a16="http://schemas.microsoft.com/office/drawing/2014/main" xmlns="" id="{3ADBC455-B9B0-4C04-93CF-58210C25B2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twoCellAnchor>
    <xdr:from>
      <xdr:col>7</xdr:col>
      <xdr:colOff>771525</xdr:colOff>
      <xdr:row>1601</xdr:row>
      <xdr:rowOff>285751</xdr:rowOff>
    </xdr:from>
    <xdr:to>
      <xdr:col>12</xdr:col>
      <xdr:colOff>650870</xdr:colOff>
      <xdr:row>1613</xdr:row>
      <xdr:rowOff>285751</xdr:rowOff>
    </xdr:to>
    <xdr:graphicFrame macro="">
      <xdr:nvGraphicFramePr>
        <xdr:cNvPr id="123" name="Gráfico 122">
          <a:extLst>
            <a:ext uri="{FF2B5EF4-FFF2-40B4-BE49-F238E27FC236}">
              <a16:creationId xmlns:a16="http://schemas.microsoft.com/office/drawing/2014/main" xmlns="" id="{3761D8D6-9ADD-4A45-B1EE-9EC16747A5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>
    <xdr:from>
      <xdr:col>1</xdr:col>
      <xdr:colOff>0</xdr:colOff>
      <xdr:row>1616</xdr:row>
      <xdr:rowOff>0</xdr:rowOff>
    </xdr:from>
    <xdr:to>
      <xdr:col>7</xdr:col>
      <xdr:colOff>367393</xdr:colOff>
      <xdr:row>1628</xdr:row>
      <xdr:rowOff>-1</xdr:rowOff>
    </xdr:to>
    <xdr:graphicFrame macro="">
      <xdr:nvGraphicFramePr>
        <xdr:cNvPr id="127" name="Gráfico 1093">
          <a:extLst>
            <a:ext uri="{FF2B5EF4-FFF2-40B4-BE49-F238E27FC236}">
              <a16:creationId xmlns:a16="http://schemas.microsoft.com/office/drawing/2014/main" xmlns="" id="{A4A03CC3-42D9-4945-9C42-F3FDD7E6F1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twoCellAnchor>
    <xdr:from>
      <xdr:col>7</xdr:col>
      <xdr:colOff>838200</xdr:colOff>
      <xdr:row>1615</xdr:row>
      <xdr:rowOff>304801</xdr:rowOff>
    </xdr:from>
    <xdr:to>
      <xdr:col>12</xdr:col>
      <xdr:colOff>647700</xdr:colOff>
      <xdr:row>1628</xdr:row>
      <xdr:rowOff>40822</xdr:rowOff>
    </xdr:to>
    <xdr:graphicFrame macro="">
      <xdr:nvGraphicFramePr>
        <xdr:cNvPr id="129" name="Gráfico 128">
          <a:extLst>
            <a:ext uri="{FF2B5EF4-FFF2-40B4-BE49-F238E27FC236}">
              <a16:creationId xmlns:a16="http://schemas.microsoft.com/office/drawing/2014/main" xmlns="" id="{3ECCFB6E-DB62-4553-9F47-07C274DFF3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twoCellAnchor>
    <xdr:from>
      <xdr:col>10</xdr:col>
      <xdr:colOff>941616</xdr:colOff>
      <xdr:row>661</xdr:row>
      <xdr:rowOff>12700</xdr:rowOff>
    </xdr:from>
    <xdr:to>
      <xdr:col>12</xdr:col>
      <xdr:colOff>857251</xdr:colOff>
      <xdr:row>666</xdr:row>
      <xdr:rowOff>282575</xdr:rowOff>
    </xdr:to>
    <xdr:sp macro="" textlink="">
      <xdr:nvSpPr>
        <xdr:cNvPr id="159" name="Lágrima 158">
          <a:extLst>
            <a:ext uri="{FF2B5EF4-FFF2-40B4-BE49-F238E27FC236}">
              <a16:creationId xmlns:a16="http://schemas.microsoft.com/office/drawing/2014/main" xmlns="" id="{04AE4D10-F3B4-4665-844D-43526665794D}"/>
            </a:ext>
          </a:extLst>
        </xdr:cNvPr>
        <xdr:cNvSpPr/>
      </xdr:nvSpPr>
      <xdr:spPr>
        <a:xfrm>
          <a:off x="10575473" y="163257593"/>
          <a:ext cx="1875064" cy="1712232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HOTELES</a:t>
          </a:r>
          <a:r>
            <a:rPr lang="es-ES" sz="1800" b="1" baseline="0"/>
            <a:t> Y HOSTALES</a:t>
          </a:r>
          <a:endParaRPr lang="es-ES" sz="1800" b="1"/>
        </a:p>
      </xdr:txBody>
    </xdr:sp>
    <xdr:clientData/>
  </xdr:twoCellAnchor>
  <xdr:twoCellAnchor>
    <xdr:from>
      <xdr:col>10</xdr:col>
      <xdr:colOff>952500</xdr:colOff>
      <xdr:row>732</xdr:row>
      <xdr:rowOff>18143</xdr:rowOff>
    </xdr:from>
    <xdr:to>
      <xdr:col>12</xdr:col>
      <xdr:colOff>857250</xdr:colOff>
      <xdr:row>738</xdr:row>
      <xdr:rowOff>97518</xdr:rowOff>
    </xdr:to>
    <xdr:sp macro="" textlink="">
      <xdr:nvSpPr>
        <xdr:cNvPr id="162" name="Lágrima 161">
          <a:extLst>
            <a:ext uri="{FF2B5EF4-FFF2-40B4-BE49-F238E27FC236}">
              <a16:creationId xmlns:a16="http://schemas.microsoft.com/office/drawing/2014/main" xmlns="" id="{35CAF9C7-A580-4B17-9775-F0C5E2702664}"/>
            </a:ext>
          </a:extLst>
        </xdr:cNvPr>
        <xdr:cNvSpPr/>
      </xdr:nvSpPr>
      <xdr:spPr>
        <a:xfrm>
          <a:off x="10586357" y="183809822"/>
          <a:ext cx="1864179" cy="1725839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PENSIONES</a:t>
          </a:r>
        </a:p>
      </xdr:txBody>
    </xdr:sp>
    <xdr:clientData/>
  </xdr:twoCellAnchor>
  <xdr:twoCellAnchor>
    <xdr:from>
      <xdr:col>10</xdr:col>
      <xdr:colOff>934354</xdr:colOff>
      <xdr:row>804</xdr:row>
      <xdr:rowOff>15875</xdr:rowOff>
    </xdr:from>
    <xdr:to>
      <xdr:col>12</xdr:col>
      <xdr:colOff>843639</xdr:colOff>
      <xdr:row>809</xdr:row>
      <xdr:rowOff>285750</xdr:rowOff>
    </xdr:to>
    <xdr:sp macro="" textlink="">
      <xdr:nvSpPr>
        <xdr:cNvPr id="165" name="Lágrima 164">
          <a:extLst>
            <a:ext uri="{FF2B5EF4-FFF2-40B4-BE49-F238E27FC236}">
              <a16:creationId xmlns:a16="http://schemas.microsoft.com/office/drawing/2014/main" xmlns="" id="{CA6A2B5C-2364-4B31-92BE-E27AC0AF61B5}"/>
            </a:ext>
          </a:extLst>
        </xdr:cNvPr>
        <xdr:cNvSpPr/>
      </xdr:nvSpPr>
      <xdr:spPr>
        <a:xfrm>
          <a:off x="10568211" y="204449589"/>
          <a:ext cx="1868714" cy="1712232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PENSIONES</a:t>
          </a:r>
        </a:p>
      </xdr:txBody>
    </xdr:sp>
    <xdr:clientData/>
  </xdr:twoCellAnchor>
  <xdr:twoCellAnchor>
    <xdr:from>
      <xdr:col>10</xdr:col>
      <xdr:colOff>954768</xdr:colOff>
      <xdr:row>875</xdr:row>
      <xdr:rowOff>29483</xdr:rowOff>
    </xdr:from>
    <xdr:to>
      <xdr:col>12</xdr:col>
      <xdr:colOff>859518</xdr:colOff>
      <xdr:row>881</xdr:row>
      <xdr:rowOff>108858</xdr:rowOff>
    </xdr:to>
    <xdr:sp macro="" textlink="">
      <xdr:nvSpPr>
        <xdr:cNvPr id="167" name="Lágrima 166">
          <a:extLst>
            <a:ext uri="{FF2B5EF4-FFF2-40B4-BE49-F238E27FC236}">
              <a16:creationId xmlns:a16="http://schemas.microsoft.com/office/drawing/2014/main" xmlns="" id="{3B72421B-BCAD-4BE4-8E3F-94AF3312E2EF}"/>
            </a:ext>
          </a:extLst>
        </xdr:cNvPr>
        <xdr:cNvSpPr/>
      </xdr:nvSpPr>
      <xdr:spPr>
        <a:xfrm>
          <a:off x="10588625" y="225009983"/>
          <a:ext cx="1864179" cy="1725839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TURISMO RURAL</a:t>
          </a:r>
        </a:p>
      </xdr:txBody>
    </xdr:sp>
    <xdr:clientData/>
  </xdr:twoCellAnchor>
  <xdr:twoCellAnchor>
    <xdr:from>
      <xdr:col>10</xdr:col>
      <xdr:colOff>950231</xdr:colOff>
      <xdr:row>947</xdr:row>
      <xdr:rowOff>0</xdr:rowOff>
    </xdr:from>
    <xdr:to>
      <xdr:col>12</xdr:col>
      <xdr:colOff>859516</xdr:colOff>
      <xdr:row>952</xdr:row>
      <xdr:rowOff>269875</xdr:rowOff>
    </xdr:to>
    <xdr:sp macro="" textlink="">
      <xdr:nvSpPr>
        <xdr:cNvPr id="169" name="Lágrima 168">
          <a:extLst>
            <a:ext uri="{FF2B5EF4-FFF2-40B4-BE49-F238E27FC236}">
              <a16:creationId xmlns:a16="http://schemas.microsoft.com/office/drawing/2014/main" xmlns="" id="{55C28600-191C-49E1-AB28-673E8A2E619A}"/>
            </a:ext>
          </a:extLst>
        </xdr:cNvPr>
        <xdr:cNvSpPr/>
      </xdr:nvSpPr>
      <xdr:spPr>
        <a:xfrm>
          <a:off x="10584088" y="245309571"/>
          <a:ext cx="1868714" cy="1712233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TURISMO RURAL</a:t>
          </a:r>
        </a:p>
      </xdr:txBody>
    </xdr:sp>
    <xdr:clientData/>
  </xdr:twoCellAnchor>
  <xdr:twoCellAnchor>
    <xdr:from>
      <xdr:col>10</xdr:col>
      <xdr:colOff>936624</xdr:colOff>
      <xdr:row>1018</xdr:row>
      <xdr:rowOff>47625</xdr:rowOff>
    </xdr:from>
    <xdr:to>
      <xdr:col>12</xdr:col>
      <xdr:colOff>845909</xdr:colOff>
      <xdr:row>1024</xdr:row>
      <xdr:rowOff>127000</xdr:rowOff>
    </xdr:to>
    <xdr:sp macro="" textlink="">
      <xdr:nvSpPr>
        <xdr:cNvPr id="174" name="Lágrima 173">
          <a:extLst>
            <a:ext uri="{FF2B5EF4-FFF2-40B4-BE49-F238E27FC236}">
              <a16:creationId xmlns:a16="http://schemas.microsoft.com/office/drawing/2014/main" xmlns="" id="{016C61AA-CF72-4B4D-978D-6C7441B1CD34}"/>
            </a:ext>
          </a:extLst>
        </xdr:cNvPr>
        <xdr:cNvSpPr/>
      </xdr:nvSpPr>
      <xdr:spPr>
        <a:xfrm>
          <a:off x="10570481" y="265903982"/>
          <a:ext cx="1868714" cy="1725839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CAMPING</a:t>
          </a:r>
        </a:p>
      </xdr:txBody>
    </xdr:sp>
    <xdr:clientData/>
  </xdr:twoCellAnchor>
  <xdr:twoCellAnchor>
    <xdr:from>
      <xdr:col>10</xdr:col>
      <xdr:colOff>938893</xdr:colOff>
      <xdr:row>1090</xdr:row>
      <xdr:rowOff>18143</xdr:rowOff>
    </xdr:from>
    <xdr:to>
      <xdr:col>12</xdr:col>
      <xdr:colOff>843643</xdr:colOff>
      <xdr:row>1095</xdr:row>
      <xdr:rowOff>288018</xdr:rowOff>
    </xdr:to>
    <xdr:sp macro="" textlink="">
      <xdr:nvSpPr>
        <xdr:cNvPr id="178" name="Lágrima 177">
          <a:extLst>
            <a:ext uri="{FF2B5EF4-FFF2-40B4-BE49-F238E27FC236}">
              <a16:creationId xmlns:a16="http://schemas.microsoft.com/office/drawing/2014/main" xmlns="" id="{DA1F6982-A7FE-439C-9B7E-686D6B6C81BE}"/>
            </a:ext>
          </a:extLst>
        </xdr:cNvPr>
        <xdr:cNvSpPr/>
      </xdr:nvSpPr>
      <xdr:spPr>
        <a:xfrm>
          <a:off x="10572750" y="286203572"/>
          <a:ext cx="1864179" cy="1712232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CAMPING</a:t>
          </a:r>
        </a:p>
      </xdr:txBody>
    </xdr:sp>
    <xdr:clientData/>
  </xdr:twoCellAnchor>
  <xdr:twoCellAnchor>
    <xdr:from>
      <xdr:col>10</xdr:col>
      <xdr:colOff>952500</xdr:colOff>
      <xdr:row>1162</xdr:row>
      <xdr:rowOff>18143</xdr:rowOff>
    </xdr:from>
    <xdr:to>
      <xdr:col>12</xdr:col>
      <xdr:colOff>857250</xdr:colOff>
      <xdr:row>1167</xdr:row>
      <xdr:rowOff>288018</xdr:rowOff>
    </xdr:to>
    <xdr:sp macro="" textlink="">
      <xdr:nvSpPr>
        <xdr:cNvPr id="181" name="Lágrima 180">
          <a:extLst>
            <a:ext uri="{FF2B5EF4-FFF2-40B4-BE49-F238E27FC236}">
              <a16:creationId xmlns:a16="http://schemas.microsoft.com/office/drawing/2014/main" xmlns="" id="{61D6B0CE-B57A-4A24-A961-D116B2CBA59D}"/>
            </a:ext>
          </a:extLst>
        </xdr:cNvPr>
        <xdr:cNvSpPr/>
      </xdr:nvSpPr>
      <xdr:spPr>
        <a:xfrm>
          <a:off x="10586357" y="306940857"/>
          <a:ext cx="1864179" cy="1725840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ALBERGUES</a:t>
          </a:r>
        </a:p>
      </xdr:txBody>
    </xdr:sp>
    <xdr:clientData/>
  </xdr:twoCellAnchor>
  <xdr:twoCellAnchor>
    <xdr:from>
      <xdr:col>10</xdr:col>
      <xdr:colOff>925286</xdr:colOff>
      <xdr:row>1233</xdr:row>
      <xdr:rowOff>15875</xdr:rowOff>
    </xdr:from>
    <xdr:to>
      <xdr:col>12</xdr:col>
      <xdr:colOff>830036</xdr:colOff>
      <xdr:row>1238</xdr:row>
      <xdr:rowOff>285750</xdr:rowOff>
    </xdr:to>
    <xdr:sp macro="" textlink="">
      <xdr:nvSpPr>
        <xdr:cNvPr id="187" name="Lágrima 186">
          <a:extLst>
            <a:ext uri="{FF2B5EF4-FFF2-40B4-BE49-F238E27FC236}">
              <a16:creationId xmlns:a16="http://schemas.microsoft.com/office/drawing/2014/main" xmlns="" id="{14CC7146-1825-490D-8B96-8A89CD248F89}"/>
            </a:ext>
          </a:extLst>
        </xdr:cNvPr>
        <xdr:cNvSpPr/>
      </xdr:nvSpPr>
      <xdr:spPr>
        <a:xfrm>
          <a:off x="10559143" y="327077161"/>
          <a:ext cx="1864179" cy="1712232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ALBERGUES</a:t>
          </a:r>
        </a:p>
      </xdr:txBody>
    </xdr:sp>
    <xdr:clientData/>
  </xdr:twoCellAnchor>
  <xdr:twoCellAnchor>
    <xdr:from>
      <xdr:col>10</xdr:col>
      <xdr:colOff>950232</xdr:colOff>
      <xdr:row>1304</xdr:row>
      <xdr:rowOff>27215</xdr:rowOff>
    </xdr:from>
    <xdr:to>
      <xdr:col>12</xdr:col>
      <xdr:colOff>859517</xdr:colOff>
      <xdr:row>1310</xdr:row>
      <xdr:rowOff>106590</xdr:rowOff>
    </xdr:to>
    <xdr:sp macro="" textlink="">
      <xdr:nvSpPr>
        <xdr:cNvPr id="188" name="Lágrima 187">
          <a:extLst>
            <a:ext uri="{FF2B5EF4-FFF2-40B4-BE49-F238E27FC236}">
              <a16:creationId xmlns:a16="http://schemas.microsoft.com/office/drawing/2014/main" xmlns="" id="{C1CDCBB7-7A17-4CA4-A920-C3D4D8304D5B}"/>
            </a:ext>
          </a:extLst>
        </xdr:cNvPr>
        <xdr:cNvSpPr/>
      </xdr:nvSpPr>
      <xdr:spPr>
        <a:xfrm>
          <a:off x="10584089" y="347635286"/>
          <a:ext cx="1868714" cy="1725840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VIVIENDAS DE USO TURÍSTICO</a:t>
          </a:r>
        </a:p>
      </xdr:txBody>
    </xdr:sp>
    <xdr:clientData/>
  </xdr:twoCellAnchor>
  <xdr:twoCellAnchor>
    <xdr:from>
      <xdr:col>10</xdr:col>
      <xdr:colOff>952500</xdr:colOff>
      <xdr:row>1375</xdr:row>
      <xdr:rowOff>20411</xdr:rowOff>
    </xdr:from>
    <xdr:to>
      <xdr:col>12</xdr:col>
      <xdr:colOff>857250</xdr:colOff>
      <xdr:row>1381</xdr:row>
      <xdr:rowOff>99786</xdr:rowOff>
    </xdr:to>
    <xdr:sp macro="" textlink="">
      <xdr:nvSpPr>
        <xdr:cNvPr id="191" name="Lágrima 190">
          <a:extLst>
            <a:ext uri="{FF2B5EF4-FFF2-40B4-BE49-F238E27FC236}">
              <a16:creationId xmlns:a16="http://schemas.microsoft.com/office/drawing/2014/main" xmlns="" id="{6D8971AF-B99E-4ACF-B8E6-EA9FA0646DFF}"/>
            </a:ext>
          </a:extLst>
        </xdr:cNvPr>
        <xdr:cNvSpPr/>
      </xdr:nvSpPr>
      <xdr:spPr>
        <a:xfrm>
          <a:off x="10586357" y="388626804"/>
          <a:ext cx="1864179" cy="1725839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APARTAM. TURÍSTICOS</a:t>
          </a:r>
        </a:p>
      </xdr:txBody>
    </xdr:sp>
    <xdr:clientData/>
  </xdr:twoCellAnchor>
  <xdr:twoCellAnchor>
    <xdr:from>
      <xdr:col>10</xdr:col>
      <xdr:colOff>919842</xdr:colOff>
      <xdr:row>588</xdr:row>
      <xdr:rowOff>323850</xdr:rowOff>
    </xdr:from>
    <xdr:to>
      <xdr:col>12</xdr:col>
      <xdr:colOff>835477</xdr:colOff>
      <xdr:row>595</xdr:row>
      <xdr:rowOff>76654</xdr:rowOff>
    </xdr:to>
    <xdr:sp macro="" textlink="">
      <xdr:nvSpPr>
        <xdr:cNvPr id="193" name="Lágrima 192">
          <a:extLst>
            <a:ext uri="{FF2B5EF4-FFF2-40B4-BE49-F238E27FC236}">
              <a16:creationId xmlns:a16="http://schemas.microsoft.com/office/drawing/2014/main" xmlns="" id="{93A01753-7B5A-47F2-857C-386B4039C7A7}"/>
            </a:ext>
          </a:extLst>
        </xdr:cNvPr>
        <xdr:cNvSpPr/>
      </xdr:nvSpPr>
      <xdr:spPr>
        <a:xfrm>
          <a:off x="10553699" y="142913100"/>
          <a:ext cx="1875064" cy="1725840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HOTELES</a:t>
          </a:r>
          <a:r>
            <a:rPr lang="es-ES" sz="1800" b="1" baseline="0"/>
            <a:t> Y HOSTALES</a:t>
          </a:r>
          <a:endParaRPr lang="es-ES" sz="1800" b="1"/>
        </a:p>
      </xdr:txBody>
    </xdr:sp>
    <xdr:clientData/>
  </xdr:twoCellAnchor>
  <xdr:twoCellAnchor editAs="oneCell">
    <xdr:from>
      <xdr:col>0</xdr:col>
      <xdr:colOff>38099</xdr:colOff>
      <xdr:row>127</xdr:row>
      <xdr:rowOff>19049</xdr:rowOff>
    </xdr:from>
    <xdr:to>
      <xdr:col>13</xdr:col>
      <xdr:colOff>27213</xdr:colOff>
      <xdr:row>230</xdr:row>
      <xdr:rowOff>157958</xdr:rowOff>
    </xdr:to>
    <xdr:pic>
      <xdr:nvPicPr>
        <xdr:cNvPr id="132" name="Imagen 131">
          <a:extLst>
            <a:ext uri="{FF2B5EF4-FFF2-40B4-BE49-F238E27FC236}">
              <a16:creationId xmlns:a16="http://schemas.microsoft.com/office/drawing/2014/main" xmlns="" id="{1B92DDAB-97C3-4967-9A0E-F7D1527016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099" y="22225906"/>
          <a:ext cx="12453257" cy="16957338"/>
        </a:xfrm>
        <a:prstGeom prst="rect">
          <a:avLst/>
        </a:prstGeom>
      </xdr:spPr>
    </xdr:pic>
    <xdr:clientData/>
  </xdr:twoCellAnchor>
  <xdr:twoCellAnchor>
    <xdr:from>
      <xdr:col>7</xdr:col>
      <xdr:colOff>560416</xdr:colOff>
      <xdr:row>1450</xdr:row>
      <xdr:rowOff>304800</xdr:rowOff>
    </xdr:from>
    <xdr:to>
      <xdr:col>12</xdr:col>
      <xdr:colOff>587630</xdr:colOff>
      <xdr:row>1462</xdr:row>
      <xdr:rowOff>304800</xdr:rowOff>
    </xdr:to>
    <xdr:graphicFrame macro="">
      <xdr:nvGraphicFramePr>
        <xdr:cNvPr id="151" name="Gráfico 150">
          <a:extLst>
            <a:ext uri="{FF2B5EF4-FFF2-40B4-BE49-F238E27FC236}">
              <a16:creationId xmlns:a16="http://schemas.microsoft.com/office/drawing/2014/main" xmlns="" id="{7D5CA42C-C1B0-435F-9EF0-92B45BBC8C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>
    <xdr:from>
      <xdr:col>1</xdr:col>
      <xdr:colOff>0</xdr:colOff>
      <xdr:row>1704</xdr:row>
      <xdr:rowOff>0</xdr:rowOff>
    </xdr:from>
    <xdr:to>
      <xdr:col>7</xdr:col>
      <xdr:colOff>367393</xdr:colOff>
      <xdr:row>1716</xdr:row>
      <xdr:rowOff>0</xdr:rowOff>
    </xdr:to>
    <xdr:graphicFrame macro="">
      <xdr:nvGraphicFramePr>
        <xdr:cNvPr id="189" name="Gráfico 1093">
          <a:extLst>
            <a:ext uri="{FF2B5EF4-FFF2-40B4-BE49-F238E27FC236}">
              <a16:creationId xmlns:a16="http://schemas.microsoft.com/office/drawing/2014/main" xmlns="" id="{C7BEE6BB-722B-4AB9-B677-EBD48559FC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>
    <xdr:from>
      <xdr:col>7</xdr:col>
      <xdr:colOff>752475</xdr:colOff>
      <xdr:row>1704</xdr:row>
      <xdr:rowOff>1</xdr:rowOff>
    </xdr:from>
    <xdr:to>
      <xdr:col>12</xdr:col>
      <xdr:colOff>619125</xdr:colOff>
      <xdr:row>1716</xdr:row>
      <xdr:rowOff>2</xdr:rowOff>
    </xdr:to>
    <xdr:graphicFrame macro="">
      <xdr:nvGraphicFramePr>
        <xdr:cNvPr id="194" name="Gráfico 193">
          <a:extLst>
            <a:ext uri="{FF2B5EF4-FFF2-40B4-BE49-F238E27FC236}">
              <a16:creationId xmlns:a16="http://schemas.microsoft.com/office/drawing/2014/main" xmlns="" id="{773E1507-D638-4155-9F78-E7AFAA29DC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"/>
        </a:graphicData>
      </a:graphic>
    </xdr:graphicFrame>
    <xdr:clientData/>
  </xdr:twoCellAnchor>
  <xdr:twoCellAnchor>
    <xdr:from>
      <xdr:col>7</xdr:col>
      <xdr:colOff>781051</xdr:colOff>
      <xdr:row>1744</xdr:row>
      <xdr:rowOff>1</xdr:rowOff>
    </xdr:from>
    <xdr:to>
      <xdr:col>12</xdr:col>
      <xdr:colOff>638176</xdr:colOff>
      <xdr:row>1756</xdr:row>
      <xdr:rowOff>2</xdr:rowOff>
    </xdr:to>
    <xdr:graphicFrame macro="">
      <xdr:nvGraphicFramePr>
        <xdr:cNvPr id="196" name="Gráfico 195">
          <a:extLst>
            <a:ext uri="{FF2B5EF4-FFF2-40B4-BE49-F238E27FC236}">
              <a16:creationId xmlns:a16="http://schemas.microsoft.com/office/drawing/2014/main" xmlns="" id="{9B8BFAF7-05AC-4EDD-A9AA-31EEA669AB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>
    <xdr:from>
      <xdr:col>1</xdr:col>
      <xdr:colOff>0</xdr:colOff>
      <xdr:row>1744</xdr:row>
      <xdr:rowOff>0</xdr:rowOff>
    </xdr:from>
    <xdr:to>
      <xdr:col>7</xdr:col>
      <xdr:colOff>367393</xdr:colOff>
      <xdr:row>1756</xdr:row>
      <xdr:rowOff>0</xdr:rowOff>
    </xdr:to>
    <xdr:graphicFrame macro="">
      <xdr:nvGraphicFramePr>
        <xdr:cNvPr id="197" name="Gráfico 1093">
          <a:extLst>
            <a:ext uri="{FF2B5EF4-FFF2-40B4-BE49-F238E27FC236}">
              <a16:creationId xmlns:a16="http://schemas.microsoft.com/office/drawing/2014/main" xmlns="" id="{F7A2A96C-00B6-4453-ABC5-4829CDD8AA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4"/>
        </a:graphicData>
      </a:graphic>
    </xdr:graphicFrame>
    <xdr:clientData/>
  </xdr:twoCellAnchor>
  <xdr:twoCellAnchor>
    <xdr:from>
      <xdr:col>1</xdr:col>
      <xdr:colOff>1657351</xdr:colOff>
      <xdr:row>252</xdr:row>
      <xdr:rowOff>0</xdr:rowOff>
    </xdr:from>
    <xdr:to>
      <xdr:col>11</xdr:col>
      <xdr:colOff>28576</xdr:colOff>
      <xdr:row>273</xdr:row>
      <xdr:rowOff>276225</xdr:rowOff>
    </xdr:to>
    <xdr:graphicFrame macro="">
      <xdr:nvGraphicFramePr>
        <xdr:cNvPr id="195" name="Gráfico 194">
          <a:extLst>
            <a:ext uri="{FF2B5EF4-FFF2-40B4-BE49-F238E27FC236}">
              <a16:creationId xmlns:a16="http://schemas.microsoft.com/office/drawing/2014/main" xmlns="" id="{00000000-0008-0000-0000-00001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5"/>
        </a:graphicData>
      </a:graphic>
    </xdr:graphicFrame>
    <xdr:clientData/>
  </xdr:twoCellAnchor>
  <xdr:twoCellAnchor>
    <xdr:from>
      <xdr:col>1</xdr:col>
      <xdr:colOff>1676399</xdr:colOff>
      <xdr:row>277</xdr:row>
      <xdr:rowOff>0</xdr:rowOff>
    </xdr:from>
    <xdr:to>
      <xdr:col>10</xdr:col>
      <xdr:colOff>962024</xdr:colOff>
      <xdr:row>298</xdr:row>
      <xdr:rowOff>295275</xdr:rowOff>
    </xdr:to>
    <xdr:graphicFrame macro="">
      <xdr:nvGraphicFramePr>
        <xdr:cNvPr id="198" name="Gráfico 197">
          <a:extLst>
            <a:ext uri="{FF2B5EF4-FFF2-40B4-BE49-F238E27FC236}">
              <a16:creationId xmlns:a16="http://schemas.microsoft.com/office/drawing/2014/main" xmlns="" id="{00000000-0008-0000-0000-00002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6"/>
        </a:graphicData>
      </a:graphic>
    </xdr:graphicFrame>
    <xdr:clientData/>
  </xdr:twoCellAnchor>
  <xdr:twoCellAnchor>
    <xdr:from>
      <xdr:col>2</xdr:col>
      <xdr:colOff>9524</xdr:colOff>
      <xdr:row>305</xdr:row>
      <xdr:rowOff>304800</xdr:rowOff>
    </xdr:from>
    <xdr:to>
      <xdr:col>11</xdr:col>
      <xdr:colOff>0</xdr:colOff>
      <xdr:row>323</xdr:row>
      <xdr:rowOff>0</xdr:rowOff>
    </xdr:to>
    <xdr:graphicFrame macro="">
      <xdr:nvGraphicFramePr>
        <xdr:cNvPr id="199" name="Gráfico 198">
          <a:extLst>
            <a:ext uri="{FF2B5EF4-FFF2-40B4-BE49-F238E27FC236}">
              <a16:creationId xmlns:a16="http://schemas.microsoft.com/office/drawing/2014/main" xmlns="" id="{00000000-0008-0000-0000-00002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7"/>
        </a:graphicData>
      </a:graphic>
    </xdr:graphicFrame>
    <xdr:clientData/>
  </xdr:twoCellAnchor>
  <xdr:twoCellAnchor>
    <xdr:from>
      <xdr:col>2</xdr:col>
      <xdr:colOff>0</xdr:colOff>
      <xdr:row>326</xdr:row>
      <xdr:rowOff>0</xdr:rowOff>
    </xdr:from>
    <xdr:to>
      <xdr:col>11</xdr:col>
      <xdr:colOff>0</xdr:colOff>
      <xdr:row>343</xdr:row>
      <xdr:rowOff>33111</xdr:rowOff>
    </xdr:to>
    <xdr:graphicFrame macro="">
      <xdr:nvGraphicFramePr>
        <xdr:cNvPr id="200" name="Gráfico 199">
          <a:extLst>
            <a:ext uri="{FF2B5EF4-FFF2-40B4-BE49-F238E27FC236}">
              <a16:creationId xmlns:a16="http://schemas.microsoft.com/office/drawing/2014/main" xmlns="" id="{00000000-0008-0000-0000-00008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8"/>
        </a:graphicData>
      </a:graphic>
    </xdr:graphicFrame>
    <xdr:clientData/>
  </xdr:twoCellAnchor>
  <xdr:twoCellAnchor>
    <xdr:from>
      <xdr:col>1</xdr:col>
      <xdr:colOff>0</xdr:colOff>
      <xdr:row>534</xdr:row>
      <xdr:rowOff>0</xdr:rowOff>
    </xdr:from>
    <xdr:to>
      <xdr:col>11</xdr:col>
      <xdr:colOff>962025</xdr:colOff>
      <xdr:row>542</xdr:row>
      <xdr:rowOff>12700</xdr:rowOff>
    </xdr:to>
    <xdr:graphicFrame macro="">
      <xdr:nvGraphicFramePr>
        <xdr:cNvPr id="204" name="Gráfico 203">
          <a:extLst>
            <a:ext uri="{FF2B5EF4-FFF2-40B4-BE49-F238E27FC236}">
              <a16:creationId xmlns:a16="http://schemas.microsoft.com/office/drawing/2014/main" xmlns="" id="{00000000-0008-0000-0000-00005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9"/>
        </a:graphicData>
      </a:graphic>
    </xdr:graphicFrame>
    <xdr:clientData/>
  </xdr:twoCellAnchor>
  <xdr:twoCellAnchor>
    <xdr:from>
      <xdr:col>1</xdr:col>
      <xdr:colOff>0</xdr:colOff>
      <xdr:row>678</xdr:row>
      <xdr:rowOff>0</xdr:rowOff>
    </xdr:from>
    <xdr:to>
      <xdr:col>12</xdr:col>
      <xdr:colOff>6350</xdr:colOff>
      <xdr:row>686</xdr:row>
      <xdr:rowOff>25400</xdr:rowOff>
    </xdr:to>
    <xdr:graphicFrame macro="">
      <xdr:nvGraphicFramePr>
        <xdr:cNvPr id="206" name="Gráfico 205">
          <a:extLst>
            <a:ext uri="{FF2B5EF4-FFF2-40B4-BE49-F238E27FC236}">
              <a16:creationId xmlns:a16="http://schemas.microsoft.com/office/drawing/2014/main" xmlns="" id="{00000000-0008-0000-0000-00005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0"/>
        </a:graphicData>
      </a:graphic>
    </xdr:graphicFrame>
    <xdr:clientData/>
  </xdr:twoCellAnchor>
  <xdr:twoCellAnchor>
    <xdr:from>
      <xdr:col>1</xdr:col>
      <xdr:colOff>0</xdr:colOff>
      <xdr:row>705</xdr:row>
      <xdr:rowOff>0</xdr:rowOff>
    </xdr:from>
    <xdr:to>
      <xdr:col>12</xdr:col>
      <xdr:colOff>6350</xdr:colOff>
      <xdr:row>713</xdr:row>
      <xdr:rowOff>12700</xdr:rowOff>
    </xdr:to>
    <xdr:graphicFrame macro="">
      <xdr:nvGraphicFramePr>
        <xdr:cNvPr id="207" name="Gráfico 206">
          <a:extLst>
            <a:ext uri="{FF2B5EF4-FFF2-40B4-BE49-F238E27FC236}">
              <a16:creationId xmlns:a16="http://schemas.microsoft.com/office/drawing/2014/main" xmlns="" id="{B6FA02F9-2C01-45D5-BBAA-203206E718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1"/>
        </a:graphicData>
      </a:graphic>
    </xdr:graphicFrame>
    <xdr:clientData/>
  </xdr:twoCellAnchor>
  <xdr:twoCellAnchor>
    <xdr:from>
      <xdr:col>1</xdr:col>
      <xdr:colOff>0</xdr:colOff>
      <xdr:row>821</xdr:row>
      <xdr:rowOff>0</xdr:rowOff>
    </xdr:from>
    <xdr:to>
      <xdr:col>12</xdr:col>
      <xdr:colOff>6350</xdr:colOff>
      <xdr:row>829</xdr:row>
      <xdr:rowOff>25401</xdr:rowOff>
    </xdr:to>
    <xdr:graphicFrame macro="">
      <xdr:nvGraphicFramePr>
        <xdr:cNvPr id="208" name="Gráfico 207">
          <a:extLst>
            <a:ext uri="{FF2B5EF4-FFF2-40B4-BE49-F238E27FC236}">
              <a16:creationId xmlns:a16="http://schemas.microsoft.com/office/drawing/2014/main" xmlns="" id="{187B72E5-9073-4707-B324-FDA235C983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2"/>
        </a:graphicData>
      </a:graphic>
    </xdr:graphicFrame>
    <xdr:clientData/>
  </xdr:twoCellAnchor>
  <xdr:twoCellAnchor>
    <xdr:from>
      <xdr:col>1</xdr:col>
      <xdr:colOff>0</xdr:colOff>
      <xdr:row>848</xdr:row>
      <xdr:rowOff>0</xdr:rowOff>
    </xdr:from>
    <xdr:to>
      <xdr:col>12</xdr:col>
      <xdr:colOff>6350</xdr:colOff>
      <xdr:row>856</xdr:row>
      <xdr:rowOff>12700</xdr:rowOff>
    </xdr:to>
    <xdr:graphicFrame macro="">
      <xdr:nvGraphicFramePr>
        <xdr:cNvPr id="209" name="Gráfico 208">
          <a:extLst>
            <a:ext uri="{FF2B5EF4-FFF2-40B4-BE49-F238E27FC236}">
              <a16:creationId xmlns:a16="http://schemas.microsoft.com/office/drawing/2014/main" xmlns="" id="{4148AE0F-9082-42F6-A1E1-01D037EAB0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3"/>
        </a:graphicData>
      </a:graphic>
    </xdr:graphicFrame>
    <xdr:clientData/>
  </xdr:twoCellAnchor>
  <xdr:twoCellAnchor>
    <xdr:from>
      <xdr:col>1</xdr:col>
      <xdr:colOff>0</xdr:colOff>
      <xdr:row>964</xdr:row>
      <xdr:rowOff>0</xdr:rowOff>
    </xdr:from>
    <xdr:to>
      <xdr:col>12</xdr:col>
      <xdr:colOff>6350</xdr:colOff>
      <xdr:row>972</xdr:row>
      <xdr:rowOff>25401</xdr:rowOff>
    </xdr:to>
    <xdr:graphicFrame macro="">
      <xdr:nvGraphicFramePr>
        <xdr:cNvPr id="210" name="Gráfico 209">
          <a:extLst>
            <a:ext uri="{FF2B5EF4-FFF2-40B4-BE49-F238E27FC236}">
              <a16:creationId xmlns:a16="http://schemas.microsoft.com/office/drawing/2014/main" xmlns="" id="{7B2AE9ED-472F-4A95-AD5F-9940EEF203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4"/>
        </a:graphicData>
      </a:graphic>
    </xdr:graphicFrame>
    <xdr:clientData/>
  </xdr:twoCellAnchor>
  <xdr:twoCellAnchor>
    <xdr:from>
      <xdr:col>1</xdr:col>
      <xdr:colOff>0</xdr:colOff>
      <xdr:row>991</xdr:row>
      <xdr:rowOff>0</xdr:rowOff>
    </xdr:from>
    <xdr:to>
      <xdr:col>12</xdr:col>
      <xdr:colOff>6350</xdr:colOff>
      <xdr:row>999</xdr:row>
      <xdr:rowOff>12700</xdr:rowOff>
    </xdr:to>
    <xdr:graphicFrame macro="">
      <xdr:nvGraphicFramePr>
        <xdr:cNvPr id="211" name="Gráfico 210">
          <a:extLst>
            <a:ext uri="{FF2B5EF4-FFF2-40B4-BE49-F238E27FC236}">
              <a16:creationId xmlns:a16="http://schemas.microsoft.com/office/drawing/2014/main" xmlns="" id="{EBDC9238-1842-47A2-B5AA-1977AEDEA0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5"/>
        </a:graphicData>
      </a:graphic>
    </xdr:graphicFrame>
    <xdr:clientData/>
  </xdr:twoCellAnchor>
  <xdr:twoCellAnchor>
    <xdr:from>
      <xdr:col>1</xdr:col>
      <xdr:colOff>0</xdr:colOff>
      <xdr:row>465</xdr:row>
      <xdr:rowOff>0</xdr:rowOff>
    </xdr:from>
    <xdr:to>
      <xdr:col>12</xdr:col>
      <xdr:colOff>0</xdr:colOff>
      <xdr:row>473</xdr:row>
      <xdr:rowOff>25400</xdr:rowOff>
    </xdr:to>
    <xdr:graphicFrame macro="">
      <xdr:nvGraphicFramePr>
        <xdr:cNvPr id="107" name="Gráfico 106">
          <a:extLst>
            <a:ext uri="{FF2B5EF4-FFF2-40B4-BE49-F238E27FC236}">
              <a16:creationId xmlns="" xmlns:a16="http://schemas.microsoft.com/office/drawing/2014/main" id="{00000000-0008-0000-0000-00005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6"/>
        </a:graphicData>
      </a:graphic>
    </xdr:graphicFrame>
    <xdr:clientData/>
  </xdr:twoCellAnchor>
  <xdr:twoCellAnchor>
    <xdr:from>
      <xdr:col>1</xdr:col>
      <xdr:colOff>0</xdr:colOff>
      <xdr:row>1107</xdr:row>
      <xdr:rowOff>0</xdr:rowOff>
    </xdr:from>
    <xdr:to>
      <xdr:col>12</xdr:col>
      <xdr:colOff>6350</xdr:colOff>
      <xdr:row>1115</xdr:row>
      <xdr:rowOff>25401</xdr:rowOff>
    </xdr:to>
    <xdr:graphicFrame macro="">
      <xdr:nvGraphicFramePr>
        <xdr:cNvPr id="106" name="Gráfico 105">
          <a:extLst>
            <a:ext uri="{FF2B5EF4-FFF2-40B4-BE49-F238E27FC236}">
              <a16:creationId xmlns:a16="http://schemas.microsoft.com/office/drawing/2014/main" xmlns="" id="{1E7F0F24-A9FD-47E6-A663-ECA216E200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7"/>
        </a:graphicData>
      </a:graphic>
    </xdr:graphicFrame>
    <xdr:clientData/>
  </xdr:twoCellAnchor>
  <xdr:twoCellAnchor>
    <xdr:from>
      <xdr:col>1</xdr:col>
      <xdr:colOff>0</xdr:colOff>
      <xdr:row>1134</xdr:row>
      <xdr:rowOff>0</xdr:rowOff>
    </xdr:from>
    <xdr:to>
      <xdr:col>12</xdr:col>
      <xdr:colOff>6350</xdr:colOff>
      <xdr:row>1142</xdr:row>
      <xdr:rowOff>12700</xdr:rowOff>
    </xdr:to>
    <xdr:graphicFrame macro="">
      <xdr:nvGraphicFramePr>
        <xdr:cNvPr id="114" name="Gráfico 113">
          <a:extLst>
            <a:ext uri="{FF2B5EF4-FFF2-40B4-BE49-F238E27FC236}">
              <a16:creationId xmlns:a16="http://schemas.microsoft.com/office/drawing/2014/main" xmlns="" id="{78599F96-ABC3-4FAC-8705-CAC7A446FE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8"/>
        </a:graphicData>
      </a:graphic>
    </xdr:graphicFrame>
    <xdr:clientData/>
  </xdr:twoCellAnchor>
  <xdr:twoCellAnchor>
    <xdr:from>
      <xdr:col>1</xdr:col>
      <xdr:colOff>0</xdr:colOff>
      <xdr:row>1250</xdr:row>
      <xdr:rowOff>0</xdr:rowOff>
    </xdr:from>
    <xdr:to>
      <xdr:col>12</xdr:col>
      <xdr:colOff>6350</xdr:colOff>
      <xdr:row>1258</xdr:row>
      <xdr:rowOff>25401</xdr:rowOff>
    </xdr:to>
    <xdr:graphicFrame macro="">
      <xdr:nvGraphicFramePr>
        <xdr:cNvPr id="124" name="Gráfico 123">
          <a:extLst>
            <a:ext uri="{FF2B5EF4-FFF2-40B4-BE49-F238E27FC236}">
              <a16:creationId xmlns:a16="http://schemas.microsoft.com/office/drawing/2014/main" xmlns="" id="{347062A3-0CB1-4E17-89A2-CCA6E1EB41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9"/>
        </a:graphicData>
      </a:graphic>
    </xdr:graphicFrame>
    <xdr:clientData/>
  </xdr:twoCellAnchor>
  <xdr:twoCellAnchor>
    <xdr:from>
      <xdr:col>1</xdr:col>
      <xdr:colOff>0</xdr:colOff>
      <xdr:row>1277</xdr:row>
      <xdr:rowOff>0</xdr:rowOff>
    </xdr:from>
    <xdr:to>
      <xdr:col>12</xdr:col>
      <xdr:colOff>6350</xdr:colOff>
      <xdr:row>1285</xdr:row>
      <xdr:rowOff>12700</xdr:rowOff>
    </xdr:to>
    <xdr:graphicFrame macro="">
      <xdr:nvGraphicFramePr>
        <xdr:cNvPr id="125" name="Gráfico 124">
          <a:extLst>
            <a:ext uri="{FF2B5EF4-FFF2-40B4-BE49-F238E27FC236}">
              <a16:creationId xmlns:a16="http://schemas.microsoft.com/office/drawing/2014/main" xmlns="" id="{88FA4DAA-2B03-4AD7-9E83-0E24C02B8D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0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1.-%20SECCION%20ESTUDIOS%20TURISTICOS/4.-%20BOLET&#205;N%20DE%20COYUNTURA%20TURISTICA/A&#209;O%202015/12.-%20DICIEMBRE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1.-%20SECCION%20ESTUDIOS%20TURISTICOS/4.-%20BOLET&#205;N%20DE%20COYUNTURA%20TURISTICA/A&#209;O%202016/1.-%20ENERO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1.-%20SECCION%20ESTUDIOS%20TURISTICOS/4.-%20BOLET&#205;N%20DE%20COYUNTURA%20TURISTICA/A&#209;O%202017/1.-%20ENERO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1.-%20SECCION%20ESTUDIOS%20TURISTICOS/4.-%20BOLET&#205;N%20DE%20COYUNTURA%20TURISTICA/A&#209;O%202019/12.-2019%20DICIEMBRE_2019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1.-%20SECCION%20ESTUDIOS%20TURISTICOS/4.-%20BOLET&#205;N%20DE%20COYUNTURA%20TURISTICA/A&#209;O%202019/12.-%202019%20DICIEMBRE_20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s"/>
      <sheetName val="Comparativa mes a mes"/>
      <sheetName val="Oferta"/>
    </sheetNames>
    <sheetDataSet>
      <sheetData sheetId="0">
        <row r="46">
          <cell r="B46" t="str">
            <v>Melilla</v>
          </cell>
          <cell r="C46">
            <v>1.2192386202514172E-3</v>
          </cell>
        </row>
        <row r="47">
          <cell r="B47" t="str">
            <v>Ceuta</v>
          </cell>
          <cell r="C47">
            <v>1.5256775077432394E-3</v>
          </cell>
        </row>
        <row r="48">
          <cell r="B48" t="str">
            <v>Baleares (Islas)</v>
          </cell>
          <cell r="C48">
            <v>8.5609098896384239E-3</v>
          </cell>
        </row>
        <row r="49">
          <cell r="B49" t="str">
            <v>Canarias</v>
          </cell>
          <cell r="C49">
            <v>1.0799183510243893E-2</v>
          </cell>
        </row>
        <row r="50">
          <cell r="B50" t="str">
            <v>Rioja (La)</v>
          </cell>
          <cell r="C50">
            <v>1.1987232603132725E-2</v>
          </cell>
        </row>
        <row r="51">
          <cell r="B51" t="str">
            <v>Murcia (Región de)</v>
          </cell>
          <cell r="C51">
            <v>1.4108320698142052E-2</v>
          </cell>
        </row>
        <row r="52">
          <cell r="B52" t="str">
            <v>Navarra (Comunidad Foral de)</v>
          </cell>
          <cell r="C52">
            <v>1.8189098685979843E-2</v>
          </cell>
        </row>
        <row r="53">
          <cell r="B53" t="str">
            <v>Extremadura</v>
          </cell>
          <cell r="C53">
            <v>2.2376691922545433E-2</v>
          </cell>
        </row>
        <row r="54">
          <cell r="B54" t="str">
            <v>Aragón</v>
          </cell>
          <cell r="C54">
            <v>2.2655723616480827E-2</v>
          </cell>
        </row>
        <row r="55">
          <cell r="B55" t="str">
            <v>Cantabria</v>
          </cell>
          <cell r="C55">
            <v>3.0172333121299744E-2</v>
          </cell>
        </row>
        <row r="56">
          <cell r="B56" t="str">
            <v>Castilla - La Mancha</v>
          </cell>
          <cell r="C56">
            <v>3.9865601807832718E-2</v>
          </cell>
        </row>
        <row r="57">
          <cell r="B57" t="str">
            <v>Comunidad Valenciana</v>
          </cell>
          <cell r="C57">
            <v>5.4241172969341278E-2</v>
          </cell>
        </row>
        <row r="58">
          <cell r="B58" t="str">
            <v>Asturias (Principado de)</v>
          </cell>
          <cell r="C58">
            <v>5.5203832685947418E-2</v>
          </cell>
        </row>
        <row r="59">
          <cell r="B59" t="str">
            <v>Galicia</v>
          </cell>
          <cell r="C59">
            <v>6.5421462059020996E-2</v>
          </cell>
        </row>
        <row r="60">
          <cell r="B60" t="str">
            <v>País Vasco</v>
          </cell>
          <cell r="C60">
            <v>7.1166090667247772E-2</v>
          </cell>
        </row>
        <row r="61">
          <cell r="B61" t="str">
            <v>Cataluña</v>
          </cell>
          <cell r="C61">
            <v>7.1694403886795044E-2</v>
          </cell>
        </row>
        <row r="62">
          <cell r="B62" t="str">
            <v>Andalucía</v>
          </cell>
          <cell r="C62">
            <v>8.0085352063179016E-2</v>
          </cell>
        </row>
        <row r="63">
          <cell r="B63" t="str">
            <v>Castilla y León</v>
          </cell>
          <cell r="C63">
            <v>0.14386171102523804</v>
          </cell>
        </row>
        <row r="64">
          <cell r="B64" t="str">
            <v>Madrid (Comunidad de)</v>
          </cell>
          <cell r="C64">
            <v>0.27686595916748047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s"/>
      <sheetName val="Comparativa mes a mes"/>
      <sheetName val="Oferta"/>
    </sheetNames>
    <sheetDataSet>
      <sheetData sheetId="0">
        <row r="204">
          <cell r="B204" t="str">
            <v>V. españoles</v>
          </cell>
          <cell r="C204" t="str">
            <v>V. extranjeros</v>
          </cell>
          <cell r="D204" t="str">
            <v>Total viajeros</v>
          </cell>
        </row>
        <row r="205">
          <cell r="A205" t="str">
            <v>ENERO a ENERO 2015</v>
          </cell>
          <cell r="B205">
            <v>253955</v>
          </cell>
          <cell r="C205">
            <v>47637</v>
          </cell>
          <cell r="D205">
            <v>301592</v>
          </cell>
        </row>
        <row r="206">
          <cell r="A206" t="str">
            <v>ENERO a ENERO 2016</v>
          </cell>
          <cell r="B206">
            <v>287036</v>
          </cell>
          <cell r="C206">
            <v>49434</v>
          </cell>
          <cell r="D206">
            <v>336470</v>
          </cell>
        </row>
        <row r="221">
          <cell r="B221" t="str">
            <v>P. españoles</v>
          </cell>
          <cell r="C221" t="str">
            <v>P. extranjeros</v>
          </cell>
          <cell r="D221" t="str">
            <v>Total pernoctaciones</v>
          </cell>
        </row>
        <row r="222">
          <cell r="A222" t="str">
            <v>ENERO a ENERO 2015</v>
          </cell>
          <cell r="B222">
            <v>421382</v>
          </cell>
          <cell r="C222">
            <v>74635</v>
          </cell>
          <cell r="D222">
            <v>496017</v>
          </cell>
        </row>
        <row r="223">
          <cell r="A223" t="str">
            <v>ENERO a ENERO 2016</v>
          </cell>
          <cell r="B223">
            <v>465987</v>
          </cell>
          <cell r="C223">
            <v>79219</v>
          </cell>
          <cell r="D223">
            <v>545206</v>
          </cell>
        </row>
      </sheetData>
      <sheetData sheetId="1"/>
      <sheetData sheetId="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s"/>
      <sheetName val="Comparativa mes a mes"/>
      <sheetName val="Oferta"/>
    </sheetNames>
    <sheetDataSet>
      <sheetData sheetId="0"/>
      <sheetData sheetId="1"/>
      <sheetData sheetId="2">
        <row r="37">
          <cell r="B37" t="str">
            <v>Hoteles</v>
          </cell>
          <cell r="D37" t="str">
            <v>Hostales</v>
          </cell>
          <cell r="F37" t="str">
            <v>Pensiones</v>
          </cell>
        </row>
        <row r="39">
          <cell r="B39">
            <v>51</v>
          </cell>
          <cell r="D39">
            <v>81</v>
          </cell>
          <cell r="F39">
            <v>13</v>
          </cell>
        </row>
        <row r="40">
          <cell r="B40">
            <v>134</v>
          </cell>
          <cell r="D40">
            <v>116</v>
          </cell>
          <cell r="F40">
            <v>80</v>
          </cell>
        </row>
        <row r="41">
          <cell r="B41">
            <v>91</v>
          </cell>
          <cell r="D41">
            <v>200</v>
          </cell>
          <cell r="F41">
            <v>118</v>
          </cell>
        </row>
        <row r="42">
          <cell r="B42">
            <v>35</v>
          </cell>
          <cell r="D42">
            <v>60</v>
          </cell>
          <cell r="F42">
            <v>24</v>
          </cell>
        </row>
        <row r="43">
          <cell r="B43">
            <v>109</v>
          </cell>
          <cell r="D43">
            <v>110</v>
          </cell>
          <cell r="F43">
            <v>49</v>
          </cell>
        </row>
        <row r="44">
          <cell r="B44">
            <v>62</v>
          </cell>
          <cell r="D44">
            <v>75</v>
          </cell>
          <cell r="F44">
            <v>26</v>
          </cell>
        </row>
        <row r="45">
          <cell r="B45">
            <v>39</v>
          </cell>
          <cell r="D45">
            <v>83</v>
          </cell>
          <cell r="F45">
            <v>22</v>
          </cell>
        </row>
        <row r="46">
          <cell r="B46">
            <v>82</v>
          </cell>
          <cell r="D46">
            <v>64</v>
          </cell>
          <cell r="F46">
            <v>51</v>
          </cell>
        </row>
        <row r="47">
          <cell r="B47">
            <v>47</v>
          </cell>
          <cell r="D47">
            <v>55</v>
          </cell>
          <cell r="F47">
            <v>16</v>
          </cell>
        </row>
        <row r="95">
          <cell r="B95" t="str">
            <v>Ávila</v>
          </cell>
          <cell r="C95" t="str">
            <v>Burgos</v>
          </cell>
          <cell r="D95" t="str">
            <v>León</v>
          </cell>
          <cell r="E95" t="str">
            <v>Palencia</v>
          </cell>
          <cell r="F95" t="str">
            <v>Salamanca</v>
          </cell>
          <cell r="G95" t="str">
            <v>Segovia</v>
          </cell>
          <cell r="H95" t="str">
            <v>Soria</v>
          </cell>
          <cell r="I95" t="str">
            <v>Valladolid</v>
          </cell>
          <cell r="J95" t="str">
            <v>Zamora</v>
          </cell>
        </row>
        <row r="96">
          <cell r="A96" t="str">
            <v>1ª Categoría</v>
          </cell>
          <cell r="B96">
            <v>528</v>
          </cell>
          <cell r="C96">
            <v>2769</v>
          </cell>
          <cell r="D96">
            <v>1135</v>
          </cell>
          <cell r="E96">
            <v>0</v>
          </cell>
          <cell r="F96">
            <v>894</v>
          </cell>
          <cell r="G96">
            <v>1687</v>
          </cell>
          <cell r="H96">
            <v>3912</v>
          </cell>
          <cell r="I96">
            <v>1248</v>
          </cell>
          <cell r="J96">
            <v>248</v>
          </cell>
        </row>
        <row r="97">
          <cell r="A97" t="str">
            <v>2ª Categoría</v>
          </cell>
          <cell r="B97">
            <v>6717</v>
          </cell>
          <cell r="C97">
            <v>4442</v>
          </cell>
          <cell r="D97">
            <v>7909</v>
          </cell>
          <cell r="E97">
            <v>1483</v>
          </cell>
          <cell r="F97">
            <v>4709</v>
          </cell>
          <cell r="G97">
            <v>649</v>
          </cell>
          <cell r="H97">
            <v>888</v>
          </cell>
          <cell r="I97">
            <v>38</v>
          </cell>
          <cell r="J97">
            <v>3356</v>
          </cell>
        </row>
        <row r="98">
          <cell r="A98" t="str">
            <v>Lujo</v>
          </cell>
          <cell r="B98">
            <v>0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CIEMBRE 2019"/>
      <sheetName val="Hoja1"/>
    </sheetNames>
    <sheetDataSet>
      <sheetData sheetId="0"/>
      <sheetData sheetId="1">
        <row r="3">
          <cell r="A3" t="str">
            <v>Melilla</v>
          </cell>
          <cell r="B3">
            <v>9.6469243778904803E-4</v>
          </cell>
        </row>
        <row r="4">
          <cell r="A4" t="str">
            <v>Ceuta</v>
          </cell>
          <cell r="B4">
            <v>1.2882963745354239E-3</v>
          </cell>
        </row>
        <row r="5">
          <cell r="A5" t="str">
            <v>Canarias</v>
          </cell>
          <cell r="B5">
            <v>1.0222069026254405E-2</v>
          </cell>
        </row>
        <row r="6">
          <cell r="A6" t="str">
            <v>Baleares (Islas)</v>
          </cell>
          <cell r="B6">
            <v>1.128109064583478E-2</v>
          </cell>
        </row>
        <row r="7">
          <cell r="A7" t="str">
            <v>Murcia (Región de)</v>
          </cell>
          <cell r="B7">
            <v>1.2493605848518913E-2</v>
          </cell>
        </row>
        <row r="8">
          <cell r="A8" t="str">
            <v>Rioja (La)</v>
          </cell>
          <cell r="B8">
            <v>1.3645428540706965E-2</v>
          </cell>
        </row>
        <row r="9">
          <cell r="A9" t="str">
            <v>Navarra (Comunidad Foral de)</v>
          </cell>
          <cell r="B9">
            <v>1.8718517247072738E-2</v>
          </cell>
        </row>
        <row r="10">
          <cell r="A10" t="str">
            <v>Aragón</v>
          </cell>
          <cell r="B10">
            <v>2.4033705285989936E-2</v>
          </cell>
        </row>
        <row r="11">
          <cell r="A11" t="str">
            <v>Extremadura</v>
          </cell>
          <cell r="B11">
            <v>2.5949641123715894E-2</v>
          </cell>
        </row>
        <row r="12">
          <cell r="A12" t="str">
            <v>Cantabria</v>
          </cell>
          <cell r="B12">
            <v>2.6789894294194559E-2</v>
          </cell>
        </row>
        <row r="13">
          <cell r="A13" t="str">
            <v>Asturias (Principado de)</v>
          </cell>
          <cell r="B13">
            <v>3.9619185335519475E-2</v>
          </cell>
        </row>
        <row r="14">
          <cell r="A14" t="str">
            <v>Castilla - La Mancha</v>
          </cell>
          <cell r="B14">
            <v>4.197007532376814E-2</v>
          </cell>
        </row>
        <row r="15">
          <cell r="A15" t="str">
            <v>Comunidad Valenciana</v>
          </cell>
          <cell r="B15">
            <v>5.619381373919221E-2</v>
          </cell>
        </row>
        <row r="16">
          <cell r="A16" t="str">
            <v>País Vasco</v>
          </cell>
          <cell r="B16">
            <v>6.0725535037418205E-2</v>
          </cell>
        </row>
        <row r="17">
          <cell r="A17" t="str">
            <v>Galicia</v>
          </cell>
          <cell r="B17">
            <v>6.1166679891070837E-2</v>
          </cell>
        </row>
        <row r="18">
          <cell r="A18" t="str">
            <v>Cataluña</v>
          </cell>
          <cell r="B18">
            <v>6.1875715863718511E-2</v>
          </cell>
        </row>
        <row r="19">
          <cell r="A19" t="str">
            <v>Andalucía</v>
          </cell>
          <cell r="B19">
            <v>8.3490236806535362E-2</v>
          </cell>
        </row>
        <row r="20">
          <cell r="A20" t="str">
            <v>Castilla y León</v>
          </cell>
          <cell r="B20">
            <v>0.14689282320528502</v>
          </cell>
        </row>
        <row r="21">
          <cell r="A21" t="str">
            <v>Madrid (Comunidad de)</v>
          </cell>
          <cell r="B21">
            <v>0.30267899397287956</v>
          </cell>
        </row>
        <row r="25">
          <cell r="A25" t="str">
            <v>Melilla</v>
          </cell>
          <cell r="B25">
            <v>9.5586664974689484E-4</v>
          </cell>
        </row>
        <row r="26">
          <cell r="A26" t="str">
            <v>Ceuta</v>
          </cell>
          <cell r="B26">
            <v>1.2674068566411734E-3</v>
          </cell>
        </row>
        <row r="27">
          <cell r="A27" t="str">
            <v>Baleares (Islas)</v>
          </cell>
          <cell r="B27">
            <v>9.2518413439393044E-3</v>
          </cell>
        </row>
        <row r="28">
          <cell r="A28" t="str">
            <v>Canarias</v>
          </cell>
          <cell r="B28">
            <v>1.1275449767708778E-2</v>
          </cell>
        </row>
        <row r="29">
          <cell r="A29" t="str">
            <v>Rioja (La)</v>
          </cell>
          <cell r="B29">
            <v>1.1822536587715149E-2</v>
          </cell>
        </row>
        <row r="30">
          <cell r="A30" t="str">
            <v>Murcia (Región de)</v>
          </cell>
          <cell r="B30">
            <v>1.5359935350716114E-2</v>
          </cell>
        </row>
        <row r="31">
          <cell r="A31" t="str">
            <v>Navarra (Comunidad Foral de)</v>
          </cell>
          <cell r="B31">
            <v>1.8065469339489937E-2</v>
          </cell>
        </row>
        <row r="32">
          <cell r="A32" t="str">
            <v>Aragón</v>
          </cell>
          <cell r="B32">
            <v>2.3577917367219925E-2</v>
          </cell>
        </row>
        <row r="33">
          <cell r="A33" t="str">
            <v>Extremadura</v>
          </cell>
          <cell r="B33">
            <v>2.4552688002586365E-2</v>
          </cell>
        </row>
        <row r="34">
          <cell r="A34" t="str">
            <v>Cantabria</v>
          </cell>
          <cell r="B34">
            <v>2.8749847784638405E-2</v>
          </cell>
        </row>
        <row r="35">
          <cell r="A35" t="str">
            <v>Castilla - La Mancha</v>
          </cell>
          <cell r="B35">
            <v>4.5824237167835236E-2</v>
          </cell>
        </row>
        <row r="36">
          <cell r="A36" t="str">
            <v>Asturias (Principado de)</v>
          </cell>
          <cell r="B36">
            <v>4.9488116055727005E-2</v>
          </cell>
        </row>
        <row r="37">
          <cell r="A37" t="str">
            <v>Comunidad Valenciana</v>
          </cell>
          <cell r="B37">
            <v>5.7263739407062531E-2</v>
          </cell>
        </row>
        <row r="38">
          <cell r="A38" t="str">
            <v>País Vasco</v>
          </cell>
          <cell r="B38">
            <v>6.3812240958213806E-2</v>
          </cell>
        </row>
        <row r="39">
          <cell r="A39" t="str">
            <v>Galicia</v>
          </cell>
          <cell r="B39">
            <v>6.5998800098896027E-2</v>
          </cell>
        </row>
        <row r="40">
          <cell r="A40" t="str">
            <v>Cataluña</v>
          </cell>
          <cell r="B40">
            <v>7.0223592221736908E-2</v>
          </cell>
        </row>
        <row r="41">
          <cell r="A41" t="str">
            <v>Andalucía</v>
          </cell>
          <cell r="B41">
            <v>8.510531485080719E-2</v>
          </cell>
        </row>
        <row r="42">
          <cell r="A42" t="str">
            <v>Castilla y León</v>
          </cell>
          <cell r="B42">
            <v>0.14211134612560272</v>
          </cell>
        </row>
        <row r="43">
          <cell r="A43" t="str">
            <v>Madrid (Comunidad de)</v>
          </cell>
          <cell r="B43">
            <v>0.2752937376499176</v>
          </cell>
        </row>
        <row r="47">
          <cell r="A47" t="str">
            <v>Resto de América</v>
          </cell>
          <cell r="B47">
            <v>5.6539176221168878E-2</v>
          </cell>
        </row>
        <row r="48">
          <cell r="A48" t="str">
            <v>Resto del mundo</v>
          </cell>
          <cell r="B48">
            <v>8.8069345063741269E-2</v>
          </cell>
        </row>
        <row r="49">
          <cell r="A49" t="str">
            <v>Resto de Europa</v>
          </cell>
          <cell r="B49">
            <v>8.5750883467795636E-2</v>
          </cell>
        </row>
        <row r="50">
          <cell r="A50" t="str">
            <v>Canadá</v>
          </cell>
          <cell r="B50">
            <v>5.0919474213881729E-3</v>
          </cell>
        </row>
        <row r="51">
          <cell r="A51" t="str">
            <v>Méjico</v>
          </cell>
          <cell r="B51">
            <v>1.5949506797371619E-2</v>
          </cell>
        </row>
        <row r="52">
          <cell r="A52" t="str">
            <v>Brasil</v>
          </cell>
          <cell r="B52">
            <v>2.626625548559958E-2</v>
          </cell>
        </row>
        <row r="53">
          <cell r="A53" t="str">
            <v>Japón</v>
          </cell>
          <cell r="B53">
            <v>3.2342815979578256E-2</v>
          </cell>
        </row>
        <row r="54">
          <cell r="A54" t="str">
            <v>Alemania</v>
          </cell>
          <cell r="B54">
            <v>4.994231214700786E-2</v>
          </cell>
        </row>
        <row r="55">
          <cell r="A55" t="str">
            <v>Benelux (Bélgica, Holanda y Luxemburgo)</v>
          </cell>
          <cell r="B55">
            <v>5.3427792870140975E-2</v>
          </cell>
        </row>
        <row r="56">
          <cell r="A56" t="str">
            <v>EEUU</v>
          </cell>
          <cell r="B56">
            <v>5.5277028371017986E-2</v>
          </cell>
        </row>
        <row r="57">
          <cell r="A57" t="str">
            <v>China</v>
          </cell>
          <cell r="B57">
            <v>5.7773742400571856E-2</v>
          </cell>
        </row>
        <row r="58">
          <cell r="A58" t="str">
            <v>Italia</v>
          </cell>
          <cell r="B58">
            <v>6.0499666409300941E-2</v>
          </cell>
        </row>
        <row r="59">
          <cell r="A59" t="str">
            <v>Reino Unido</v>
          </cell>
          <cell r="B59">
            <v>7.6547699786602696E-2</v>
          </cell>
        </row>
        <row r="60">
          <cell r="A60" t="str">
            <v>Francia</v>
          </cell>
          <cell r="B60">
            <v>0.16736963430157925</v>
          </cell>
        </row>
        <row r="61">
          <cell r="A61" t="str">
            <v>Portugal</v>
          </cell>
          <cell r="B61">
            <v>0.16915219327713502</v>
          </cell>
        </row>
        <row r="65">
          <cell r="A65" t="str">
            <v>Resto de América</v>
          </cell>
          <cell r="B65">
            <v>4.2029943317174911E-2</v>
          </cell>
        </row>
        <row r="66">
          <cell r="A66" t="str">
            <v>Resto del mundo</v>
          </cell>
          <cell r="B66">
            <v>7.9058393836021423E-2</v>
          </cell>
        </row>
        <row r="67">
          <cell r="A67" t="str">
            <v>Resto de Europa</v>
          </cell>
          <cell r="B67">
            <v>8.309558779001236E-2</v>
          </cell>
        </row>
        <row r="68">
          <cell r="A68" t="str">
            <v>Canadá</v>
          </cell>
          <cell r="B68">
            <v>1.491087581962347E-2</v>
          </cell>
        </row>
        <row r="69">
          <cell r="A69" t="str">
            <v>Méjico</v>
          </cell>
          <cell r="B69">
            <v>1.5083816833794117E-2</v>
          </cell>
        </row>
        <row r="70">
          <cell r="A70" t="str">
            <v>Japón</v>
          </cell>
          <cell r="B70">
            <v>1.6442049294710159E-2</v>
          </cell>
        </row>
        <row r="71">
          <cell r="A71" t="str">
            <v>Brasil</v>
          </cell>
          <cell r="B71">
            <v>2.1711645647883415E-2</v>
          </cell>
        </row>
        <row r="72">
          <cell r="A72" t="str">
            <v>China</v>
          </cell>
          <cell r="B72">
            <v>3.7412695586681366E-2</v>
          </cell>
        </row>
        <row r="73">
          <cell r="A73" t="str">
            <v>Italia</v>
          </cell>
          <cell r="B73">
            <v>5.5885497480630875E-2</v>
          </cell>
        </row>
        <row r="74">
          <cell r="A74" t="str">
            <v>EEUU</v>
          </cell>
          <cell r="B74">
            <v>7.0108659565448761E-2</v>
          </cell>
        </row>
        <row r="75">
          <cell r="A75" t="str">
            <v>Benelux (Bélgica, Holanda y Luxemburgo)</v>
          </cell>
          <cell r="B75">
            <v>8.1056751310825348E-2</v>
          </cell>
        </row>
        <row r="76">
          <cell r="A76" t="str">
            <v>Alemania</v>
          </cell>
          <cell r="B76">
            <v>8.8450945913791656E-2</v>
          </cell>
        </row>
        <row r="77">
          <cell r="A77" t="str">
            <v>Portugal</v>
          </cell>
          <cell r="B77">
            <v>0.10095660388469696</v>
          </cell>
        </row>
        <row r="78">
          <cell r="A78" t="str">
            <v>Reino Unido</v>
          </cell>
          <cell r="B78">
            <v>0.11582474410533905</v>
          </cell>
        </row>
        <row r="79">
          <cell r="A79" t="str">
            <v>Francia</v>
          </cell>
          <cell r="B79">
            <v>0.17797183990478516</v>
          </cell>
        </row>
        <row r="87">
          <cell r="B87" t="str">
            <v>Enero</v>
          </cell>
          <cell r="C87" t="str">
            <v>Febrero</v>
          </cell>
          <cell r="D87" t="str">
            <v>Marzo</v>
          </cell>
          <cell r="E87" t="str">
            <v>Abril</v>
          </cell>
          <cell r="F87" t="str">
            <v>Mayo</v>
          </cell>
          <cell r="G87" t="str">
            <v>Junio</v>
          </cell>
          <cell r="H87" t="str">
            <v>Julio</v>
          </cell>
          <cell r="I87" t="str">
            <v>Agosto</v>
          </cell>
          <cell r="J87" t="str">
            <v>Septiembre</v>
          </cell>
          <cell r="K87" t="str">
            <v>Octubre</v>
          </cell>
          <cell r="L87" t="str">
            <v>Noviembre</v>
          </cell>
          <cell r="M87" t="str">
            <v>Diciembre</v>
          </cell>
        </row>
        <row r="88">
          <cell r="A88" t="str">
            <v>AÑO 2018</v>
          </cell>
          <cell r="B88">
            <v>625350</v>
          </cell>
          <cell r="C88">
            <v>692780</v>
          </cell>
          <cell r="D88">
            <v>1046156</v>
          </cell>
          <cell r="E88">
            <v>1087593</v>
          </cell>
          <cell r="F88">
            <v>1157041</v>
          </cell>
          <cell r="G88">
            <v>1194416</v>
          </cell>
          <cell r="H88">
            <v>1534230</v>
          </cell>
          <cell r="I88">
            <v>2156955</v>
          </cell>
          <cell r="J88">
            <v>1377987</v>
          </cell>
          <cell r="K88">
            <v>1330100</v>
          </cell>
          <cell r="L88">
            <v>1045180</v>
          </cell>
          <cell r="M88">
            <v>1032668</v>
          </cell>
        </row>
        <row r="89">
          <cell r="A89" t="str">
            <v>AÑO 2019</v>
          </cell>
          <cell r="B89">
            <v>655740</v>
          </cell>
          <cell r="C89">
            <v>759966</v>
          </cell>
          <cell r="D89">
            <v>1003448</v>
          </cell>
          <cell r="E89">
            <v>1361160</v>
          </cell>
          <cell r="F89">
            <v>1309968</v>
          </cell>
          <cell r="G89">
            <v>1417925</v>
          </cell>
          <cell r="H89">
            <v>1543564</v>
          </cell>
          <cell r="I89">
            <v>2248836</v>
          </cell>
          <cell r="J89">
            <v>1414754</v>
          </cell>
          <cell r="K89">
            <v>1330736</v>
          </cell>
          <cell r="L89">
            <v>1087118</v>
          </cell>
          <cell r="M89">
            <v>1095192</v>
          </cell>
        </row>
        <row r="94">
          <cell r="B94" t="str">
            <v>Enero</v>
          </cell>
          <cell r="C94" t="str">
            <v>Febrero</v>
          </cell>
          <cell r="D94" t="str">
            <v>Marzo</v>
          </cell>
          <cell r="E94" t="str">
            <v>Abril</v>
          </cell>
          <cell r="F94" t="str">
            <v>Mayo</v>
          </cell>
          <cell r="G94" t="str">
            <v>Junio</v>
          </cell>
          <cell r="H94" t="str">
            <v>Julio</v>
          </cell>
          <cell r="I94" t="str">
            <v>Agosto</v>
          </cell>
          <cell r="J94" t="str">
            <v>Septiembre</v>
          </cell>
          <cell r="K94" t="str">
            <v>Octubre</v>
          </cell>
          <cell r="L94" t="str">
            <v>Noviembre</v>
          </cell>
          <cell r="M94" t="str">
            <v>Diciembre</v>
          </cell>
        </row>
        <row r="95">
          <cell r="A95" t="str">
            <v>AÑO 2018</v>
          </cell>
          <cell r="B95">
            <v>317279</v>
          </cell>
          <cell r="C95">
            <v>351212</v>
          </cell>
          <cell r="D95">
            <v>481299</v>
          </cell>
          <cell r="E95">
            <v>498245</v>
          </cell>
          <cell r="F95">
            <v>564655</v>
          </cell>
          <cell r="G95">
            <v>553040</v>
          </cell>
          <cell r="H95">
            <v>592596</v>
          </cell>
          <cell r="I95">
            <v>761846</v>
          </cell>
          <cell r="J95">
            <v>648090</v>
          </cell>
          <cell r="K95">
            <v>603605</v>
          </cell>
          <cell r="L95">
            <v>448763</v>
          </cell>
          <cell r="M95">
            <v>415393</v>
          </cell>
        </row>
        <row r="96">
          <cell r="A96" t="str">
            <v>AÑO 2019</v>
          </cell>
          <cell r="B96">
            <v>312582</v>
          </cell>
          <cell r="C96">
            <v>356296</v>
          </cell>
          <cell r="D96">
            <v>442840</v>
          </cell>
          <cell r="E96">
            <v>556947</v>
          </cell>
          <cell r="F96">
            <v>585358</v>
          </cell>
          <cell r="G96">
            <v>600466</v>
          </cell>
          <cell r="H96">
            <v>589861</v>
          </cell>
          <cell r="I96">
            <v>769600</v>
          </cell>
          <cell r="J96">
            <v>623824</v>
          </cell>
          <cell r="K96">
            <v>578995</v>
          </cell>
          <cell r="L96">
            <v>459227</v>
          </cell>
          <cell r="M96">
            <v>434410</v>
          </cell>
        </row>
        <row r="99">
          <cell r="B99" t="str">
            <v>Enero</v>
          </cell>
          <cell r="C99" t="str">
            <v>Febrero</v>
          </cell>
          <cell r="D99" t="str">
            <v>Marzo</v>
          </cell>
          <cell r="E99" t="str">
            <v>Abril</v>
          </cell>
          <cell r="F99" t="str">
            <v>Mayo</v>
          </cell>
          <cell r="G99" t="str">
            <v>Junio</v>
          </cell>
          <cell r="H99" t="str">
            <v>Julio</v>
          </cell>
          <cell r="I99" t="str">
            <v>Agosto</v>
          </cell>
          <cell r="J99" t="str">
            <v>Septiembre</v>
          </cell>
          <cell r="K99" t="str">
            <v>Octubre</v>
          </cell>
          <cell r="L99" t="str">
            <v>Noviembre</v>
          </cell>
          <cell r="M99" t="str">
            <v>Diciembre</v>
          </cell>
        </row>
        <row r="100">
          <cell r="A100" t="str">
            <v>AÑO 2018</v>
          </cell>
          <cell r="B100">
            <v>514347</v>
          </cell>
          <cell r="C100">
            <v>547727</v>
          </cell>
          <cell r="D100">
            <v>776339</v>
          </cell>
          <cell r="E100">
            <v>801982</v>
          </cell>
          <cell r="F100">
            <v>858687</v>
          </cell>
          <cell r="G100">
            <v>872413</v>
          </cell>
          <cell r="H100">
            <v>906542</v>
          </cell>
          <cell r="I100">
            <v>1178034</v>
          </cell>
          <cell r="J100">
            <v>999946</v>
          </cell>
          <cell r="K100">
            <v>961933</v>
          </cell>
          <cell r="L100">
            <v>737516</v>
          </cell>
          <cell r="M100">
            <v>658635</v>
          </cell>
        </row>
        <row r="101">
          <cell r="A101" t="str">
            <v>AÑO 2019</v>
          </cell>
          <cell r="B101">
            <v>505504</v>
          </cell>
          <cell r="C101">
            <v>551807</v>
          </cell>
          <cell r="D101">
            <v>719992</v>
          </cell>
          <cell r="E101">
            <v>875427</v>
          </cell>
          <cell r="F101">
            <v>907259</v>
          </cell>
          <cell r="G101">
            <v>926038</v>
          </cell>
          <cell r="H101">
            <v>914909</v>
          </cell>
          <cell r="I101">
            <v>1198775</v>
          </cell>
          <cell r="J101">
            <v>980949</v>
          </cell>
          <cell r="K101">
            <v>932536</v>
          </cell>
          <cell r="L101">
            <v>742242</v>
          </cell>
          <cell r="M101">
            <v>683808</v>
          </cell>
        </row>
        <row r="106">
          <cell r="B106" t="str">
            <v>Enero</v>
          </cell>
          <cell r="C106" t="str">
            <v>Febrero</v>
          </cell>
          <cell r="D106" t="str">
            <v>Marzo</v>
          </cell>
          <cell r="E106" t="str">
            <v>Abril</v>
          </cell>
          <cell r="F106" t="str">
            <v>Mayo</v>
          </cell>
          <cell r="G106" t="str">
            <v>Junio</v>
          </cell>
          <cell r="H106" t="str">
            <v>Julio</v>
          </cell>
          <cell r="I106" t="str">
            <v>Agosto</v>
          </cell>
          <cell r="J106" t="str">
            <v>Septiembre</v>
          </cell>
          <cell r="K106" t="str">
            <v>Octubre</v>
          </cell>
          <cell r="L106" t="str">
            <v>Noviembre</v>
          </cell>
          <cell r="M106" t="str">
            <v>Diciembre</v>
          </cell>
        </row>
        <row r="107">
          <cell r="A107" t="str">
            <v>AÑO 2018</v>
          </cell>
          <cell r="B107">
            <v>9275</v>
          </cell>
          <cell r="C107">
            <v>6439</v>
          </cell>
          <cell r="D107">
            <v>14218</v>
          </cell>
          <cell r="E107">
            <v>15415</v>
          </cell>
          <cell r="F107">
            <v>20630</v>
          </cell>
          <cell r="G107">
            <v>19095</v>
          </cell>
          <cell r="H107">
            <v>17029</v>
          </cell>
          <cell r="I107">
            <v>32140</v>
          </cell>
          <cell r="J107">
            <v>26316</v>
          </cell>
          <cell r="K107">
            <v>23994</v>
          </cell>
          <cell r="L107">
            <v>12062</v>
          </cell>
          <cell r="M107">
            <v>12038</v>
          </cell>
        </row>
        <row r="108">
          <cell r="A108" t="str">
            <v>AÑO 2019</v>
          </cell>
          <cell r="B108">
            <v>9219</v>
          </cell>
          <cell r="C108">
            <v>8177</v>
          </cell>
          <cell r="D108">
            <v>10402</v>
          </cell>
          <cell r="E108">
            <v>22914</v>
          </cell>
          <cell r="F108">
            <v>20840</v>
          </cell>
          <cell r="G108">
            <v>22825</v>
          </cell>
          <cell r="H108">
            <v>20421</v>
          </cell>
          <cell r="I108">
            <v>25869</v>
          </cell>
          <cell r="J108">
            <v>28867</v>
          </cell>
          <cell r="K108">
            <v>19078</v>
          </cell>
          <cell r="L108">
            <v>13202</v>
          </cell>
          <cell r="M108">
            <v>15445</v>
          </cell>
        </row>
        <row r="111">
          <cell r="B111" t="str">
            <v>Enero</v>
          </cell>
          <cell r="C111" t="str">
            <v>Febrero</v>
          </cell>
          <cell r="D111" t="str">
            <v>Marzo</v>
          </cell>
          <cell r="E111" t="str">
            <v>Abril</v>
          </cell>
          <cell r="F111" t="str">
            <v>Mayo</v>
          </cell>
          <cell r="G111" t="str">
            <v>Junio</v>
          </cell>
          <cell r="H111" t="str">
            <v>Julio</v>
          </cell>
          <cell r="I111" t="str">
            <v>Agosto</v>
          </cell>
          <cell r="J111" t="str">
            <v>Septiembre</v>
          </cell>
          <cell r="K111" t="str">
            <v>Octubre</v>
          </cell>
          <cell r="L111" t="str">
            <v>Noviembre</v>
          </cell>
          <cell r="M111" t="str">
            <v>Diciembre</v>
          </cell>
        </row>
        <row r="112">
          <cell r="A112" t="str">
            <v>AÑO 2018</v>
          </cell>
          <cell r="B112">
            <v>25562</v>
          </cell>
          <cell r="C112">
            <v>21878</v>
          </cell>
          <cell r="D112">
            <v>29773</v>
          </cell>
          <cell r="E112">
            <v>31271</v>
          </cell>
          <cell r="F112">
            <v>37192</v>
          </cell>
          <cell r="G112">
            <v>37977</v>
          </cell>
          <cell r="H112">
            <v>29595</v>
          </cell>
          <cell r="I112">
            <v>58961</v>
          </cell>
          <cell r="J112">
            <v>45592</v>
          </cell>
          <cell r="K112">
            <v>38786</v>
          </cell>
          <cell r="L112">
            <v>25182</v>
          </cell>
          <cell r="M112">
            <v>31445</v>
          </cell>
        </row>
        <row r="113">
          <cell r="A113" t="str">
            <v>AÑO 2019</v>
          </cell>
          <cell r="B113">
            <v>26703</v>
          </cell>
          <cell r="C113">
            <v>22675</v>
          </cell>
          <cell r="D113">
            <v>22430</v>
          </cell>
          <cell r="E113">
            <v>47886</v>
          </cell>
          <cell r="F113">
            <v>34462</v>
          </cell>
          <cell r="G113">
            <v>46467</v>
          </cell>
          <cell r="H113">
            <v>37058</v>
          </cell>
          <cell r="I113">
            <v>43780</v>
          </cell>
          <cell r="J113">
            <v>45976</v>
          </cell>
          <cell r="K113">
            <v>34301</v>
          </cell>
          <cell r="L113">
            <v>28711</v>
          </cell>
          <cell r="M113">
            <v>37289</v>
          </cell>
        </row>
        <row r="154">
          <cell r="B154" t="str">
            <v>Enero</v>
          </cell>
          <cell r="C154" t="str">
            <v>Febrero</v>
          </cell>
          <cell r="D154" t="str">
            <v>Marzo</v>
          </cell>
          <cell r="E154" t="str">
            <v>Abril</v>
          </cell>
          <cell r="F154" t="str">
            <v>Mayo</v>
          </cell>
          <cell r="G154" t="str">
            <v>Junio</v>
          </cell>
          <cell r="H154" t="str">
            <v>Julio</v>
          </cell>
          <cell r="I154" t="str">
            <v>Agosto</v>
          </cell>
          <cell r="J154" t="str">
            <v>Septiembre</v>
          </cell>
          <cell r="K154" t="str">
            <v>Octubre</v>
          </cell>
          <cell r="L154" t="str">
            <v>Noviembre</v>
          </cell>
          <cell r="M154" t="str">
            <v>Diciembre</v>
          </cell>
        </row>
        <row r="155">
          <cell r="A155" t="str">
            <v>AÑO 2018</v>
          </cell>
          <cell r="B155">
            <v>40344</v>
          </cell>
          <cell r="C155">
            <v>61276</v>
          </cell>
          <cell r="D155">
            <v>93793</v>
          </cell>
          <cell r="E155">
            <v>91086</v>
          </cell>
          <cell r="F155">
            <v>83423</v>
          </cell>
          <cell r="G155">
            <v>86394</v>
          </cell>
          <cell r="H155">
            <v>101352</v>
          </cell>
          <cell r="I155">
            <v>158353</v>
          </cell>
          <cell r="J155">
            <v>94736</v>
          </cell>
          <cell r="K155">
            <v>96754</v>
          </cell>
          <cell r="L155">
            <v>87693</v>
          </cell>
          <cell r="M155">
            <v>95252</v>
          </cell>
        </row>
        <row r="156">
          <cell r="A156" t="str">
            <v>AÑO 2019</v>
          </cell>
          <cell r="B156">
            <v>41964</v>
          </cell>
          <cell r="C156">
            <v>60499</v>
          </cell>
          <cell r="D156">
            <v>81563</v>
          </cell>
          <cell r="E156">
            <v>97680</v>
          </cell>
          <cell r="F156">
            <v>94003</v>
          </cell>
          <cell r="G156">
            <v>102822</v>
          </cell>
          <cell r="H156">
            <v>112470</v>
          </cell>
          <cell r="I156">
            <v>158349</v>
          </cell>
          <cell r="J156">
            <v>98551</v>
          </cell>
          <cell r="K156">
            <v>102895</v>
          </cell>
          <cell r="L156">
            <v>96453</v>
          </cell>
          <cell r="M156">
            <v>96114</v>
          </cell>
        </row>
        <row r="159">
          <cell r="B159" t="str">
            <v>Enero</v>
          </cell>
          <cell r="C159" t="str">
            <v>Febrero</v>
          </cell>
          <cell r="D159" t="str">
            <v>Marzo</v>
          </cell>
          <cell r="E159" t="str">
            <v>Abril</v>
          </cell>
          <cell r="F159" t="str">
            <v>Mayo</v>
          </cell>
          <cell r="G159" t="str">
            <v>Junio</v>
          </cell>
          <cell r="H159" t="str">
            <v>Julio</v>
          </cell>
          <cell r="I159" t="str">
            <v>Agosto</v>
          </cell>
          <cell r="J159" t="str">
            <v>Septiembre</v>
          </cell>
          <cell r="K159" t="str">
            <v>Octubre</v>
          </cell>
          <cell r="L159" t="str">
            <v>Noviembre</v>
          </cell>
          <cell r="M159" t="str">
            <v>Diciembre</v>
          </cell>
        </row>
        <row r="160">
          <cell r="A160" t="str">
            <v>AÑO 2018</v>
          </cell>
          <cell r="B160">
            <v>74425</v>
          </cell>
          <cell r="C160">
            <v>109372</v>
          </cell>
          <cell r="D160">
            <v>180291</v>
          </cell>
          <cell r="E160">
            <v>182646</v>
          </cell>
          <cell r="F160">
            <v>146690</v>
          </cell>
          <cell r="G160">
            <v>152970</v>
          </cell>
          <cell r="H160">
            <v>212740</v>
          </cell>
          <cell r="I160">
            <v>406077</v>
          </cell>
          <cell r="J160">
            <v>164766</v>
          </cell>
          <cell r="K160">
            <v>178065</v>
          </cell>
          <cell r="L160">
            <v>168497</v>
          </cell>
          <cell r="M160">
            <v>217350</v>
          </cell>
        </row>
        <row r="161">
          <cell r="A161" t="str">
            <v>AÑO 2019</v>
          </cell>
          <cell r="B161">
            <v>71160</v>
          </cell>
          <cell r="C161">
            <v>106734</v>
          </cell>
          <cell r="D161">
            <v>147812</v>
          </cell>
          <cell r="E161">
            <v>204251</v>
          </cell>
          <cell r="F161">
            <v>161108</v>
          </cell>
          <cell r="G161">
            <v>183154</v>
          </cell>
          <cell r="H161">
            <v>231469</v>
          </cell>
          <cell r="I161">
            <v>421413</v>
          </cell>
          <cell r="J161">
            <v>174323</v>
          </cell>
          <cell r="K161">
            <v>181094</v>
          </cell>
          <cell r="L161">
            <v>176808</v>
          </cell>
          <cell r="M161">
            <v>222124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CIEMBRE 2019"/>
      <sheetName val="Hoja1"/>
    </sheetNames>
    <sheetDataSet>
      <sheetData sheetId="0"/>
      <sheetData sheetId="1">
        <row r="82">
          <cell r="B82" t="str">
            <v>Enero</v>
          </cell>
          <cell r="C82" t="str">
            <v>Febrero</v>
          </cell>
          <cell r="D82" t="str">
            <v>Marzo</v>
          </cell>
          <cell r="E82" t="str">
            <v>Abril</v>
          </cell>
          <cell r="F82" t="str">
            <v>Mayo</v>
          </cell>
          <cell r="G82" t="str">
            <v>Junio</v>
          </cell>
          <cell r="H82" t="str">
            <v>Julio</v>
          </cell>
          <cell r="I82" t="str">
            <v>Agosto</v>
          </cell>
          <cell r="J82" t="str">
            <v>Septiembre</v>
          </cell>
          <cell r="K82" t="str">
            <v>Octubre</v>
          </cell>
          <cell r="L82" t="str">
            <v>Noviembre</v>
          </cell>
          <cell r="M82" t="str">
            <v>Diciembre</v>
          </cell>
        </row>
        <row r="83">
          <cell r="A83" t="str">
            <v>AÑO 2018</v>
          </cell>
          <cell r="B83">
            <v>375148</v>
          </cell>
          <cell r="C83">
            <v>428170</v>
          </cell>
          <cell r="D83">
            <v>623822</v>
          </cell>
          <cell r="E83">
            <v>652138</v>
          </cell>
          <cell r="F83">
            <v>749236</v>
          </cell>
          <cell r="G83">
            <v>731412</v>
          </cell>
          <cell r="H83">
            <v>860889</v>
          </cell>
          <cell r="I83">
            <v>1148448</v>
          </cell>
          <cell r="J83">
            <v>865792</v>
          </cell>
          <cell r="K83">
            <v>813373</v>
          </cell>
          <cell r="L83">
            <v>606615</v>
          </cell>
          <cell r="M83">
            <v>584714</v>
          </cell>
        </row>
        <row r="84">
          <cell r="A84" t="str">
            <v>AÑO 2019</v>
          </cell>
          <cell r="B84">
            <v>389114</v>
          </cell>
          <cell r="C84">
            <v>467211</v>
          </cell>
          <cell r="D84">
            <v>595289</v>
          </cell>
          <cell r="E84">
            <v>788566</v>
          </cell>
          <cell r="F84">
            <v>812511</v>
          </cell>
          <cell r="G84">
            <v>864561</v>
          </cell>
          <cell r="H84">
            <v>867353</v>
          </cell>
          <cell r="I84">
            <v>1199543</v>
          </cell>
          <cell r="J84">
            <v>870060</v>
          </cell>
          <cell r="K84">
            <v>800461</v>
          </cell>
          <cell r="L84">
            <v>639688</v>
          </cell>
          <cell r="M84">
            <v>614484</v>
          </cell>
        </row>
        <row r="166">
          <cell r="B166" t="str">
            <v>Enero</v>
          </cell>
          <cell r="C166" t="str">
            <v>Febrero</v>
          </cell>
          <cell r="D166" t="str">
            <v>Marzo</v>
          </cell>
          <cell r="E166" t="str">
            <v>Abril</v>
          </cell>
          <cell r="F166" t="str">
            <v>Mayo</v>
          </cell>
          <cell r="G166" t="str">
            <v>Junio</v>
          </cell>
          <cell r="H166" t="str">
            <v>Julio</v>
          </cell>
          <cell r="I166" t="str">
            <v>Agosto</v>
          </cell>
          <cell r="J166" t="str">
            <v>Septiembre</v>
          </cell>
          <cell r="K166" t="str">
            <v>Octubre</v>
          </cell>
          <cell r="L166" t="str">
            <v>Noviembre</v>
          </cell>
          <cell r="M166" t="str">
            <v>Diciembre</v>
          </cell>
        </row>
        <row r="167">
          <cell r="A167" t="str">
            <v>AÑO 2018</v>
          </cell>
          <cell r="B167">
            <v>4835</v>
          </cell>
          <cell r="C167">
            <v>4677</v>
          </cell>
          <cell r="D167">
            <v>13131</v>
          </cell>
          <cell r="E167">
            <v>17412</v>
          </cell>
          <cell r="F167">
            <v>23969</v>
          </cell>
          <cell r="G167">
            <v>30548</v>
          </cell>
          <cell r="H167">
            <v>66098</v>
          </cell>
          <cell r="I167">
            <v>94332</v>
          </cell>
          <cell r="J167">
            <v>20414</v>
          </cell>
          <cell r="K167">
            <v>13928</v>
          </cell>
          <cell r="L167">
            <v>5091</v>
          </cell>
          <cell r="M167">
            <v>3944</v>
          </cell>
        </row>
        <row r="168">
          <cell r="A168" t="str">
            <v>AÑO 2019</v>
          </cell>
          <cell r="B168">
            <v>3388</v>
          </cell>
          <cell r="C168">
            <v>4836</v>
          </cell>
          <cell r="D168">
            <v>9665</v>
          </cell>
          <cell r="E168">
            <v>26837</v>
          </cell>
          <cell r="F168">
            <v>24220</v>
          </cell>
          <cell r="G168">
            <v>40032</v>
          </cell>
          <cell r="H168">
            <v>59939</v>
          </cell>
          <cell r="I168">
            <v>97883</v>
          </cell>
          <cell r="J168">
            <v>22884</v>
          </cell>
          <cell r="K168">
            <v>13296</v>
          </cell>
          <cell r="L168">
            <v>5710</v>
          </cell>
          <cell r="M168">
            <v>4256</v>
          </cell>
        </row>
        <row r="171">
          <cell r="B171" t="str">
            <v>Enero</v>
          </cell>
          <cell r="C171" t="str">
            <v>Febrero</v>
          </cell>
          <cell r="D171" t="str">
            <v>Marzo</v>
          </cell>
          <cell r="E171" t="str">
            <v>Abril</v>
          </cell>
          <cell r="F171" t="str">
            <v>Mayo</v>
          </cell>
          <cell r="G171" t="str">
            <v>Junio</v>
          </cell>
          <cell r="H171" t="str">
            <v>Julio</v>
          </cell>
          <cell r="I171" t="str">
            <v>Agosto</v>
          </cell>
          <cell r="J171" t="str">
            <v>Septiembre</v>
          </cell>
          <cell r="K171" t="str">
            <v>Octubre</v>
          </cell>
          <cell r="L171" t="str">
            <v>Noviembre</v>
          </cell>
          <cell r="M171" t="str">
            <v>Diciembre</v>
          </cell>
        </row>
        <row r="172">
          <cell r="A172" t="str">
            <v>AÑO 2018</v>
          </cell>
          <cell r="B172">
            <v>5980</v>
          </cell>
          <cell r="C172">
            <v>6925</v>
          </cell>
          <cell r="D172">
            <v>27549</v>
          </cell>
          <cell r="E172">
            <v>33247</v>
          </cell>
          <cell r="F172">
            <v>46832</v>
          </cell>
          <cell r="G172">
            <v>73176</v>
          </cell>
          <cell r="H172">
            <v>173425</v>
          </cell>
          <cell r="I172">
            <v>260188</v>
          </cell>
          <cell r="J172">
            <v>42873</v>
          </cell>
          <cell r="K172">
            <v>25890</v>
          </cell>
          <cell r="L172">
            <v>8300</v>
          </cell>
          <cell r="M172">
            <v>6659</v>
          </cell>
        </row>
        <row r="173">
          <cell r="A173" t="str">
            <v>AÑO 2019</v>
          </cell>
          <cell r="B173">
            <v>4417</v>
          </cell>
          <cell r="C173">
            <v>7497</v>
          </cell>
          <cell r="D173">
            <v>16168</v>
          </cell>
          <cell r="E173">
            <v>63218</v>
          </cell>
          <cell r="F173">
            <v>50806</v>
          </cell>
          <cell r="G173">
            <v>90337</v>
          </cell>
          <cell r="H173">
            <v>166201</v>
          </cell>
          <cell r="I173">
            <v>271082</v>
          </cell>
          <cell r="J173">
            <v>47626</v>
          </cell>
          <cell r="K173">
            <v>26718</v>
          </cell>
          <cell r="L173">
            <v>10935</v>
          </cell>
          <cell r="M173">
            <v>7327</v>
          </cell>
        </row>
        <row r="178">
          <cell r="B178" t="str">
            <v>Enero</v>
          </cell>
          <cell r="C178" t="str">
            <v>Febrero</v>
          </cell>
          <cell r="D178" t="str">
            <v>Marzo</v>
          </cell>
          <cell r="E178" t="str">
            <v>Abril</v>
          </cell>
          <cell r="F178" t="str">
            <v>Mayo</v>
          </cell>
          <cell r="G178" t="str">
            <v>Junio</v>
          </cell>
          <cell r="H178" t="str">
            <v>Julio</v>
          </cell>
          <cell r="I178" t="str">
            <v>Agosto</v>
          </cell>
          <cell r="J178" t="str">
            <v>Septiembre</v>
          </cell>
          <cell r="K178" t="str">
            <v>Octubre</v>
          </cell>
          <cell r="L178" t="str">
            <v>Noviembre</v>
          </cell>
          <cell r="M178" t="str">
            <v>Diciembre</v>
          </cell>
        </row>
        <row r="179">
          <cell r="A179" t="str">
            <v>AÑO 2018</v>
          </cell>
          <cell r="B179">
            <v>3415</v>
          </cell>
          <cell r="C179">
            <v>4566</v>
          </cell>
          <cell r="D179">
            <v>21381</v>
          </cell>
          <cell r="E179">
            <v>29980</v>
          </cell>
          <cell r="F179">
            <v>56559</v>
          </cell>
          <cell r="G179">
            <v>42335</v>
          </cell>
          <cell r="H179">
            <v>39090</v>
          </cell>
          <cell r="I179">
            <v>45306</v>
          </cell>
          <cell r="J179">
            <v>39223</v>
          </cell>
          <cell r="K179">
            <v>27539</v>
          </cell>
          <cell r="L179">
            <v>10372</v>
          </cell>
          <cell r="M179">
            <v>5508</v>
          </cell>
        </row>
        <row r="180">
          <cell r="A180" t="str">
            <v>AÑO 2019</v>
          </cell>
          <cell r="B180">
            <v>2198</v>
          </cell>
          <cell r="C180">
            <v>5055</v>
          </cell>
          <cell r="D180">
            <v>7587</v>
          </cell>
          <cell r="E180">
            <v>23556</v>
          </cell>
          <cell r="F180">
            <v>32860</v>
          </cell>
          <cell r="G180">
            <v>37406</v>
          </cell>
          <cell r="H180">
            <v>30325</v>
          </cell>
          <cell r="I180">
            <v>46426</v>
          </cell>
          <cell r="J180">
            <v>42752</v>
          </cell>
          <cell r="K180">
            <v>28923</v>
          </cell>
          <cell r="L180">
            <v>11698</v>
          </cell>
          <cell r="M180">
            <v>8728</v>
          </cell>
        </row>
        <row r="183">
          <cell r="B183" t="str">
            <v>Enero</v>
          </cell>
          <cell r="C183" t="str">
            <v>Febrero</v>
          </cell>
          <cell r="D183" t="str">
            <v>Marzo</v>
          </cell>
          <cell r="E183" t="str">
            <v>Abril</v>
          </cell>
          <cell r="F183" t="str">
            <v>Mayo</v>
          </cell>
          <cell r="G183" t="str">
            <v>Junio</v>
          </cell>
          <cell r="H183" t="str">
            <v>Julio</v>
          </cell>
          <cell r="I183" t="str">
            <v>Agosto</v>
          </cell>
          <cell r="J183" t="str">
            <v>Septiembre</v>
          </cell>
          <cell r="K183" t="str">
            <v>Octubre</v>
          </cell>
          <cell r="L183" t="str">
            <v>Noviembre</v>
          </cell>
          <cell r="M183" t="str">
            <v>Diciembre</v>
          </cell>
        </row>
        <row r="184">
          <cell r="A184" t="str">
            <v>AÑO 2018</v>
          </cell>
          <cell r="B184">
            <v>5036</v>
          </cell>
          <cell r="C184">
            <v>6878</v>
          </cell>
          <cell r="D184">
            <v>32204</v>
          </cell>
          <cell r="E184">
            <v>38447</v>
          </cell>
          <cell r="F184">
            <v>67640</v>
          </cell>
          <cell r="G184">
            <v>57880</v>
          </cell>
          <cell r="H184">
            <v>106556</v>
          </cell>
          <cell r="I184">
            <v>98396</v>
          </cell>
          <cell r="J184">
            <v>41256</v>
          </cell>
          <cell r="K184">
            <v>35905</v>
          </cell>
          <cell r="L184">
            <v>14326</v>
          </cell>
          <cell r="M184">
            <v>10468</v>
          </cell>
        </row>
        <row r="185">
          <cell r="A185" t="str">
            <v>AÑO 2019</v>
          </cell>
          <cell r="B185">
            <v>3385</v>
          </cell>
          <cell r="C185">
            <v>9573</v>
          </cell>
          <cell r="D185">
            <v>11430</v>
          </cell>
          <cell r="E185">
            <v>37555</v>
          </cell>
          <cell r="F185">
            <v>39996</v>
          </cell>
          <cell r="G185">
            <v>47896</v>
          </cell>
          <cell r="H185">
            <v>60968</v>
          </cell>
          <cell r="I185">
            <v>74155</v>
          </cell>
          <cell r="J185">
            <v>48762</v>
          </cell>
          <cell r="K185">
            <v>39198</v>
          </cell>
          <cell r="L185">
            <v>16332</v>
          </cell>
          <cell r="M185">
            <v>16834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Verde">
      <a:dk1>
        <a:sysClr val="windowText" lastClr="000000"/>
      </a:dk1>
      <a:lt1>
        <a:sysClr val="window" lastClr="FFFFFF"/>
      </a:lt1>
      <a:dk2>
        <a:srgbClr val="455F51"/>
      </a:dk2>
      <a:lt2>
        <a:srgbClr val="E3DED1"/>
      </a:lt2>
      <a:accent1>
        <a:srgbClr val="549E39"/>
      </a:accent1>
      <a:accent2>
        <a:srgbClr val="8AB833"/>
      </a:accent2>
      <a:accent3>
        <a:srgbClr val="C0CF3A"/>
      </a:accent3>
      <a:accent4>
        <a:srgbClr val="029676"/>
      </a:accent4>
      <a:accent5>
        <a:srgbClr val="4AB5C4"/>
      </a:accent5>
      <a:accent6>
        <a:srgbClr val="0989B1"/>
      </a:accent6>
      <a:hlink>
        <a:srgbClr val="6B9F25"/>
      </a:hlink>
      <a:folHlink>
        <a:srgbClr val="BA6906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987"/>
  <sheetViews>
    <sheetView tabSelected="1" view="pageBreakPreview" topLeftCell="A1366" zoomScaleNormal="60" zoomScaleSheetLayoutView="100" workbookViewId="0">
      <selection activeCell="A1230" sqref="A1230:XFD1230"/>
    </sheetView>
  </sheetViews>
  <sheetFormatPr baseColWidth="10" defaultRowHeight="12.75" x14ac:dyDescent="0.2"/>
  <cols>
    <col min="1" max="1" width="1.85546875" style="10" customWidth="1"/>
    <col min="2" max="2" width="25.140625" style="10" customWidth="1"/>
    <col min="3" max="12" width="14.7109375" style="10" customWidth="1"/>
    <col min="13" max="13" width="13" style="10" customWidth="1"/>
    <col min="14" max="14" width="11.28515625" style="10" customWidth="1"/>
    <col min="15" max="16384" width="11.42578125" style="10"/>
  </cols>
  <sheetData>
    <row r="1" spans="1:13" x14ac:dyDescent="0.2">
      <c r="A1" s="111"/>
      <c r="B1" s="111"/>
      <c r="C1" s="111"/>
      <c r="D1" s="111"/>
      <c r="E1" s="111"/>
      <c r="F1" s="111"/>
      <c r="G1" s="111"/>
      <c r="H1" s="111"/>
      <c r="I1" s="111"/>
      <c r="J1" s="111"/>
      <c r="K1" s="111"/>
      <c r="L1" s="111"/>
      <c r="M1" s="111"/>
    </row>
    <row r="2" spans="1:13" x14ac:dyDescent="0.2">
      <c r="A2" s="111"/>
      <c r="B2" s="111"/>
      <c r="C2" s="111"/>
      <c r="D2" s="111"/>
      <c r="E2" s="111"/>
      <c r="F2" s="111"/>
      <c r="G2" s="111"/>
      <c r="H2" s="111"/>
      <c r="I2" s="111"/>
      <c r="J2" s="111"/>
      <c r="K2" s="111"/>
      <c r="L2" s="111"/>
      <c r="M2" s="111"/>
    </row>
    <row r="3" spans="1:13" x14ac:dyDescent="0.2">
      <c r="A3" s="111"/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1"/>
    </row>
    <row r="4" spans="1:13" x14ac:dyDescent="0.2">
      <c r="A4" s="111"/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1"/>
    </row>
    <row r="5" spans="1:13" x14ac:dyDescent="0.2">
      <c r="A5" s="111"/>
      <c r="B5" s="111"/>
      <c r="C5" s="111"/>
      <c r="D5" s="111"/>
      <c r="E5" s="111"/>
      <c r="F5" s="111"/>
      <c r="G5" s="111"/>
      <c r="H5" s="111"/>
      <c r="I5" s="111"/>
      <c r="J5" s="111"/>
      <c r="K5" s="111"/>
      <c r="L5" s="111"/>
      <c r="M5" s="111"/>
    </row>
    <row r="6" spans="1:13" x14ac:dyDescent="0.2">
      <c r="A6" s="111"/>
      <c r="B6" s="111"/>
      <c r="C6" s="111"/>
      <c r="D6" s="111"/>
      <c r="E6" s="111"/>
      <c r="F6" s="111"/>
      <c r="G6" s="111"/>
      <c r="H6" s="111"/>
      <c r="I6" s="111"/>
      <c r="J6" s="111"/>
      <c r="K6" s="111"/>
      <c r="L6" s="111"/>
      <c r="M6" s="111"/>
    </row>
    <row r="7" spans="1:13" x14ac:dyDescent="0.2">
      <c r="A7" s="111"/>
      <c r="B7" s="111"/>
      <c r="C7" s="111"/>
      <c r="D7" s="111"/>
      <c r="E7" s="111"/>
      <c r="F7" s="111"/>
      <c r="G7" s="111"/>
      <c r="H7" s="111"/>
      <c r="I7" s="111"/>
      <c r="J7" s="111"/>
      <c r="K7" s="111"/>
      <c r="L7" s="111"/>
      <c r="M7" s="111"/>
    </row>
    <row r="8" spans="1:13" x14ac:dyDescent="0.2">
      <c r="A8" s="111"/>
      <c r="B8" s="111"/>
      <c r="C8" s="111"/>
      <c r="D8" s="111"/>
      <c r="E8" s="111"/>
      <c r="F8" s="111"/>
      <c r="G8" s="111"/>
      <c r="H8" s="111"/>
      <c r="I8" s="111"/>
      <c r="J8" s="111"/>
      <c r="K8" s="111"/>
      <c r="L8" s="111"/>
      <c r="M8" s="111"/>
    </row>
    <row r="9" spans="1:13" x14ac:dyDescent="0.2">
      <c r="A9" s="111"/>
      <c r="B9" s="111"/>
      <c r="C9" s="111"/>
      <c r="D9" s="111"/>
      <c r="E9" s="111"/>
      <c r="F9" s="111"/>
      <c r="G9" s="111"/>
      <c r="H9" s="111"/>
      <c r="I9" s="111"/>
      <c r="J9" s="111"/>
      <c r="K9" s="111"/>
      <c r="L9" s="111"/>
      <c r="M9" s="111"/>
    </row>
    <row r="10" spans="1:13" x14ac:dyDescent="0.2">
      <c r="A10" s="111"/>
      <c r="B10" s="111"/>
      <c r="C10" s="111"/>
      <c r="D10" s="111"/>
      <c r="E10" s="111"/>
      <c r="F10" s="111"/>
      <c r="G10" s="111"/>
      <c r="H10" s="111"/>
      <c r="I10" s="111"/>
      <c r="J10" s="111"/>
      <c r="K10" s="111"/>
      <c r="L10" s="111"/>
      <c r="M10" s="111"/>
    </row>
    <row r="11" spans="1:13" x14ac:dyDescent="0.2">
      <c r="A11" s="111"/>
      <c r="B11" s="111"/>
      <c r="C11" s="111"/>
      <c r="D11" s="111"/>
      <c r="E11" s="111"/>
      <c r="F11" s="111"/>
      <c r="G11" s="111"/>
      <c r="H11" s="111"/>
      <c r="I11" s="111"/>
      <c r="J11" s="111"/>
      <c r="K11" s="111"/>
      <c r="L11" s="111"/>
      <c r="M11" s="111"/>
    </row>
    <row r="12" spans="1:13" x14ac:dyDescent="0.2">
      <c r="A12" s="111"/>
      <c r="B12" s="111"/>
      <c r="C12" s="111"/>
      <c r="D12" s="111"/>
      <c r="E12" s="111"/>
      <c r="F12" s="111"/>
      <c r="G12" s="111"/>
      <c r="H12" s="111"/>
      <c r="I12" s="111"/>
      <c r="J12" s="111"/>
      <c r="K12" s="111"/>
      <c r="L12" s="111"/>
      <c r="M12" s="111"/>
    </row>
    <row r="13" spans="1:13" ht="70.5" x14ac:dyDescent="0.2">
      <c r="A13" s="111"/>
      <c r="B13" s="247" t="s">
        <v>31</v>
      </c>
      <c r="C13" s="247"/>
      <c r="D13" s="247"/>
      <c r="E13" s="247"/>
      <c r="F13" s="247"/>
      <c r="G13" s="247"/>
      <c r="H13" s="247"/>
      <c r="I13" s="247"/>
      <c r="J13" s="247"/>
      <c r="K13" s="247"/>
      <c r="L13" s="145"/>
      <c r="M13" s="145"/>
    </row>
    <row r="14" spans="1:13" ht="70.5" x14ac:dyDescent="0.2">
      <c r="A14" s="111"/>
      <c r="B14" s="247" t="s">
        <v>32</v>
      </c>
      <c r="C14" s="247"/>
      <c r="D14" s="247"/>
      <c r="E14" s="247"/>
      <c r="F14" s="247"/>
      <c r="G14" s="247"/>
      <c r="H14" s="247"/>
      <c r="I14" s="247"/>
      <c r="J14" s="247"/>
      <c r="K14" s="247"/>
      <c r="L14" s="145"/>
      <c r="M14" s="145"/>
    </row>
    <row r="15" spans="1:13" x14ac:dyDescent="0.2">
      <c r="A15" s="111"/>
      <c r="B15" s="111"/>
      <c r="C15" s="111"/>
      <c r="D15" s="111"/>
      <c r="E15" s="111"/>
      <c r="F15" s="111"/>
      <c r="G15" s="111"/>
      <c r="H15" s="111"/>
      <c r="I15" s="111"/>
      <c r="J15" s="111"/>
      <c r="K15" s="111"/>
      <c r="L15" s="111"/>
      <c r="M15" s="111"/>
    </row>
    <row r="16" spans="1:13" x14ac:dyDescent="0.2">
      <c r="A16" s="111"/>
      <c r="B16" s="111"/>
      <c r="C16" s="111"/>
      <c r="D16" s="111"/>
      <c r="E16" s="111"/>
      <c r="F16" s="111"/>
      <c r="G16" s="111"/>
      <c r="H16" s="111"/>
      <c r="I16" s="111"/>
      <c r="J16" s="111"/>
      <c r="K16" s="111"/>
      <c r="L16" s="111"/>
      <c r="M16" s="111"/>
    </row>
    <row r="17" spans="1:13" x14ac:dyDescent="0.2">
      <c r="A17" s="111"/>
      <c r="B17" s="111"/>
      <c r="C17" s="111"/>
      <c r="D17" s="111"/>
      <c r="E17" s="111"/>
      <c r="F17" s="111"/>
      <c r="G17" s="111"/>
      <c r="H17" s="111"/>
      <c r="I17" s="111"/>
      <c r="J17" s="111"/>
      <c r="K17" s="111"/>
      <c r="L17" s="111"/>
      <c r="M17" s="111"/>
    </row>
    <row r="18" spans="1:13" x14ac:dyDescent="0.2">
      <c r="A18" s="111"/>
      <c r="B18" s="111"/>
      <c r="C18" s="111"/>
      <c r="D18" s="111"/>
      <c r="E18" s="111"/>
      <c r="F18" s="111"/>
      <c r="G18" s="111"/>
      <c r="H18" s="111"/>
      <c r="I18" s="111"/>
      <c r="J18" s="111"/>
      <c r="K18" s="111"/>
      <c r="L18" s="111"/>
      <c r="M18" s="111"/>
    </row>
    <row r="19" spans="1:13" x14ac:dyDescent="0.2">
      <c r="A19" s="111"/>
      <c r="B19" s="111"/>
      <c r="C19" s="111"/>
      <c r="D19" s="111"/>
      <c r="E19" s="111"/>
      <c r="F19" s="111"/>
      <c r="G19" s="111"/>
      <c r="H19" s="111"/>
      <c r="I19" s="111"/>
      <c r="J19" s="111"/>
      <c r="K19" s="111"/>
      <c r="L19" s="111"/>
      <c r="M19" s="111"/>
    </row>
    <row r="20" spans="1:13" x14ac:dyDescent="0.2">
      <c r="A20" s="111"/>
      <c r="B20" s="111"/>
      <c r="C20" s="111"/>
      <c r="D20" s="111"/>
      <c r="E20" s="111"/>
      <c r="F20" s="111"/>
      <c r="G20" s="111"/>
      <c r="H20" s="111"/>
      <c r="I20" s="111"/>
      <c r="J20" s="111"/>
      <c r="K20" s="111"/>
      <c r="L20" s="111"/>
      <c r="M20" s="111"/>
    </row>
    <row r="21" spans="1:13" x14ac:dyDescent="0.2">
      <c r="A21" s="111"/>
      <c r="B21" s="111"/>
      <c r="C21" s="111"/>
      <c r="D21" s="111"/>
      <c r="E21" s="111"/>
      <c r="F21" s="111"/>
      <c r="G21" s="111"/>
      <c r="H21" s="111"/>
      <c r="I21" s="111"/>
      <c r="J21" s="111"/>
      <c r="K21" s="111"/>
      <c r="L21" s="111"/>
      <c r="M21" s="111"/>
    </row>
    <row r="22" spans="1:13" x14ac:dyDescent="0.2">
      <c r="A22" s="111"/>
      <c r="B22" s="111"/>
      <c r="C22" s="111"/>
      <c r="D22" s="111"/>
      <c r="E22" s="111"/>
      <c r="F22" s="111"/>
      <c r="G22" s="111"/>
      <c r="H22" s="111"/>
      <c r="I22" s="111"/>
      <c r="J22" s="111"/>
      <c r="K22" s="111"/>
      <c r="L22" s="111"/>
      <c r="M22" s="111"/>
    </row>
    <row r="23" spans="1:13" x14ac:dyDescent="0.2">
      <c r="A23" s="111"/>
      <c r="B23" s="111"/>
      <c r="C23" s="111"/>
      <c r="D23" s="111"/>
      <c r="E23" s="111"/>
      <c r="F23" s="111"/>
      <c r="G23" s="111"/>
      <c r="H23" s="111"/>
      <c r="I23" s="111"/>
      <c r="J23" s="111"/>
      <c r="K23" s="111"/>
      <c r="L23" s="111"/>
      <c r="M23" s="111"/>
    </row>
    <row r="24" spans="1:13" x14ac:dyDescent="0.2">
      <c r="A24" s="111"/>
      <c r="B24" s="111"/>
      <c r="C24" s="111"/>
      <c r="D24" s="111"/>
      <c r="E24" s="111"/>
      <c r="F24" s="111"/>
      <c r="G24" s="111"/>
      <c r="H24" s="111"/>
      <c r="I24" s="111"/>
      <c r="J24" s="111"/>
      <c r="K24" s="111"/>
      <c r="L24" s="111"/>
      <c r="M24" s="111"/>
    </row>
    <row r="25" spans="1:13" x14ac:dyDescent="0.2">
      <c r="A25" s="111"/>
      <c r="B25" s="111"/>
      <c r="C25" s="111"/>
      <c r="D25" s="111"/>
      <c r="E25" s="111"/>
      <c r="F25" s="111"/>
      <c r="G25" s="111"/>
      <c r="H25" s="111"/>
      <c r="I25" s="111"/>
      <c r="J25" s="111"/>
      <c r="K25" s="111"/>
      <c r="L25" s="111"/>
      <c r="M25" s="111"/>
    </row>
    <row r="26" spans="1:13" x14ac:dyDescent="0.2">
      <c r="A26" s="111"/>
      <c r="B26" s="111"/>
      <c r="C26" s="111"/>
      <c r="D26" s="111"/>
      <c r="E26" s="111"/>
      <c r="F26" s="111"/>
      <c r="G26" s="111"/>
      <c r="H26" s="111"/>
      <c r="I26" s="111"/>
      <c r="J26" s="111"/>
      <c r="K26" s="111"/>
      <c r="L26" s="111"/>
      <c r="M26" s="111"/>
    </row>
    <row r="27" spans="1:13" x14ac:dyDescent="0.2">
      <c r="A27" s="111"/>
      <c r="B27" s="111"/>
      <c r="C27" s="111"/>
      <c r="D27" s="111"/>
      <c r="E27" s="111"/>
      <c r="F27" s="111"/>
      <c r="G27" s="111"/>
      <c r="H27" s="111"/>
      <c r="I27" s="111"/>
      <c r="J27" s="111"/>
      <c r="K27" s="111"/>
      <c r="L27" s="111"/>
      <c r="M27" s="111"/>
    </row>
    <row r="28" spans="1:13" x14ac:dyDescent="0.2">
      <c r="A28" s="111"/>
      <c r="B28" s="111"/>
      <c r="C28" s="111"/>
      <c r="D28" s="111"/>
      <c r="E28" s="111"/>
      <c r="F28" s="111"/>
      <c r="G28" s="111"/>
      <c r="H28" s="111"/>
      <c r="I28" s="111"/>
      <c r="J28" s="111"/>
      <c r="K28" s="111"/>
      <c r="L28" s="111"/>
      <c r="M28" s="111"/>
    </row>
    <row r="29" spans="1:13" x14ac:dyDescent="0.2">
      <c r="A29" s="111"/>
      <c r="B29" s="111"/>
      <c r="C29" s="111"/>
      <c r="D29" s="111"/>
      <c r="E29" s="111"/>
      <c r="F29" s="111"/>
      <c r="G29" s="111"/>
      <c r="H29" s="111"/>
      <c r="I29" s="111"/>
      <c r="J29" s="111"/>
      <c r="K29" s="111"/>
      <c r="L29" s="111"/>
      <c r="M29" s="111"/>
    </row>
    <row r="30" spans="1:13" ht="12.75" customHeight="1" x14ac:dyDescent="0.2">
      <c r="A30" s="111"/>
      <c r="B30" s="111"/>
      <c r="C30" s="111"/>
      <c r="D30" s="111"/>
      <c r="E30" s="111"/>
      <c r="F30" s="246" t="s">
        <v>156</v>
      </c>
      <c r="G30" s="246"/>
      <c r="H30" s="246"/>
      <c r="I30" s="246"/>
      <c r="J30" s="246"/>
      <c r="K30" s="246"/>
      <c r="L30" s="146"/>
      <c r="M30" s="146"/>
    </row>
    <row r="31" spans="1:13" ht="12.75" customHeight="1" x14ac:dyDescent="0.2">
      <c r="A31" s="111"/>
      <c r="B31" s="111"/>
      <c r="C31" s="111"/>
      <c r="D31" s="111"/>
      <c r="E31" s="111"/>
      <c r="F31" s="246"/>
      <c r="G31" s="246"/>
      <c r="H31" s="246"/>
      <c r="I31" s="246"/>
      <c r="J31" s="246"/>
      <c r="K31" s="246"/>
      <c r="L31" s="146"/>
      <c r="M31" s="146"/>
    </row>
    <row r="32" spans="1:13" ht="12.75" customHeight="1" x14ac:dyDescent="0.2">
      <c r="A32" s="111"/>
      <c r="B32" s="111"/>
      <c r="C32" s="111"/>
      <c r="D32" s="111"/>
      <c r="E32" s="111"/>
      <c r="F32" s="246"/>
      <c r="G32" s="246"/>
      <c r="H32" s="246"/>
      <c r="I32" s="246"/>
      <c r="J32" s="246"/>
      <c r="K32" s="246"/>
      <c r="L32" s="146"/>
      <c r="M32" s="146"/>
    </row>
    <row r="33" spans="1:13" x14ac:dyDescent="0.2">
      <c r="A33" s="111"/>
      <c r="B33" s="111"/>
      <c r="C33" s="111"/>
      <c r="D33" s="111"/>
      <c r="E33" s="111"/>
      <c r="F33" s="111"/>
      <c r="G33" s="111"/>
      <c r="H33" s="111"/>
      <c r="I33" s="111"/>
      <c r="J33" s="111"/>
      <c r="K33" s="111"/>
      <c r="L33" s="111"/>
      <c r="M33" s="111"/>
    </row>
    <row r="34" spans="1:13" x14ac:dyDescent="0.2">
      <c r="A34" s="111"/>
      <c r="B34" s="111"/>
      <c r="C34" s="111"/>
      <c r="D34" s="111"/>
      <c r="E34" s="111"/>
      <c r="F34" s="111"/>
      <c r="G34" s="111"/>
      <c r="H34" s="111"/>
      <c r="I34" s="111"/>
      <c r="J34" s="111"/>
      <c r="K34" s="111"/>
      <c r="L34" s="111"/>
      <c r="M34" s="111"/>
    </row>
    <row r="35" spans="1:13" x14ac:dyDescent="0.2">
      <c r="A35" s="111"/>
      <c r="B35" s="111"/>
      <c r="C35" s="111"/>
      <c r="D35" s="111"/>
      <c r="E35" s="111"/>
      <c r="F35" s="111"/>
      <c r="G35" s="111"/>
      <c r="H35" s="111"/>
      <c r="I35" s="111"/>
      <c r="J35" s="111"/>
      <c r="K35" s="111"/>
      <c r="L35" s="111"/>
      <c r="M35" s="111"/>
    </row>
    <row r="36" spans="1:13" x14ac:dyDescent="0.2">
      <c r="A36" s="111"/>
      <c r="B36" s="111"/>
      <c r="C36" s="111"/>
      <c r="D36" s="111"/>
      <c r="E36" s="111"/>
      <c r="F36" s="111"/>
      <c r="G36" s="111"/>
      <c r="H36" s="111"/>
      <c r="I36" s="111"/>
      <c r="J36" s="111"/>
      <c r="K36" s="111"/>
      <c r="L36" s="111"/>
      <c r="M36" s="111"/>
    </row>
    <row r="37" spans="1:13" x14ac:dyDescent="0.2">
      <c r="A37" s="111"/>
      <c r="B37" s="111"/>
      <c r="C37" s="111"/>
      <c r="D37" s="111"/>
      <c r="E37" s="111"/>
      <c r="F37" s="111"/>
      <c r="G37" s="111"/>
      <c r="H37" s="111"/>
      <c r="I37" s="111"/>
      <c r="J37" s="111"/>
      <c r="K37" s="111"/>
      <c r="L37" s="111"/>
      <c r="M37" s="111"/>
    </row>
    <row r="38" spans="1:13" x14ac:dyDescent="0.2">
      <c r="A38" s="111"/>
      <c r="B38" s="111"/>
      <c r="C38" s="111"/>
      <c r="D38" s="111"/>
      <c r="E38" s="111"/>
      <c r="F38" s="111"/>
      <c r="G38" s="111"/>
      <c r="H38" s="111"/>
      <c r="I38" s="111"/>
      <c r="J38" s="111"/>
      <c r="K38" s="111"/>
      <c r="L38" s="111"/>
      <c r="M38" s="111"/>
    </row>
    <row r="39" spans="1:13" x14ac:dyDescent="0.2">
      <c r="A39" s="111"/>
      <c r="B39" s="111"/>
      <c r="C39" s="111"/>
      <c r="D39" s="111"/>
      <c r="E39" s="111"/>
      <c r="F39" s="111"/>
      <c r="G39" s="111"/>
      <c r="H39" s="111"/>
      <c r="I39" s="111"/>
      <c r="J39" s="111"/>
      <c r="K39" s="111"/>
      <c r="L39" s="111"/>
      <c r="M39" s="111"/>
    </row>
    <row r="40" spans="1:13" x14ac:dyDescent="0.2">
      <c r="A40" s="111"/>
      <c r="B40" s="111"/>
      <c r="C40" s="111"/>
      <c r="D40" s="111"/>
      <c r="E40" s="111"/>
      <c r="F40" s="111"/>
      <c r="G40" s="111"/>
      <c r="H40" s="111"/>
      <c r="I40" s="111"/>
      <c r="J40" s="111"/>
      <c r="K40" s="111"/>
      <c r="L40" s="111"/>
      <c r="M40" s="111"/>
    </row>
    <row r="41" spans="1:13" x14ac:dyDescent="0.2">
      <c r="A41" s="111"/>
      <c r="B41" s="111"/>
      <c r="C41" s="111"/>
      <c r="D41" s="111"/>
      <c r="E41" s="111"/>
      <c r="F41" s="111"/>
      <c r="G41" s="111"/>
      <c r="H41" s="111"/>
      <c r="I41" s="111"/>
      <c r="J41" s="111"/>
      <c r="K41" s="111"/>
      <c r="L41" s="111"/>
      <c r="M41" s="111"/>
    </row>
    <row r="42" spans="1:13" x14ac:dyDescent="0.2">
      <c r="A42" s="111"/>
      <c r="B42" s="111"/>
      <c r="C42" s="111"/>
      <c r="D42" s="111"/>
      <c r="E42" s="111"/>
      <c r="F42" s="111"/>
      <c r="G42" s="111"/>
      <c r="H42" s="111"/>
      <c r="I42" s="111"/>
      <c r="J42" s="111"/>
      <c r="K42" s="111"/>
      <c r="L42" s="111"/>
      <c r="M42" s="111"/>
    </row>
    <row r="43" spans="1:13" x14ac:dyDescent="0.2">
      <c r="A43" s="84"/>
      <c r="B43" s="84"/>
      <c r="C43" s="84"/>
      <c r="D43" s="84"/>
      <c r="E43" s="84"/>
      <c r="F43" s="84"/>
      <c r="G43" s="84"/>
      <c r="H43" s="84"/>
      <c r="I43" s="84"/>
      <c r="J43" s="84"/>
      <c r="K43" s="84"/>
      <c r="L43" s="84"/>
      <c r="M43" s="84"/>
    </row>
    <row r="44" spans="1:13" x14ac:dyDescent="0.2">
      <c r="A44" s="84"/>
      <c r="B44" s="84"/>
      <c r="C44" s="84"/>
      <c r="D44" s="84"/>
      <c r="E44" s="84"/>
      <c r="F44" s="84"/>
      <c r="G44" s="84"/>
      <c r="H44" s="84"/>
      <c r="I44" s="84"/>
      <c r="J44" s="84"/>
      <c r="K44" s="84"/>
      <c r="L44" s="84"/>
      <c r="M44" s="84"/>
    </row>
    <row r="45" spans="1:13" x14ac:dyDescent="0.2">
      <c r="A45" s="84"/>
      <c r="B45" s="84"/>
      <c r="C45" s="84"/>
      <c r="D45" s="84"/>
      <c r="E45" s="84"/>
      <c r="F45" s="84"/>
      <c r="G45" s="84"/>
      <c r="H45" s="84"/>
      <c r="I45" s="84"/>
      <c r="J45" s="84"/>
      <c r="K45" s="84"/>
      <c r="L45" s="84"/>
      <c r="M45" s="84"/>
    </row>
    <row r="46" spans="1:13" x14ac:dyDescent="0.2">
      <c r="A46" s="84"/>
      <c r="B46" s="84"/>
      <c r="C46" s="84"/>
      <c r="D46" s="84"/>
      <c r="E46" s="84"/>
      <c r="F46" s="84"/>
      <c r="G46" s="84"/>
      <c r="H46" s="84"/>
      <c r="I46" s="84"/>
      <c r="J46" s="84"/>
      <c r="K46" s="84"/>
      <c r="L46" s="84"/>
      <c r="M46" s="84"/>
    </row>
    <row r="47" spans="1:13" x14ac:dyDescent="0.2">
      <c r="A47" s="84"/>
      <c r="B47" s="84"/>
      <c r="C47" s="84"/>
      <c r="D47" s="84"/>
      <c r="E47" s="84"/>
      <c r="F47" s="84"/>
      <c r="G47" s="84"/>
      <c r="H47" s="84"/>
      <c r="I47" s="84"/>
      <c r="J47" s="84"/>
      <c r="K47" s="84"/>
      <c r="L47" s="84"/>
      <c r="M47" s="84"/>
    </row>
    <row r="48" spans="1:13" x14ac:dyDescent="0.2">
      <c r="A48" s="84"/>
      <c r="B48" s="84"/>
      <c r="C48" s="84"/>
      <c r="D48" s="84"/>
      <c r="E48" s="84"/>
      <c r="F48" s="84"/>
      <c r="G48" s="84"/>
      <c r="H48" s="84"/>
      <c r="I48" s="84"/>
      <c r="J48" s="84"/>
      <c r="K48" s="84"/>
      <c r="L48" s="84"/>
      <c r="M48" s="84"/>
    </row>
    <row r="49" spans="1:13" x14ac:dyDescent="0.2">
      <c r="A49" s="84"/>
      <c r="B49" s="84"/>
      <c r="C49" s="84"/>
      <c r="D49" s="84"/>
      <c r="E49" s="84"/>
      <c r="F49" s="84"/>
      <c r="G49" s="84"/>
      <c r="H49" s="84"/>
      <c r="I49" s="84"/>
      <c r="J49" s="84"/>
      <c r="K49" s="84"/>
      <c r="L49" s="84"/>
      <c r="M49" s="84"/>
    </row>
    <row r="50" spans="1:13" x14ac:dyDescent="0.2">
      <c r="A50" s="84"/>
      <c r="B50" s="84"/>
      <c r="C50" s="84"/>
      <c r="D50" s="84"/>
      <c r="E50" s="84"/>
      <c r="F50" s="84"/>
      <c r="G50" s="84"/>
      <c r="H50" s="84"/>
      <c r="I50" s="84"/>
      <c r="J50" s="84"/>
      <c r="K50" s="84"/>
      <c r="L50" s="84"/>
      <c r="M50" s="84"/>
    </row>
    <row r="51" spans="1:13" x14ac:dyDescent="0.2">
      <c r="A51" s="84"/>
      <c r="B51" s="84"/>
      <c r="C51" s="84"/>
      <c r="D51" s="84"/>
      <c r="E51" s="84"/>
      <c r="F51" s="84"/>
      <c r="G51" s="84"/>
      <c r="H51" s="84"/>
      <c r="I51" s="84"/>
      <c r="J51" s="84"/>
      <c r="K51" s="84"/>
      <c r="L51" s="84"/>
      <c r="M51" s="84"/>
    </row>
    <row r="52" spans="1:13" x14ac:dyDescent="0.2">
      <c r="A52" s="84"/>
      <c r="B52" s="84"/>
      <c r="C52" s="84"/>
      <c r="D52" s="84"/>
      <c r="E52" s="84"/>
      <c r="F52" s="84"/>
      <c r="G52" s="84"/>
      <c r="H52" s="84"/>
      <c r="I52" s="84"/>
      <c r="J52" s="84"/>
      <c r="K52" s="84"/>
      <c r="L52" s="84"/>
      <c r="M52" s="84"/>
    </row>
    <row r="53" spans="1:13" x14ac:dyDescent="0.2">
      <c r="A53" s="84"/>
      <c r="B53" s="84"/>
      <c r="C53" s="84"/>
      <c r="D53" s="84"/>
      <c r="E53" s="84"/>
      <c r="F53" s="84"/>
      <c r="G53" s="84"/>
      <c r="H53" s="84"/>
      <c r="I53" s="84"/>
      <c r="J53" s="84"/>
      <c r="K53" s="84"/>
      <c r="L53" s="84"/>
      <c r="M53" s="84"/>
    </row>
    <row r="54" spans="1:13" x14ac:dyDescent="0.2">
      <c r="A54" s="84"/>
      <c r="B54" s="84"/>
      <c r="C54" s="84"/>
      <c r="D54" s="84"/>
      <c r="E54" s="84"/>
      <c r="F54" s="84"/>
      <c r="G54" s="84"/>
      <c r="H54" s="84"/>
      <c r="I54" s="84"/>
      <c r="J54" s="84"/>
      <c r="K54" s="84"/>
      <c r="L54" s="84"/>
      <c r="M54" s="84"/>
    </row>
    <row r="55" spans="1:13" x14ac:dyDescent="0.2">
      <c r="A55" s="84"/>
      <c r="B55" s="84"/>
      <c r="C55" s="84"/>
      <c r="D55" s="84"/>
      <c r="E55" s="84"/>
      <c r="F55" s="84"/>
      <c r="G55" s="84"/>
      <c r="H55" s="84"/>
      <c r="I55" s="84"/>
      <c r="J55" s="84"/>
      <c r="K55" s="84"/>
      <c r="L55" s="84"/>
      <c r="M55" s="84"/>
    </row>
    <row r="56" spans="1:13" x14ac:dyDescent="0.2">
      <c r="A56" s="84"/>
      <c r="B56" s="84"/>
      <c r="C56" s="84"/>
      <c r="D56" s="84"/>
      <c r="E56" s="84"/>
      <c r="F56" s="84"/>
      <c r="G56" s="84"/>
      <c r="H56" s="84"/>
      <c r="I56" s="84"/>
      <c r="J56" s="84"/>
      <c r="K56" s="84"/>
      <c r="L56" s="84"/>
      <c r="M56" s="84"/>
    </row>
    <row r="57" spans="1:13" x14ac:dyDescent="0.2">
      <c r="A57" s="84"/>
      <c r="B57" s="84"/>
      <c r="C57" s="84"/>
      <c r="D57" s="84"/>
      <c r="E57" s="84"/>
      <c r="F57" s="84"/>
      <c r="G57" s="84"/>
      <c r="H57" s="84"/>
      <c r="I57" s="84"/>
      <c r="J57" s="84"/>
      <c r="K57" s="84"/>
      <c r="L57" s="84"/>
      <c r="M57" s="84"/>
    </row>
    <row r="58" spans="1:13" x14ac:dyDescent="0.2">
      <c r="A58" s="84"/>
      <c r="B58" s="84"/>
      <c r="C58" s="84"/>
      <c r="D58" s="84"/>
      <c r="E58" s="84"/>
      <c r="F58" s="84"/>
      <c r="G58" s="84"/>
      <c r="H58" s="84"/>
      <c r="I58" s="84"/>
      <c r="J58" s="84"/>
      <c r="K58" s="84"/>
      <c r="L58" s="84"/>
      <c r="M58" s="84"/>
    </row>
    <row r="59" spans="1:13" x14ac:dyDescent="0.2">
      <c r="A59" s="84"/>
      <c r="B59" s="84"/>
      <c r="C59" s="84"/>
      <c r="D59" s="84"/>
      <c r="E59" s="84"/>
      <c r="F59" s="84"/>
      <c r="G59" s="84"/>
      <c r="H59" s="84"/>
      <c r="I59" s="84"/>
      <c r="J59" s="84"/>
      <c r="K59" s="84"/>
      <c r="L59" s="84"/>
      <c r="M59" s="84"/>
    </row>
    <row r="60" spans="1:13" x14ac:dyDescent="0.2">
      <c r="A60" s="84"/>
      <c r="B60" s="84"/>
      <c r="C60" s="84"/>
      <c r="D60" s="84"/>
      <c r="E60" s="84"/>
      <c r="F60" s="84"/>
      <c r="G60" s="84"/>
      <c r="H60" s="84"/>
      <c r="I60" s="84"/>
      <c r="J60" s="84"/>
      <c r="K60" s="84"/>
      <c r="L60" s="84"/>
      <c r="M60" s="84"/>
    </row>
    <row r="61" spans="1:13" x14ac:dyDescent="0.2">
      <c r="A61" s="84"/>
      <c r="B61" s="84"/>
      <c r="C61" s="84"/>
      <c r="D61" s="84"/>
      <c r="E61" s="84"/>
      <c r="F61" s="84"/>
      <c r="G61" s="84"/>
      <c r="H61" s="84"/>
      <c r="I61" s="84"/>
      <c r="J61" s="84"/>
      <c r="K61" s="84"/>
      <c r="L61" s="84"/>
      <c r="M61" s="84"/>
    </row>
    <row r="62" spans="1:13" x14ac:dyDescent="0.2">
      <c r="A62" s="84"/>
      <c r="B62" s="84"/>
      <c r="C62" s="84"/>
      <c r="D62" s="84"/>
      <c r="E62" s="84"/>
      <c r="F62" s="84"/>
      <c r="G62" s="84"/>
      <c r="H62" s="84"/>
      <c r="I62" s="84"/>
      <c r="J62" s="84"/>
      <c r="K62" s="84"/>
      <c r="L62" s="84"/>
      <c r="M62" s="84"/>
    </row>
    <row r="63" spans="1:13" x14ac:dyDescent="0.2">
      <c r="A63" s="84"/>
      <c r="B63" s="84"/>
      <c r="C63" s="84"/>
      <c r="D63" s="84"/>
      <c r="E63" s="84"/>
      <c r="F63" s="84"/>
      <c r="G63" s="84"/>
      <c r="H63" s="84"/>
      <c r="I63" s="84"/>
      <c r="J63" s="84"/>
      <c r="K63" s="84"/>
      <c r="L63" s="84"/>
      <c r="M63" s="84"/>
    </row>
    <row r="64" spans="1:13" x14ac:dyDescent="0.2">
      <c r="A64" s="84"/>
      <c r="B64" s="84"/>
      <c r="C64" s="84"/>
      <c r="D64" s="84"/>
      <c r="E64" s="84"/>
      <c r="F64" s="84"/>
      <c r="G64" s="84"/>
      <c r="H64" s="84"/>
      <c r="I64" s="84"/>
      <c r="J64" s="84"/>
      <c r="K64" s="84"/>
      <c r="L64" s="84"/>
      <c r="M64" s="84"/>
    </row>
    <row r="65" spans="1:13" x14ac:dyDescent="0.2">
      <c r="A65" s="84"/>
      <c r="B65" s="84"/>
      <c r="C65" s="84"/>
      <c r="D65" s="84"/>
      <c r="E65" s="84"/>
      <c r="F65" s="84"/>
      <c r="G65" s="84"/>
      <c r="H65" s="84"/>
      <c r="I65" s="84"/>
      <c r="J65" s="84"/>
      <c r="K65" s="84"/>
      <c r="L65" s="84"/>
      <c r="M65" s="84"/>
    </row>
    <row r="66" spans="1:13" x14ac:dyDescent="0.2">
      <c r="A66" s="84"/>
      <c r="B66" s="84"/>
      <c r="C66" s="84"/>
      <c r="D66" s="84"/>
      <c r="E66" s="84"/>
      <c r="F66" s="84"/>
      <c r="G66" s="84"/>
      <c r="H66" s="84"/>
      <c r="I66" s="84"/>
      <c r="J66" s="84"/>
      <c r="K66" s="84"/>
      <c r="L66" s="84"/>
      <c r="M66" s="84"/>
    </row>
    <row r="67" spans="1:13" x14ac:dyDescent="0.2">
      <c r="A67" s="84"/>
      <c r="B67" s="84"/>
      <c r="C67" s="84"/>
      <c r="D67" s="84"/>
      <c r="E67" s="84"/>
      <c r="F67" s="84"/>
      <c r="G67" s="84"/>
      <c r="H67" s="84"/>
      <c r="I67" s="84"/>
      <c r="J67" s="84"/>
      <c r="K67" s="84"/>
      <c r="L67" s="84"/>
      <c r="M67" s="84"/>
    </row>
    <row r="68" spans="1:13" x14ac:dyDescent="0.2">
      <c r="A68" s="84"/>
      <c r="B68" s="84"/>
      <c r="C68" s="84"/>
      <c r="D68" s="84"/>
      <c r="E68" s="84"/>
      <c r="F68" s="84"/>
      <c r="G68" s="84"/>
      <c r="H68" s="84"/>
      <c r="I68" s="84"/>
      <c r="J68" s="84"/>
      <c r="K68" s="84"/>
      <c r="L68" s="84"/>
      <c r="M68" s="84"/>
    </row>
    <row r="69" spans="1:13" x14ac:dyDescent="0.2">
      <c r="A69" s="84"/>
      <c r="B69" s="84"/>
      <c r="C69" s="84"/>
      <c r="D69" s="84"/>
      <c r="E69" s="84"/>
      <c r="F69" s="84"/>
      <c r="G69" s="84"/>
      <c r="H69" s="84"/>
      <c r="I69" s="84"/>
      <c r="J69" s="84"/>
      <c r="K69" s="84"/>
      <c r="L69" s="84"/>
      <c r="M69" s="84"/>
    </row>
    <row r="70" spans="1:13" x14ac:dyDescent="0.2">
      <c r="A70" s="84"/>
      <c r="B70" s="84"/>
      <c r="C70" s="84"/>
      <c r="D70" s="84"/>
      <c r="E70" s="84"/>
      <c r="F70" s="84"/>
      <c r="G70" s="84"/>
      <c r="H70" s="84"/>
      <c r="I70" s="84"/>
      <c r="J70" s="84"/>
      <c r="K70" s="84"/>
      <c r="L70" s="84"/>
      <c r="M70" s="84"/>
    </row>
    <row r="71" spans="1:13" x14ac:dyDescent="0.2">
      <c r="A71" s="84"/>
      <c r="B71" s="84"/>
      <c r="C71" s="84"/>
      <c r="D71" s="84"/>
      <c r="E71" s="84"/>
      <c r="F71" s="84"/>
      <c r="G71" s="84"/>
      <c r="H71" s="84"/>
      <c r="I71" s="84"/>
      <c r="J71" s="84"/>
      <c r="K71" s="84"/>
      <c r="L71" s="84"/>
      <c r="M71" s="84"/>
    </row>
    <row r="72" spans="1:13" ht="12.75" customHeight="1" x14ac:dyDescent="0.2">
      <c r="A72" s="84"/>
      <c r="B72" s="84"/>
      <c r="C72" s="84"/>
      <c r="D72" s="84"/>
      <c r="E72" s="84"/>
      <c r="F72" s="84"/>
      <c r="G72" s="84"/>
      <c r="H72" s="84"/>
      <c r="I72" s="84"/>
      <c r="J72" s="84"/>
      <c r="K72" s="84"/>
      <c r="L72" s="84"/>
      <c r="M72" s="84"/>
    </row>
    <row r="73" spans="1:13" ht="12.75" customHeight="1" x14ac:dyDescent="0.2">
      <c r="A73" s="84"/>
      <c r="B73" s="84"/>
      <c r="C73" s="84"/>
      <c r="D73" s="84"/>
      <c r="E73" s="84"/>
      <c r="F73" s="84"/>
      <c r="G73" s="84"/>
      <c r="H73" s="84"/>
      <c r="I73" s="84"/>
      <c r="J73" s="84"/>
      <c r="K73" s="84"/>
      <c r="L73" s="84"/>
      <c r="M73" s="84"/>
    </row>
    <row r="74" spans="1:13" ht="12.75" customHeight="1" x14ac:dyDescent="0.2">
      <c r="A74" s="84"/>
      <c r="B74" s="84"/>
      <c r="C74" s="84"/>
      <c r="D74" s="84"/>
      <c r="E74" s="84"/>
      <c r="F74" s="84"/>
      <c r="G74" s="84"/>
      <c r="H74" s="84"/>
      <c r="I74" s="84"/>
      <c r="J74" s="84"/>
      <c r="K74" s="84"/>
      <c r="L74" s="84"/>
      <c r="M74" s="84"/>
    </row>
    <row r="75" spans="1:13" ht="12.75" customHeight="1" x14ac:dyDescent="0.2">
      <c r="A75" s="84"/>
      <c r="B75" s="84"/>
      <c r="C75" s="84"/>
      <c r="D75" s="84"/>
      <c r="E75" s="84"/>
      <c r="F75" s="143"/>
      <c r="G75" s="143"/>
      <c r="H75" s="143"/>
      <c r="I75" s="143"/>
      <c r="J75" s="143"/>
      <c r="K75" s="143"/>
      <c r="L75" s="143"/>
      <c r="M75" s="143"/>
    </row>
    <row r="76" spans="1:13" x14ac:dyDescent="0.2">
      <c r="A76" s="84"/>
      <c r="B76" s="84"/>
      <c r="C76" s="84"/>
      <c r="D76" s="84"/>
      <c r="E76" s="84"/>
      <c r="F76" s="84"/>
      <c r="G76" s="84"/>
      <c r="H76" s="84"/>
      <c r="I76" s="84"/>
      <c r="J76" s="84"/>
      <c r="K76" s="84"/>
      <c r="L76" s="84"/>
      <c r="M76" s="84"/>
    </row>
    <row r="77" spans="1:13" x14ac:dyDescent="0.2">
      <c r="A77" s="84"/>
      <c r="B77" s="84"/>
      <c r="C77" s="84"/>
      <c r="D77" s="84"/>
      <c r="E77" s="84"/>
      <c r="F77" s="84"/>
      <c r="G77" s="84"/>
      <c r="H77" s="84"/>
      <c r="I77" s="84"/>
      <c r="J77" s="84"/>
      <c r="K77" s="84"/>
      <c r="L77" s="84"/>
      <c r="M77" s="84"/>
    </row>
    <row r="78" spans="1:13" x14ac:dyDescent="0.2">
      <c r="A78" s="84"/>
      <c r="B78" s="84"/>
      <c r="C78" s="84"/>
      <c r="D78" s="84"/>
      <c r="E78" s="84"/>
      <c r="F78" s="84"/>
      <c r="G78" s="84"/>
      <c r="H78" s="84"/>
      <c r="I78" s="84"/>
      <c r="J78" s="84"/>
      <c r="K78" s="84"/>
      <c r="L78" s="84"/>
      <c r="M78" s="84"/>
    </row>
    <row r="79" spans="1:13" x14ac:dyDescent="0.2">
      <c r="A79" s="84"/>
      <c r="B79" s="84"/>
      <c r="C79" s="84"/>
      <c r="D79" s="84"/>
      <c r="E79" s="84"/>
      <c r="F79" s="84"/>
      <c r="G79" s="84"/>
      <c r="H79" s="84"/>
      <c r="I79" s="84"/>
      <c r="J79" s="84"/>
      <c r="K79" s="84"/>
      <c r="L79" s="84"/>
      <c r="M79" s="84"/>
    </row>
    <row r="80" spans="1:13" x14ac:dyDescent="0.2">
      <c r="A80" s="84"/>
      <c r="B80" s="84"/>
      <c r="C80" s="84"/>
      <c r="D80" s="84"/>
      <c r="E80" s="84"/>
      <c r="F80" s="84"/>
      <c r="G80" s="84"/>
      <c r="H80" s="84"/>
      <c r="I80" s="84"/>
      <c r="J80" s="84"/>
      <c r="K80" s="84"/>
      <c r="L80" s="84"/>
      <c r="M80" s="84"/>
    </row>
    <row r="81" spans="1:15" x14ac:dyDescent="0.2">
      <c r="A81" s="84"/>
      <c r="B81" s="84"/>
      <c r="C81" s="84"/>
      <c r="D81" s="84"/>
      <c r="E81" s="84"/>
      <c r="F81" s="84"/>
      <c r="G81" s="84"/>
      <c r="H81" s="84"/>
      <c r="I81" s="84"/>
      <c r="J81" s="84"/>
      <c r="K81" s="84"/>
      <c r="L81" s="84"/>
      <c r="M81" s="84"/>
    </row>
    <row r="82" spans="1:15" x14ac:dyDescent="0.2">
      <c r="A82" s="84"/>
      <c r="B82" s="84"/>
      <c r="C82" s="84"/>
      <c r="D82" s="84"/>
      <c r="E82" s="84"/>
      <c r="F82" s="84"/>
      <c r="G82" s="84"/>
      <c r="H82" s="84"/>
      <c r="I82" s="84"/>
      <c r="J82" s="84"/>
      <c r="K82" s="84"/>
      <c r="L82" s="84"/>
      <c r="M82" s="84"/>
    </row>
    <row r="83" spans="1:15" x14ac:dyDescent="0.2">
      <c r="A83" s="84"/>
      <c r="B83" s="84"/>
      <c r="C83" s="84"/>
      <c r="D83" s="84"/>
      <c r="E83" s="84"/>
      <c r="F83" s="84"/>
      <c r="G83" s="84"/>
      <c r="H83" s="84"/>
      <c r="I83" s="84"/>
      <c r="J83" s="84"/>
      <c r="K83" s="84"/>
      <c r="L83" s="84"/>
      <c r="M83" s="84"/>
    </row>
    <row r="84" spans="1:15" x14ac:dyDescent="0.2">
      <c r="A84" s="84"/>
      <c r="B84" s="84"/>
      <c r="C84" s="84"/>
      <c r="D84" s="84"/>
      <c r="E84" s="84"/>
      <c r="F84" s="84"/>
      <c r="G84" s="84"/>
      <c r="H84" s="84"/>
      <c r="I84" s="84"/>
      <c r="J84" s="84"/>
      <c r="K84" s="84"/>
      <c r="L84" s="84"/>
      <c r="M84" s="84"/>
    </row>
    <row r="85" spans="1:15" x14ac:dyDescent="0.2">
      <c r="A85" s="84"/>
      <c r="B85" s="84"/>
      <c r="C85" s="84"/>
      <c r="D85" s="84"/>
      <c r="E85" s="84"/>
      <c r="F85" s="84"/>
      <c r="G85" s="84"/>
      <c r="H85" s="84"/>
      <c r="I85" s="84"/>
      <c r="J85" s="84"/>
      <c r="K85" s="84"/>
      <c r="L85" s="84"/>
      <c r="M85" s="84"/>
    </row>
    <row r="86" spans="1:15" x14ac:dyDescent="0.2">
      <c r="A86" s="84"/>
      <c r="B86" s="84"/>
      <c r="C86" s="84"/>
      <c r="D86" s="84"/>
      <c r="E86" s="84"/>
      <c r="F86" s="84"/>
      <c r="G86" s="84"/>
      <c r="H86" s="84"/>
      <c r="I86" s="84"/>
      <c r="J86" s="84"/>
      <c r="K86" s="84"/>
      <c r="L86" s="84"/>
      <c r="M86" s="84"/>
    </row>
    <row r="87" spans="1:15" x14ac:dyDescent="0.2">
      <c r="A87" s="84"/>
      <c r="B87" s="84"/>
      <c r="C87" s="84"/>
      <c r="D87" s="84"/>
      <c r="E87" s="84"/>
      <c r="F87" s="84"/>
      <c r="G87" s="84"/>
      <c r="H87" s="84"/>
      <c r="I87" s="84"/>
      <c r="J87" s="84"/>
      <c r="K87" s="84"/>
      <c r="L87" s="84"/>
      <c r="M87" s="84"/>
    </row>
    <row r="88" spans="1:15" x14ac:dyDescent="0.2">
      <c r="A88" s="84"/>
      <c r="B88" s="84"/>
      <c r="C88" s="84"/>
      <c r="D88" s="84"/>
      <c r="E88" s="84"/>
      <c r="F88" s="84"/>
      <c r="G88" s="84"/>
      <c r="H88" s="84"/>
      <c r="I88" s="84"/>
      <c r="J88" s="84"/>
      <c r="K88" s="84"/>
      <c r="L88" s="84"/>
      <c r="M88" s="84"/>
    </row>
    <row r="89" spans="1:15" s="11" customFormat="1" x14ac:dyDescent="0.2">
      <c r="A89" s="144"/>
      <c r="B89" s="144"/>
      <c r="C89" s="144"/>
      <c r="D89" s="144"/>
      <c r="E89" s="144"/>
      <c r="F89" s="144"/>
      <c r="G89" s="144"/>
      <c r="H89" s="144"/>
      <c r="I89" s="144"/>
      <c r="J89" s="144"/>
      <c r="K89" s="144"/>
      <c r="L89" s="144"/>
      <c r="M89" s="144"/>
      <c r="N89" s="10"/>
      <c r="O89" s="10"/>
    </row>
    <row r="90" spans="1:15" s="11" customFormat="1" x14ac:dyDescent="0.2">
      <c r="A90" s="144"/>
      <c r="B90" s="144"/>
      <c r="C90" s="144"/>
      <c r="D90" s="144"/>
      <c r="E90" s="144"/>
      <c r="F90" s="144"/>
      <c r="G90" s="144"/>
      <c r="H90" s="144"/>
      <c r="I90" s="144"/>
      <c r="J90" s="144"/>
      <c r="K90" s="144"/>
      <c r="L90" s="144"/>
      <c r="M90" s="144"/>
      <c r="N90" s="10"/>
      <c r="O90" s="10"/>
    </row>
    <row r="91" spans="1:15" s="11" customFormat="1" x14ac:dyDescent="0.2">
      <c r="A91" s="144"/>
      <c r="B91" s="144"/>
      <c r="C91" s="144"/>
      <c r="D91" s="144"/>
      <c r="E91" s="144"/>
      <c r="F91" s="144"/>
      <c r="G91" s="144"/>
      <c r="H91" s="144"/>
      <c r="I91" s="144"/>
      <c r="J91" s="144"/>
      <c r="K91" s="144"/>
      <c r="L91" s="144"/>
      <c r="M91" s="144"/>
      <c r="N91" s="10"/>
      <c r="O91" s="10"/>
    </row>
    <row r="92" spans="1:15" s="11" customFormat="1" x14ac:dyDescent="0.2">
      <c r="A92" s="144"/>
      <c r="B92" s="144"/>
      <c r="C92" s="144"/>
      <c r="D92" s="144"/>
      <c r="E92" s="144"/>
      <c r="F92" s="144"/>
      <c r="G92" s="144"/>
      <c r="H92" s="144"/>
      <c r="I92" s="144"/>
      <c r="J92" s="144"/>
      <c r="K92" s="144"/>
      <c r="L92" s="144"/>
      <c r="M92" s="144"/>
      <c r="N92" s="10"/>
      <c r="O92" s="10"/>
    </row>
    <row r="93" spans="1:15" s="11" customFormat="1" x14ac:dyDescent="0.2">
      <c r="A93" s="144"/>
      <c r="B93" s="144"/>
      <c r="C93" s="144"/>
      <c r="D93" s="144"/>
      <c r="E93" s="144"/>
      <c r="F93" s="144"/>
      <c r="G93" s="144"/>
      <c r="H93" s="144"/>
      <c r="I93" s="144"/>
      <c r="J93" s="144"/>
      <c r="K93" s="144"/>
      <c r="L93" s="144"/>
      <c r="M93" s="144"/>
      <c r="N93" s="10"/>
      <c r="O93" s="10"/>
    </row>
    <row r="94" spans="1:15" s="11" customFormat="1" x14ac:dyDescent="0.2">
      <c r="A94" s="144"/>
      <c r="B94" s="144"/>
      <c r="C94" s="144"/>
      <c r="D94" s="144"/>
      <c r="E94" s="144"/>
      <c r="F94" s="144"/>
      <c r="G94" s="144"/>
      <c r="H94" s="144"/>
      <c r="I94" s="144"/>
      <c r="J94" s="144"/>
      <c r="K94" s="144"/>
      <c r="L94" s="144"/>
      <c r="M94" s="144"/>
      <c r="N94" s="10"/>
      <c r="O94" s="10"/>
    </row>
    <row r="95" spans="1:15" s="11" customFormat="1" x14ac:dyDescent="0.2">
      <c r="A95" s="144"/>
      <c r="B95" s="144"/>
      <c r="C95" s="144"/>
      <c r="D95" s="144"/>
      <c r="E95" s="144"/>
      <c r="F95" s="144"/>
      <c r="G95" s="144"/>
      <c r="H95" s="144"/>
      <c r="I95" s="144"/>
      <c r="J95" s="144"/>
      <c r="K95" s="144"/>
      <c r="L95" s="144"/>
      <c r="M95" s="144"/>
      <c r="N95" s="10"/>
      <c r="O95" s="10"/>
    </row>
    <row r="96" spans="1:15" s="11" customFormat="1" x14ac:dyDescent="0.2">
      <c r="A96" s="144"/>
      <c r="B96" s="144"/>
      <c r="C96" s="144"/>
      <c r="D96" s="144"/>
      <c r="E96" s="144"/>
      <c r="F96" s="144"/>
      <c r="G96" s="144"/>
      <c r="H96" s="144"/>
      <c r="I96" s="144"/>
      <c r="J96" s="144"/>
      <c r="K96" s="144"/>
      <c r="L96" s="144"/>
      <c r="M96" s="144"/>
      <c r="N96" s="10"/>
      <c r="O96" s="10"/>
    </row>
    <row r="97" spans="1:15" s="11" customFormat="1" x14ac:dyDescent="0.2">
      <c r="A97" s="144"/>
      <c r="B97" s="144"/>
      <c r="C97" s="144"/>
      <c r="D97" s="144"/>
      <c r="E97" s="144"/>
      <c r="F97" s="144"/>
      <c r="G97" s="144"/>
      <c r="H97" s="144"/>
      <c r="I97" s="144"/>
      <c r="J97" s="144"/>
      <c r="K97" s="144"/>
      <c r="L97" s="144"/>
      <c r="M97" s="144"/>
      <c r="N97" s="10"/>
      <c r="O97" s="10"/>
    </row>
    <row r="98" spans="1:15" s="11" customFormat="1" x14ac:dyDescent="0.2">
      <c r="A98" s="144"/>
      <c r="B98" s="144"/>
      <c r="C98" s="144"/>
      <c r="D98" s="144"/>
      <c r="E98" s="144"/>
      <c r="F98" s="144"/>
      <c r="G98" s="144"/>
      <c r="H98" s="144"/>
      <c r="I98" s="144"/>
      <c r="J98" s="144"/>
      <c r="K98" s="144"/>
      <c r="L98" s="144"/>
      <c r="M98" s="144"/>
      <c r="N98" s="10"/>
      <c r="O98" s="10"/>
    </row>
    <row r="99" spans="1:15" s="11" customFormat="1" x14ac:dyDescent="0.2">
      <c r="A99" s="144"/>
      <c r="B99" s="144"/>
      <c r="C99" s="144"/>
      <c r="D99" s="144"/>
      <c r="E99" s="144"/>
      <c r="F99" s="144"/>
      <c r="G99" s="144"/>
      <c r="H99" s="144"/>
      <c r="I99" s="144"/>
      <c r="J99" s="144"/>
      <c r="K99" s="144"/>
      <c r="L99" s="144"/>
      <c r="M99" s="144"/>
      <c r="N99" s="10"/>
      <c r="O99" s="10"/>
    </row>
    <row r="100" spans="1:15" s="11" customFormat="1" x14ac:dyDescent="0.2">
      <c r="A100" s="144"/>
      <c r="B100" s="144"/>
      <c r="C100" s="144"/>
      <c r="D100" s="144"/>
      <c r="E100" s="144"/>
      <c r="F100" s="144"/>
      <c r="G100" s="144"/>
      <c r="H100" s="144"/>
      <c r="I100" s="144"/>
      <c r="J100" s="144"/>
      <c r="K100" s="144"/>
      <c r="L100" s="144"/>
      <c r="M100" s="144"/>
      <c r="N100" s="10"/>
      <c r="O100" s="10"/>
    </row>
    <row r="101" spans="1:15" s="11" customFormat="1" x14ac:dyDescent="0.2">
      <c r="A101" s="144"/>
      <c r="B101" s="144"/>
      <c r="C101" s="144"/>
      <c r="D101" s="144"/>
      <c r="E101" s="144"/>
      <c r="F101" s="144"/>
      <c r="G101" s="144"/>
      <c r="H101" s="144"/>
      <c r="I101" s="144"/>
      <c r="J101" s="144"/>
      <c r="K101" s="144"/>
      <c r="L101" s="144"/>
      <c r="M101" s="144"/>
      <c r="N101" s="10"/>
      <c r="O101" s="10"/>
    </row>
    <row r="102" spans="1:15" s="11" customFormat="1" x14ac:dyDescent="0.2">
      <c r="A102" s="144"/>
      <c r="B102" s="144"/>
      <c r="C102" s="144"/>
      <c r="D102" s="144"/>
      <c r="E102" s="144"/>
      <c r="F102" s="144"/>
      <c r="G102" s="144"/>
      <c r="H102" s="144"/>
      <c r="I102" s="144"/>
      <c r="J102" s="144"/>
      <c r="K102" s="144"/>
      <c r="L102" s="144"/>
      <c r="M102" s="144"/>
      <c r="N102" s="10"/>
      <c r="O102" s="10"/>
    </row>
    <row r="103" spans="1:15" s="11" customFormat="1" x14ac:dyDescent="0.2">
      <c r="A103" s="144"/>
      <c r="B103" s="144"/>
      <c r="C103" s="144"/>
      <c r="D103" s="144"/>
      <c r="E103" s="144"/>
      <c r="F103" s="144"/>
      <c r="G103" s="144"/>
      <c r="H103" s="144"/>
      <c r="I103" s="144"/>
      <c r="J103" s="144"/>
      <c r="K103" s="144"/>
      <c r="L103" s="144"/>
      <c r="M103" s="144"/>
      <c r="N103" s="10"/>
      <c r="O103" s="10"/>
    </row>
    <row r="104" spans="1:15" s="11" customFormat="1" x14ac:dyDescent="0.2">
      <c r="A104" s="144"/>
      <c r="B104" s="144"/>
      <c r="C104" s="144"/>
      <c r="D104" s="144"/>
      <c r="E104" s="144"/>
      <c r="F104" s="144"/>
      <c r="G104" s="144"/>
      <c r="H104" s="144"/>
      <c r="I104" s="144"/>
      <c r="J104" s="144"/>
      <c r="K104" s="144"/>
      <c r="L104" s="144"/>
      <c r="M104" s="144"/>
      <c r="N104" s="10"/>
      <c r="O104" s="10"/>
    </row>
    <row r="105" spans="1:15" s="11" customFormat="1" x14ac:dyDescent="0.2">
      <c r="A105" s="144"/>
      <c r="B105" s="144"/>
      <c r="C105" s="144"/>
      <c r="D105" s="144"/>
      <c r="E105" s="144"/>
      <c r="F105" s="144"/>
      <c r="G105" s="144"/>
      <c r="H105" s="144"/>
      <c r="I105" s="144"/>
      <c r="J105" s="144"/>
      <c r="K105" s="144"/>
      <c r="L105" s="144"/>
      <c r="M105" s="144"/>
      <c r="N105" s="10"/>
      <c r="O105" s="10"/>
    </row>
    <row r="106" spans="1:15" s="11" customFormat="1" x14ac:dyDescent="0.2">
      <c r="A106" s="144"/>
      <c r="B106" s="144"/>
      <c r="C106" s="144"/>
      <c r="D106" s="144"/>
      <c r="E106" s="144"/>
      <c r="F106" s="144"/>
      <c r="G106" s="144"/>
      <c r="H106" s="144"/>
      <c r="I106" s="144"/>
      <c r="J106" s="144"/>
      <c r="K106" s="144"/>
      <c r="L106" s="144"/>
      <c r="M106" s="144"/>
      <c r="N106" s="10"/>
      <c r="O106" s="10"/>
    </row>
    <row r="107" spans="1:15" s="11" customFormat="1" x14ac:dyDescent="0.2">
      <c r="A107" s="144"/>
      <c r="B107" s="144"/>
      <c r="C107" s="144"/>
      <c r="D107" s="144"/>
      <c r="E107" s="144"/>
      <c r="F107" s="144"/>
      <c r="G107" s="144"/>
      <c r="H107" s="144"/>
      <c r="I107" s="144"/>
      <c r="J107" s="144"/>
      <c r="K107" s="144"/>
      <c r="L107" s="144"/>
      <c r="M107" s="144"/>
      <c r="N107" s="10"/>
      <c r="O107" s="10"/>
    </row>
    <row r="108" spans="1:15" s="11" customFormat="1" x14ac:dyDescent="0.2">
      <c r="A108" s="144"/>
      <c r="B108" s="144"/>
      <c r="C108" s="144"/>
      <c r="D108" s="144"/>
      <c r="E108" s="144"/>
      <c r="F108" s="144"/>
      <c r="G108" s="144"/>
      <c r="H108" s="144"/>
      <c r="I108" s="144"/>
      <c r="J108" s="144"/>
      <c r="K108" s="144"/>
      <c r="L108" s="144"/>
      <c r="M108" s="144"/>
      <c r="N108" s="10"/>
      <c r="O108" s="10"/>
    </row>
    <row r="109" spans="1:15" s="11" customFormat="1" x14ac:dyDescent="0.2">
      <c r="A109" s="144"/>
      <c r="B109" s="144"/>
      <c r="C109" s="144"/>
      <c r="D109" s="144"/>
      <c r="E109" s="144"/>
      <c r="F109" s="144"/>
      <c r="G109" s="144"/>
      <c r="H109" s="144"/>
      <c r="I109" s="144"/>
      <c r="J109" s="144"/>
      <c r="K109" s="144"/>
      <c r="L109" s="144"/>
      <c r="M109" s="144"/>
      <c r="N109" s="10"/>
      <c r="O109" s="10"/>
    </row>
    <row r="110" spans="1:15" s="11" customFormat="1" x14ac:dyDescent="0.2">
      <c r="A110" s="144"/>
      <c r="B110" s="144"/>
      <c r="C110" s="144"/>
      <c r="D110" s="144"/>
      <c r="E110" s="144"/>
      <c r="F110" s="144"/>
      <c r="G110" s="144"/>
      <c r="H110" s="144"/>
      <c r="I110" s="144"/>
      <c r="J110" s="144"/>
      <c r="K110" s="144"/>
      <c r="L110" s="144"/>
      <c r="M110" s="144"/>
      <c r="N110" s="10"/>
      <c r="O110" s="10"/>
    </row>
    <row r="111" spans="1:15" s="11" customFormat="1" x14ac:dyDescent="0.2">
      <c r="A111" s="144"/>
      <c r="B111" s="144"/>
      <c r="C111" s="144"/>
      <c r="D111" s="144"/>
      <c r="E111" s="144"/>
      <c r="F111" s="144"/>
      <c r="G111" s="144"/>
      <c r="H111" s="144"/>
      <c r="I111" s="144"/>
      <c r="J111" s="144"/>
      <c r="K111" s="144"/>
      <c r="L111" s="144"/>
      <c r="M111" s="144"/>
      <c r="N111" s="10"/>
      <c r="O111" s="10"/>
    </row>
    <row r="112" spans="1:15" s="11" customFormat="1" x14ac:dyDescent="0.2">
      <c r="A112" s="144"/>
      <c r="B112" s="144"/>
      <c r="C112" s="144"/>
      <c r="D112" s="144"/>
      <c r="E112" s="144"/>
      <c r="F112" s="144"/>
      <c r="G112" s="144"/>
      <c r="H112" s="144"/>
      <c r="I112" s="144"/>
      <c r="J112" s="144"/>
      <c r="K112" s="144"/>
      <c r="L112" s="144"/>
      <c r="M112" s="144"/>
      <c r="N112" s="10"/>
      <c r="O112" s="10"/>
    </row>
    <row r="113" spans="1:15" s="11" customFormat="1" x14ac:dyDescent="0.2">
      <c r="A113" s="144"/>
      <c r="B113" s="144"/>
      <c r="C113" s="144"/>
      <c r="D113" s="144"/>
      <c r="E113" s="144"/>
      <c r="F113" s="144"/>
      <c r="G113" s="144"/>
      <c r="H113" s="144"/>
      <c r="I113" s="144"/>
      <c r="J113" s="144"/>
      <c r="K113" s="144"/>
      <c r="L113" s="144"/>
      <c r="M113" s="144"/>
      <c r="N113" s="10"/>
      <c r="O113" s="10"/>
    </row>
    <row r="114" spans="1:15" s="11" customFormat="1" x14ac:dyDescent="0.2">
      <c r="A114" s="144"/>
      <c r="B114" s="144"/>
      <c r="C114" s="144"/>
      <c r="D114" s="144"/>
      <c r="E114" s="144"/>
      <c r="F114" s="144"/>
      <c r="G114" s="144"/>
      <c r="H114" s="144"/>
      <c r="I114" s="144"/>
      <c r="J114" s="144"/>
      <c r="K114" s="144"/>
      <c r="L114" s="144"/>
      <c r="M114" s="144"/>
      <c r="N114" s="10"/>
      <c r="O114" s="10"/>
    </row>
    <row r="115" spans="1:15" s="12" customFormat="1" x14ac:dyDescent="0.2">
      <c r="A115" s="144"/>
      <c r="B115" s="144"/>
      <c r="C115" s="144"/>
      <c r="D115" s="144"/>
      <c r="E115" s="144"/>
      <c r="F115" s="144"/>
      <c r="G115" s="144"/>
      <c r="H115" s="144"/>
      <c r="I115" s="144"/>
      <c r="J115" s="144"/>
      <c r="K115" s="144"/>
      <c r="L115" s="144"/>
      <c r="M115" s="144"/>
    </row>
    <row r="116" spans="1:15" s="12" customFormat="1" x14ac:dyDescent="0.2">
      <c r="A116" s="144"/>
      <c r="B116" s="144"/>
      <c r="C116" s="144"/>
      <c r="D116" s="144"/>
      <c r="E116" s="144"/>
      <c r="F116" s="144"/>
      <c r="G116" s="144"/>
      <c r="H116" s="144"/>
      <c r="I116" s="144"/>
      <c r="J116" s="144"/>
      <c r="K116" s="144"/>
      <c r="L116" s="144"/>
      <c r="M116" s="144"/>
    </row>
    <row r="117" spans="1:15" x14ac:dyDescent="0.2">
      <c r="A117" s="84"/>
      <c r="B117" s="84"/>
      <c r="C117" s="84"/>
      <c r="D117" s="84"/>
      <c r="E117" s="84"/>
      <c r="F117" s="84"/>
      <c r="G117" s="84"/>
      <c r="H117" s="84"/>
      <c r="I117" s="84"/>
      <c r="J117" s="84"/>
      <c r="K117" s="84"/>
      <c r="L117" s="84"/>
      <c r="M117" s="84"/>
      <c r="N117" s="13"/>
    </row>
    <row r="118" spans="1:15" x14ac:dyDescent="0.2">
      <c r="A118" s="84"/>
      <c r="B118" s="84"/>
      <c r="C118" s="84"/>
      <c r="D118" s="84"/>
      <c r="E118" s="84"/>
      <c r="F118" s="84"/>
      <c r="G118" s="84"/>
      <c r="H118" s="84"/>
      <c r="I118" s="84"/>
      <c r="J118" s="84"/>
      <c r="K118" s="84"/>
      <c r="L118" s="84"/>
      <c r="M118" s="84"/>
      <c r="N118" s="13"/>
    </row>
    <row r="119" spans="1:15" x14ac:dyDescent="0.2">
      <c r="A119" s="84"/>
      <c r="B119" s="84"/>
      <c r="C119" s="84"/>
      <c r="D119" s="84"/>
      <c r="E119" s="84"/>
      <c r="F119" s="84"/>
      <c r="G119" s="84"/>
      <c r="H119" s="84"/>
      <c r="I119" s="84"/>
      <c r="J119" s="84"/>
      <c r="K119" s="84"/>
      <c r="L119" s="84"/>
      <c r="M119" s="84"/>
      <c r="N119" s="13"/>
    </row>
    <row r="120" spans="1:15" x14ac:dyDescent="0.2">
      <c r="A120" s="84"/>
      <c r="B120" s="84"/>
      <c r="C120" s="84"/>
      <c r="D120" s="84"/>
      <c r="E120" s="84"/>
      <c r="F120" s="84"/>
      <c r="G120" s="84"/>
      <c r="H120" s="84"/>
      <c r="I120" s="84"/>
      <c r="J120" s="84"/>
      <c r="K120" s="84"/>
      <c r="L120" s="84"/>
      <c r="M120" s="84"/>
      <c r="N120" s="13"/>
    </row>
    <row r="121" spans="1:15" x14ac:dyDescent="0.2">
      <c r="A121" s="84"/>
      <c r="B121" s="84"/>
      <c r="C121" s="84"/>
      <c r="D121" s="84"/>
      <c r="E121" s="84"/>
      <c r="F121" s="84"/>
      <c r="G121" s="84"/>
      <c r="H121" s="84"/>
      <c r="I121" s="84"/>
      <c r="J121" s="84"/>
      <c r="K121" s="84"/>
      <c r="L121" s="84"/>
      <c r="M121" s="84"/>
      <c r="N121" s="13"/>
    </row>
    <row r="122" spans="1:15" x14ac:dyDescent="0.2">
      <c r="A122" s="84"/>
      <c r="B122" s="84"/>
      <c r="C122" s="84"/>
      <c r="D122" s="84"/>
      <c r="E122" s="84"/>
      <c r="F122" s="84"/>
      <c r="G122" s="84"/>
      <c r="H122" s="84"/>
      <c r="I122" s="84"/>
      <c r="J122" s="84"/>
      <c r="K122" s="84"/>
      <c r="L122" s="84"/>
      <c r="M122" s="84"/>
      <c r="N122" s="13"/>
    </row>
    <row r="123" spans="1:15" x14ac:dyDescent="0.2">
      <c r="A123" s="84"/>
      <c r="B123" s="84"/>
      <c r="C123" s="84"/>
      <c r="D123" s="84"/>
      <c r="E123" s="84"/>
      <c r="F123" s="84"/>
      <c r="G123" s="84"/>
      <c r="H123" s="84"/>
      <c r="I123" s="84"/>
      <c r="J123" s="84"/>
      <c r="K123" s="84"/>
      <c r="L123" s="84"/>
      <c r="M123" s="84"/>
      <c r="N123" s="13"/>
    </row>
    <row r="124" spans="1:15" s="13" customFormat="1" x14ac:dyDescent="0.2">
      <c r="A124" s="84"/>
      <c r="B124" s="84"/>
      <c r="C124" s="84"/>
      <c r="D124" s="84"/>
      <c r="E124" s="84"/>
      <c r="F124" s="84"/>
      <c r="G124" s="84"/>
      <c r="H124" s="84"/>
      <c r="I124" s="84"/>
      <c r="J124" s="84"/>
      <c r="K124" s="84"/>
      <c r="L124" s="84"/>
      <c r="M124" s="84"/>
    </row>
    <row r="125" spans="1:15" s="13" customFormat="1" x14ac:dyDescent="0.2">
      <c r="A125" s="84"/>
      <c r="B125" s="84"/>
      <c r="C125" s="84"/>
      <c r="D125" s="84"/>
      <c r="E125" s="84"/>
      <c r="F125" s="84"/>
      <c r="G125" s="84"/>
      <c r="H125" s="84"/>
      <c r="I125" s="84"/>
      <c r="J125" s="84"/>
      <c r="K125" s="84"/>
      <c r="L125" s="84"/>
      <c r="M125" s="84"/>
    </row>
    <row r="126" spans="1:15" s="13" customFormat="1" x14ac:dyDescent="0.2">
      <c r="A126" s="84"/>
      <c r="B126" s="84"/>
      <c r="C126" s="84"/>
      <c r="D126" s="84"/>
      <c r="E126" s="84"/>
      <c r="F126" s="84"/>
      <c r="G126" s="84"/>
      <c r="H126" s="84"/>
      <c r="I126" s="84"/>
      <c r="J126" s="84"/>
      <c r="K126" s="84"/>
      <c r="L126" s="84"/>
      <c r="M126" s="84"/>
    </row>
    <row r="127" spans="1:15" x14ac:dyDescent="0.2">
      <c r="A127" s="84"/>
      <c r="B127" s="84"/>
      <c r="C127" s="84"/>
      <c r="D127" s="84"/>
      <c r="E127" s="84"/>
      <c r="F127" s="84"/>
      <c r="G127" s="84"/>
      <c r="H127" s="84"/>
      <c r="I127" s="84"/>
      <c r="J127" s="84"/>
      <c r="K127" s="84"/>
      <c r="L127" s="84"/>
      <c r="M127" s="84"/>
      <c r="N127" s="13"/>
    </row>
    <row r="128" spans="1:15" x14ac:dyDescent="0.2">
      <c r="A128" s="84"/>
      <c r="B128" s="84"/>
      <c r="C128" s="84"/>
      <c r="D128" s="84"/>
      <c r="E128" s="84"/>
      <c r="F128" s="84"/>
      <c r="G128" s="84"/>
      <c r="H128" s="84"/>
      <c r="I128" s="84"/>
      <c r="J128" s="84"/>
      <c r="K128" s="84"/>
      <c r="L128" s="84"/>
      <c r="M128" s="84"/>
      <c r="N128" s="13"/>
    </row>
    <row r="129" spans="1:14" x14ac:dyDescent="0.2">
      <c r="A129" s="84"/>
      <c r="B129" s="84"/>
      <c r="C129" s="84"/>
      <c r="D129" s="84"/>
      <c r="E129" s="84"/>
      <c r="F129" s="84"/>
      <c r="G129" s="84"/>
      <c r="H129" s="84"/>
      <c r="I129" s="84"/>
      <c r="J129" s="84"/>
      <c r="K129" s="84"/>
      <c r="L129" s="84"/>
      <c r="M129" s="84"/>
      <c r="N129" s="13"/>
    </row>
    <row r="130" spans="1:14" x14ac:dyDescent="0.2">
      <c r="A130" s="84"/>
      <c r="B130" s="84"/>
      <c r="C130" s="84"/>
      <c r="D130" s="84"/>
      <c r="E130" s="84"/>
      <c r="F130" s="84"/>
      <c r="G130" s="84"/>
      <c r="H130" s="84"/>
      <c r="I130" s="84"/>
      <c r="J130" s="84"/>
      <c r="K130" s="84"/>
      <c r="L130" s="84"/>
      <c r="M130" s="84"/>
      <c r="N130" s="13"/>
    </row>
    <row r="131" spans="1:14" s="13" customFormat="1" x14ac:dyDescent="0.2">
      <c r="A131" s="84"/>
      <c r="B131" s="84"/>
      <c r="C131" s="84"/>
      <c r="D131" s="84"/>
      <c r="E131" s="84"/>
      <c r="F131" s="84"/>
      <c r="G131" s="84"/>
      <c r="H131" s="84"/>
      <c r="I131" s="84"/>
      <c r="J131" s="84"/>
      <c r="K131" s="84"/>
      <c r="L131" s="84"/>
      <c r="M131" s="84"/>
    </row>
    <row r="132" spans="1:14" x14ac:dyDescent="0.2">
      <c r="A132" s="84"/>
      <c r="B132" s="84"/>
      <c r="C132" s="84"/>
      <c r="D132" s="84"/>
      <c r="E132" s="84"/>
      <c r="F132" s="84"/>
      <c r="G132" s="84"/>
      <c r="H132" s="84"/>
      <c r="I132" s="84"/>
      <c r="J132" s="84"/>
      <c r="K132" s="84"/>
      <c r="L132" s="84"/>
      <c r="M132" s="84"/>
      <c r="N132" s="13"/>
    </row>
    <row r="133" spans="1:14" x14ac:dyDescent="0.2">
      <c r="A133" s="84"/>
      <c r="B133" s="84"/>
      <c r="C133" s="84"/>
      <c r="D133" s="84"/>
      <c r="E133" s="84"/>
      <c r="F133" s="84"/>
      <c r="G133" s="84"/>
      <c r="H133" s="84"/>
      <c r="I133" s="84"/>
      <c r="J133" s="84"/>
      <c r="K133" s="84"/>
      <c r="L133" s="84"/>
      <c r="M133" s="84"/>
      <c r="N133" s="13"/>
    </row>
    <row r="134" spans="1:14" x14ac:dyDescent="0.2">
      <c r="A134" s="84"/>
      <c r="B134" s="84"/>
      <c r="C134" s="84"/>
      <c r="D134" s="84"/>
      <c r="E134" s="84"/>
      <c r="F134" s="84"/>
      <c r="G134" s="84"/>
      <c r="H134" s="84"/>
      <c r="I134" s="84"/>
      <c r="J134" s="84"/>
      <c r="K134" s="84"/>
      <c r="L134" s="84"/>
      <c r="M134" s="84"/>
      <c r="N134" s="13"/>
    </row>
    <row r="135" spans="1:14" x14ac:dyDescent="0.2">
      <c r="A135" s="84"/>
      <c r="B135" s="84"/>
      <c r="C135" s="84"/>
      <c r="D135" s="84"/>
      <c r="E135" s="84"/>
      <c r="F135" s="84"/>
      <c r="G135" s="84"/>
      <c r="H135" s="84"/>
      <c r="I135" s="84"/>
      <c r="J135" s="84"/>
      <c r="K135" s="84"/>
      <c r="L135" s="84"/>
      <c r="M135" s="84"/>
      <c r="N135" s="13"/>
    </row>
    <row r="136" spans="1:14" x14ac:dyDescent="0.2">
      <c r="A136" s="84"/>
      <c r="B136" s="84"/>
      <c r="C136" s="84"/>
      <c r="D136" s="84"/>
      <c r="E136" s="84"/>
      <c r="F136" s="84"/>
      <c r="G136" s="84"/>
      <c r="H136" s="84"/>
      <c r="I136" s="84"/>
      <c r="J136" s="84"/>
      <c r="K136" s="84"/>
      <c r="L136" s="84"/>
      <c r="M136" s="84"/>
      <c r="N136" s="13"/>
    </row>
    <row r="137" spans="1:14" x14ac:dyDescent="0.2">
      <c r="A137" s="84"/>
      <c r="B137" s="84"/>
      <c r="C137" s="84"/>
      <c r="D137" s="84"/>
      <c r="E137" s="84"/>
      <c r="F137" s="84"/>
      <c r="G137" s="84"/>
      <c r="H137" s="84"/>
      <c r="I137" s="84"/>
      <c r="J137" s="84"/>
      <c r="K137" s="84"/>
      <c r="L137" s="84"/>
      <c r="M137" s="84"/>
      <c r="N137" s="13"/>
    </row>
    <row r="138" spans="1:14" x14ac:dyDescent="0.2">
      <c r="A138" s="84"/>
      <c r="B138" s="84"/>
      <c r="C138" s="84"/>
      <c r="D138" s="84"/>
      <c r="E138" s="84"/>
      <c r="F138" s="84"/>
      <c r="G138" s="84"/>
      <c r="H138" s="84"/>
      <c r="I138" s="84"/>
      <c r="J138" s="84"/>
      <c r="K138" s="84"/>
      <c r="L138" s="84"/>
      <c r="M138" s="84"/>
      <c r="N138" s="13"/>
    </row>
    <row r="139" spans="1:14" x14ac:dyDescent="0.2">
      <c r="A139" s="84"/>
      <c r="B139" s="84"/>
      <c r="C139" s="84"/>
      <c r="D139" s="84"/>
      <c r="E139" s="84"/>
      <c r="F139" s="84"/>
      <c r="G139" s="84"/>
      <c r="H139" s="84"/>
      <c r="I139" s="84"/>
      <c r="J139" s="84"/>
      <c r="K139" s="84"/>
      <c r="L139" s="84"/>
      <c r="M139" s="84"/>
      <c r="N139" s="13"/>
    </row>
    <row r="140" spans="1:14" x14ac:dyDescent="0.2">
      <c r="A140" s="84"/>
      <c r="B140" s="84"/>
      <c r="C140" s="84"/>
      <c r="D140" s="84"/>
      <c r="E140" s="84"/>
      <c r="F140" s="84"/>
      <c r="G140" s="84"/>
      <c r="H140" s="84"/>
      <c r="I140" s="84"/>
      <c r="J140" s="84"/>
      <c r="K140" s="84"/>
      <c r="L140" s="84"/>
      <c r="M140" s="84"/>
      <c r="N140" s="13"/>
    </row>
    <row r="141" spans="1:14" x14ac:dyDescent="0.2">
      <c r="A141" s="84"/>
      <c r="B141" s="84"/>
      <c r="C141" s="84"/>
      <c r="D141" s="84"/>
      <c r="E141" s="84"/>
      <c r="F141" s="84"/>
      <c r="G141" s="84"/>
      <c r="H141" s="84"/>
      <c r="I141" s="84"/>
      <c r="J141" s="84"/>
      <c r="K141" s="84"/>
      <c r="L141" s="84"/>
      <c r="M141" s="84"/>
      <c r="N141" s="13"/>
    </row>
    <row r="142" spans="1:14" x14ac:dyDescent="0.2">
      <c r="A142" s="84"/>
      <c r="B142" s="84"/>
      <c r="C142" s="84"/>
      <c r="D142" s="84"/>
      <c r="E142" s="84"/>
      <c r="F142" s="84"/>
      <c r="G142" s="84"/>
      <c r="H142" s="84"/>
      <c r="I142" s="84"/>
      <c r="J142" s="84"/>
      <c r="K142" s="84"/>
      <c r="L142" s="84"/>
      <c r="M142" s="84"/>
      <c r="N142" s="13"/>
    </row>
    <row r="143" spans="1:14" x14ac:dyDescent="0.2">
      <c r="A143" s="84"/>
      <c r="B143" s="84"/>
      <c r="C143" s="84"/>
      <c r="D143" s="84"/>
      <c r="E143" s="84"/>
      <c r="F143" s="84"/>
      <c r="G143" s="84"/>
      <c r="H143" s="84"/>
      <c r="I143" s="84"/>
      <c r="J143" s="84"/>
      <c r="K143" s="84"/>
      <c r="L143" s="84"/>
      <c r="M143" s="84"/>
      <c r="N143" s="13"/>
    </row>
    <row r="144" spans="1:14" x14ac:dyDescent="0.2">
      <c r="A144" s="84"/>
      <c r="B144" s="84"/>
      <c r="C144" s="84"/>
      <c r="D144" s="84"/>
      <c r="E144" s="84"/>
      <c r="F144" s="84"/>
      <c r="G144" s="84"/>
      <c r="H144" s="84"/>
      <c r="I144" s="84"/>
      <c r="J144" s="84"/>
      <c r="K144" s="84"/>
      <c r="L144" s="84"/>
      <c r="M144" s="84"/>
      <c r="N144" s="13"/>
    </row>
    <row r="145" spans="1:14" x14ac:dyDescent="0.2">
      <c r="A145" s="84"/>
      <c r="B145" s="84"/>
      <c r="C145" s="84"/>
      <c r="D145" s="84"/>
      <c r="E145" s="84"/>
      <c r="F145" s="84"/>
      <c r="G145" s="84"/>
      <c r="H145" s="84"/>
      <c r="I145" s="84"/>
      <c r="J145" s="84"/>
      <c r="K145" s="84"/>
      <c r="L145" s="84"/>
      <c r="M145" s="84"/>
      <c r="N145" s="13"/>
    </row>
    <row r="146" spans="1:14" x14ac:dyDescent="0.2">
      <c r="A146" s="84"/>
      <c r="B146" s="84"/>
      <c r="C146" s="84"/>
      <c r="D146" s="84"/>
      <c r="E146" s="84"/>
      <c r="F146" s="84"/>
      <c r="G146" s="84"/>
      <c r="H146" s="84"/>
      <c r="I146" s="84"/>
      <c r="J146" s="84"/>
      <c r="K146" s="84"/>
      <c r="L146" s="84"/>
      <c r="M146" s="84"/>
      <c r="N146" s="13"/>
    </row>
    <row r="147" spans="1:14" x14ac:dyDescent="0.2">
      <c r="A147" s="84"/>
      <c r="B147" s="84"/>
      <c r="C147" s="84"/>
      <c r="D147" s="84"/>
      <c r="E147" s="84"/>
      <c r="F147" s="84"/>
      <c r="G147" s="84"/>
      <c r="H147" s="84"/>
      <c r="I147" s="84"/>
      <c r="J147" s="84"/>
      <c r="K147" s="84"/>
      <c r="L147" s="84"/>
      <c r="M147" s="84"/>
      <c r="N147" s="13"/>
    </row>
    <row r="148" spans="1:14" x14ac:dyDescent="0.2">
      <c r="A148" s="84"/>
      <c r="B148" s="84"/>
      <c r="C148" s="84"/>
      <c r="D148" s="84"/>
      <c r="E148" s="84"/>
      <c r="F148" s="84"/>
      <c r="G148" s="84"/>
      <c r="H148" s="84"/>
      <c r="I148" s="84"/>
      <c r="J148" s="84"/>
      <c r="K148" s="84"/>
      <c r="L148" s="84"/>
      <c r="M148" s="84"/>
      <c r="N148" s="13"/>
    </row>
    <row r="149" spans="1:14" x14ac:dyDescent="0.2">
      <c r="A149" s="84"/>
      <c r="B149" s="84"/>
      <c r="C149" s="84"/>
      <c r="D149" s="84"/>
      <c r="E149" s="84"/>
      <c r="F149" s="84"/>
      <c r="G149" s="84"/>
      <c r="H149" s="84"/>
      <c r="I149" s="84"/>
      <c r="J149" s="84"/>
      <c r="K149" s="84"/>
      <c r="L149" s="84"/>
      <c r="M149" s="84"/>
      <c r="N149" s="13"/>
    </row>
    <row r="150" spans="1:14" x14ac:dyDescent="0.2">
      <c r="A150" s="84"/>
      <c r="B150" s="84"/>
      <c r="C150" s="84"/>
      <c r="D150" s="84"/>
      <c r="E150" s="84"/>
      <c r="F150" s="84"/>
      <c r="G150" s="84"/>
      <c r="H150" s="84"/>
      <c r="I150" s="84"/>
      <c r="J150" s="84"/>
      <c r="K150" s="84"/>
      <c r="L150" s="84"/>
      <c r="M150" s="84"/>
      <c r="N150" s="13"/>
    </row>
    <row r="151" spans="1:14" x14ac:dyDescent="0.2">
      <c r="A151" s="84"/>
      <c r="B151" s="84"/>
      <c r="C151" s="84"/>
      <c r="D151" s="84"/>
      <c r="E151" s="84"/>
      <c r="F151" s="84"/>
      <c r="G151" s="84"/>
      <c r="H151" s="84"/>
      <c r="I151" s="84"/>
      <c r="J151" s="84"/>
      <c r="K151" s="84"/>
      <c r="L151" s="84"/>
      <c r="M151" s="84"/>
      <c r="N151" s="13"/>
    </row>
    <row r="152" spans="1:14" x14ac:dyDescent="0.2">
      <c r="A152" s="84"/>
      <c r="B152" s="84"/>
      <c r="C152" s="84"/>
      <c r="D152" s="84"/>
      <c r="E152" s="84"/>
      <c r="F152" s="84"/>
      <c r="G152" s="84"/>
      <c r="H152" s="84"/>
      <c r="I152" s="84"/>
      <c r="J152" s="84"/>
      <c r="K152" s="84"/>
      <c r="L152" s="84"/>
      <c r="M152" s="84"/>
      <c r="N152" s="13"/>
    </row>
    <row r="153" spans="1:14" x14ac:dyDescent="0.2">
      <c r="A153" s="84"/>
      <c r="B153" s="84"/>
      <c r="C153" s="84"/>
      <c r="D153" s="84"/>
      <c r="E153" s="84"/>
      <c r="F153" s="84"/>
      <c r="G153" s="84"/>
      <c r="H153" s="84"/>
      <c r="I153" s="84"/>
      <c r="J153" s="84"/>
      <c r="K153" s="84"/>
      <c r="L153" s="84"/>
      <c r="M153" s="84"/>
      <c r="N153" s="13"/>
    </row>
    <row r="154" spans="1:14" x14ac:dyDescent="0.2">
      <c r="A154" s="84"/>
      <c r="B154" s="84"/>
      <c r="C154" s="84"/>
      <c r="D154" s="84"/>
      <c r="E154" s="84"/>
      <c r="F154" s="84"/>
      <c r="G154" s="84"/>
      <c r="H154" s="84"/>
      <c r="I154" s="84"/>
      <c r="J154" s="84"/>
      <c r="K154" s="84"/>
      <c r="L154" s="84"/>
      <c r="M154" s="84"/>
      <c r="N154" s="13"/>
    </row>
    <row r="155" spans="1:14" x14ac:dyDescent="0.2">
      <c r="A155" s="84"/>
      <c r="B155" s="84"/>
      <c r="C155" s="84"/>
      <c r="D155" s="84"/>
      <c r="E155" s="84"/>
      <c r="F155" s="84"/>
      <c r="G155" s="84"/>
      <c r="H155" s="84"/>
      <c r="I155" s="84"/>
      <c r="J155" s="84"/>
      <c r="K155" s="84"/>
      <c r="L155" s="84"/>
      <c r="M155" s="84"/>
      <c r="N155" s="13"/>
    </row>
    <row r="156" spans="1:14" x14ac:dyDescent="0.2">
      <c r="A156" s="84"/>
      <c r="B156" s="84"/>
      <c r="C156" s="84"/>
      <c r="D156" s="84"/>
      <c r="E156" s="84"/>
      <c r="F156" s="84"/>
      <c r="G156" s="84"/>
      <c r="H156" s="84"/>
      <c r="I156" s="84"/>
      <c r="J156" s="84"/>
      <c r="K156" s="84"/>
      <c r="L156" s="84"/>
      <c r="M156" s="84"/>
      <c r="N156" s="13"/>
    </row>
    <row r="157" spans="1:14" x14ac:dyDescent="0.2">
      <c r="A157" s="84"/>
      <c r="B157" s="84"/>
      <c r="C157" s="84"/>
      <c r="D157" s="84"/>
      <c r="E157" s="84"/>
      <c r="F157" s="84"/>
      <c r="G157" s="84"/>
      <c r="H157" s="84"/>
      <c r="I157" s="84"/>
      <c r="J157" s="84"/>
      <c r="K157" s="84"/>
      <c r="L157" s="84"/>
      <c r="M157" s="84"/>
      <c r="N157" s="13"/>
    </row>
    <row r="158" spans="1:14" x14ac:dyDescent="0.2">
      <c r="A158" s="84"/>
      <c r="B158" s="84"/>
      <c r="C158" s="84"/>
      <c r="D158" s="84"/>
      <c r="E158" s="84"/>
      <c r="F158" s="84"/>
      <c r="G158" s="84"/>
      <c r="H158" s="84"/>
      <c r="I158" s="84"/>
      <c r="J158" s="84"/>
      <c r="K158" s="84"/>
      <c r="L158" s="84"/>
      <c r="M158" s="84"/>
      <c r="N158" s="13"/>
    </row>
    <row r="159" spans="1:14" x14ac:dyDescent="0.2">
      <c r="A159" s="84"/>
      <c r="B159" s="84"/>
      <c r="C159" s="84"/>
      <c r="D159" s="84"/>
      <c r="E159" s="84"/>
      <c r="F159" s="84"/>
      <c r="G159" s="84"/>
      <c r="H159" s="84"/>
      <c r="I159" s="84"/>
      <c r="J159" s="84"/>
      <c r="K159" s="84"/>
      <c r="L159" s="84"/>
      <c r="M159" s="84"/>
      <c r="N159" s="13"/>
    </row>
    <row r="160" spans="1:14" x14ac:dyDescent="0.2">
      <c r="A160" s="84"/>
      <c r="B160" s="84"/>
      <c r="C160" s="84"/>
      <c r="D160" s="84"/>
      <c r="E160" s="84"/>
      <c r="F160" s="84"/>
      <c r="G160" s="84"/>
      <c r="H160" s="84"/>
      <c r="I160" s="84"/>
      <c r="J160" s="84"/>
      <c r="K160" s="84"/>
      <c r="L160" s="84"/>
      <c r="M160" s="84"/>
      <c r="N160" s="13"/>
    </row>
    <row r="161" spans="1:14" x14ac:dyDescent="0.2">
      <c r="A161" s="84"/>
      <c r="B161" s="84"/>
      <c r="C161" s="84"/>
      <c r="D161" s="84"/>
      <c r="E161" s="84"/>
      <c r="F161" s="84"/>
      <c r="G161" s="84"/>
      <c r="H161" s="84"/>
      <c r="I161" s="84"/>
      <c r="J161" s="84"/>
      <c r="K161" s="84"/>
      <c r="L161" s="84"/>
      <c r="M161" s="84"/>
      <c r="N161" s="13"/>
    </row>
    <row r="162" spans="1:14" x14ac:dyDescent="0.2">
      <c r="A162" s="84"/>
      <c r="B162" s="84"/>
      <c r="C162" s="84"/>
      <c r="D162" s="84"/>
      <c r="E162" s="84"/>
      <c r="F162" s="84"/>
      <c r="G162" s="84"/>
      <c r="H162" s="84"/>
      <c r="I162" s="84"/>
      <c r="J162" s="84"/>
      <c r="K162" s="84"/>
      <c r="L162" s="84"/>
      <c r="M162" s="84"/>
      <c r="N162" s="13"/>
    </row>
    <row r="163" spans="1:14" x14ac:dyDescent="0.2">
      <c r="A163" s="84"/>
      <c r="B163" s="84"/>
      <c r="C163" s="84"/>
      <c r="D163" s="84"/>
      <c r="E163" s="84"/>
      <c r="F163" s="84"/>
      <c r="G163" s="84"/>
      <c r="H163" s="84"/>
      <c r="I163" s="84"/>
      <c r="J163" s="84"/>
      <c r="K163" s="84"/>
      <c r="L163" s="84"/>
      <c r="M163" s="84"/>
      <c r="N163" s="13"/>
    </row>
    <row r="164" spans="1:14" x14ac:dyDescent="0.2">
      <c r="A164" s="84"/>
      <c r="B164" s="84"/>
      <c r="C164" s="84"/>
      <c r="D164" s="84"/>
      <c r="E164" s="84"/>
      <c r="F164" s="84"/>
      <c r="G164" s="84"/>
      <c r="H164" s="84"/>
      <c r="I164" s="84"/>
      <c r="J164" s="84"/>
      <c r="K164" s="84"/>
      <c r="L164" s="84"/>
      <c r="M164" s="84"/>
      <c r="N164" s="13"/>
    </row>
    <row r="165" spans="1:14" x14ac:dyDescent="0.2">
      <c r="A165" s="84"/>
      <c r="B165" s="84"/>
      <c r="C165" s="84"/>
      <c r="D165" s="84"/>
      <c r="E165" s="84"/>
      <c r="F165" s="84"/>
      <c r="G165" s="84"/>
      <c r="H165" s="84"/>
      <c r="I165" s="84"/>
      <c r="J165" s="84"/>
      <c r="K165" s="84"/>
      <c r="L165" s="84"/>
      <c r="M165" s="84"/>
      <c r="N165" s="13"/>
    </row>
    <row r="166" spans="1:14" x14ac:dyDescent="0.2">
      <c r="A166" s="84"/>
      <c r="B166" s="84"/>
      <c r="C166" s="84"/>
      <c r="D166" s="84"/>
      <c r="E166" s="84"/>
      <c r="F166" s="84"/>
      <c r="G166" s="84"/>
      <c r="H166" s="84"/>
      <c r="I166" s="84"/>
      <c r="J166" s="84"/>
      <c r="K166" s="84"/>
      <c r="L166" s="84"/>
      <c r="M166" s="84"/>
      <c r="N166" s="13"/>
    </row>
    <row r="167" spans="1:14" x14ac:dyDescent="0.2">
      <c r="A167" s="84"/>
      <c r="B167" s="84"/>
      <c r="C167" s="84"/>
      <c r="D167" s="84"/>
      <c r="E167" s="84"/>
      <c r="F167" s="84"/>
      <c r="G167" s="84"/>
      <c r="H167" s="84"/>
      <c r="I167" s="84"/>
      <c r="J167" s="84"/>
      <c r="K167" s="84"/>
      <c r="L167" s="84"/>
      <c r="M167" s="84"/>
      <c r="N167" s="13"/>
    </row>
    <row r="168" spans="1:14" x14ac:dyDescent="0.2">
      <c r="A168" s="84"/>
      <c r="B168" s="84"/>
      <c r="C168" s="84"/>
      <c r="D168" s="84"/>
      <c r="E168" s="84"/>
      <c r="F168" s="84"/>
      <c r="G168" s="84"/>
      <c r="H168" s="84"/>
      <c r="I168" s="84"/>
      <c r="J168" s="84"/>
      <c r="K168" s="84"/>
      <c r="L168" s="84"/>
      <c r="M168" s="84"/>
      <c r="N168" s="13"/>
    </row>
    <row r="169" spans="1:14" x14ac:dyDescent="0.2">
      <c r="A169" s="84"/>
      <c r="B169" s="84"/>
      <c r="C169" s="84"/>
      <c r="D169" s="84"/>
      <c r="E169" s="84"/>
      <c r="F169" s="84"/>
      <c r="G169" s="84"/>
      <c r="H169" s="84"/>
      <c r="I169" s="84"/>
      <c r="J169" s="84"/>
      <c r="K169" s="84"/>
      <c r="L169" s="84"/>
      <c r="M169" s="84"/>
      <c r="N169" s="13"/>
    </row>
    <row r="170" spans="1:14" x14ac:dyDescent="0.2">
      <c r="A170" s="84"/>
      <c r="B170" s="84"/>
      <c r="C170" s="84"/>
      <c r="D170" s="84"/>
      <c r="E170" s="84"/>
      <c r="F170" s="84"/>
      <c r="G170" s="84"/>
      <c r="H170" s="84"/>
      <c r="I170" s="84"/>
      <c r="J170" s="84"/>
      <c r="K170" s="84"/>
      <c r="L170" s="84"/>
      <c r="M170" s="84"/>
      <c r="N170" s="13"/>
    </row>
    <row r="171" spans="1:14" x14ac:dyDescent="0.2">
      <c r="A171" s="84"/>
      <c r="B171" s="84"/>
      <c r="C171" s="84"/>
      <c r="D171" s="84"/>
      <c r="E171" s="84"/>
      <c r="F171" s="84"/>
      <c r="G171" s="84"/>
      <c r="H171" s="84"/>
      <c r="I171" s="84"/>
      <c r="J171" s="84"/>
      <c r="K171" s="84"/>
      <c r="L171" s="84"/>
      <c r="M171" s="84"/>
      <c r="N171" s="13"/>
    </row>
    <row r="172" spans="1:14" x14ac:dyDescent="0.2">
      <c r="A172" s="84"/>
      <c r="B172" s="84"/>
      <c r="C172" s="84"/>
      <c r="D172" s="84"/>
      <c r="E172" s="84"/>
      <c r="F172" s="84"/>
      <c r="G172" s="84"/>
      <c r="H172" s="84"/>
      <c r="I172" s="84"/>
      <c r="J172" s="84"/>
      <c r="K172" s="84"/>
      <c r="L172" s="84"/>
      <c r="M172" s="84"/>
      <c r="N172" s="13"/>
    </row>
    <row r="173" spans="1:14" x14ac:dyDescent="0.2">
      <c r="A173" s="84"/>
      <c r="B173" s="84"/>
      <c r="C173" s="84"/>
      <c r="D173" s="84"/>
      <c r="E173" s="84"/>
      <c r="F173" s="84"/>
      <c r="G173" s="84"/>
      <c r="H173" s="84"/>
      <c r="I173" s="84"/>
      <c r="J173" s="84"/>
      <c r="K173" s="84"/>
      <c r="L173" s="84"/>
      <c r="M173" s="84"/>
      <c r="N173" s="13"/>
    </row>
    <row r="174" spans="1:14" x14ac:dyDescent="0.2">
      <c r="A174" s="84"/>
      <c r="B174" s="84"/>
      <c r="C174" s="84"/>
      <c r="D174" s="84"/>
      <c r="E174" s="84"/>
      <c r="F174" s="84"/>
      <c r="G174" s="84"/>
      <c r="H174" s="84"/>
      <c r="I174" s="84"/>
      <c r="J174" s="84"/>
      <c r="K174" s="84"/>
      <c r="L174" s="84"/>
      <c r="M174" s="84"/>
      <c r="N174" s="13"/>
    </row>
    <row r="175" spans="1:14" x14ac:dyDescent="0.2">
      <c r="A175" s="84"/>
      <c r="B175" s="84"/>
      <c r="C175" s="84"/>
      <c r="D175" s="84"/>
      <c r="E175" s="84"/>
      <c r="F175" s="84"/>
      <c r="G175" s="84"/>
      <c r="H175" s="84"/>
      <c r="I175" s="84"/>
      <c r="J175" s="84"/>
      <c r="K175" s="84"/>
      <c r="L175" s="84"/>
      <c r="M175" s="84"/>
      <c r="N175" s="13"/>
    </row>
    <row r="176" spans="1:14" x14ac:dyDescent="0.2">
      <c r="A176" s="84"/>
      <c r="B176" s="84"/>
      <c r="C176" s="84"/>
      <c r="D176" s="84"/>
      <c r="E176" s="84"/>
      <c r="F176" s="84"/>
      <c r="G176" s="84"/>
      <c r="H176" s="84"/>
      <c r="I176" s="84"/>
      <c r="J176" s="84"/>
      <c r="K176" s="84"/>
      <c r="L176" s="84"/>
      <c r="M176" s="84"/>
      <c r="N176" s="13"/>
    </row>
    <row r="177" spans="1:14" x14ac:dyDescent="0.2">
      <c r="A177" s="84"/>
      <c r="B177" s="84"/>
      <c r="C177" s="84"/>
      <c r="D177" s="84"/>
      <c r="E177" s="84"/>
      <c r="F177" s="84"/>
      <c r="G177" s="84"/>
      <c r="H177" s="84"/>
      <c r="I177" s="84"/>
      <c r="J177" s="84"/>
      <c r="K177" s="84"/>
      <c r="L177" s="84"/>
      <c r="M177" s="84"/>
      <c r="N177" s="13"/>
    </row>
    <row r="178" spans="1:14" x14ac:dyDescent="0.2">
      <c r="A178" s="84"/>
      <c r="B178" s="84"/>
      <c r="C178" s="84"/>
      <c r="D178" s="84"/>
      <c r="E178" s="84"/>
      <c r="F178" s="84"/>
      <c r="G178" s="84"/>
      <c r="H178" s="84"/>
      <c r="I178" s="84"/>
      <c r="J178" s="84"/>
      <c r="K178" s="84"/>
      <c r="L178" s="84"/>
      <c r="M178" s="84"/>
      <c r="N178" s="13"/>
    </row>
    <row r="179" spans="1:14" x14ac:dyDescent="0.2">
      <c r="A179" s="84"/>
      <c r="B179" s="84"/>
      <c r="C179" s="84"/>
      <c r="D179" s="84"/>
      <c r="E179" s="84"/>
      <c r="F179" s="84"/>
      <c r="G179" s="84"/>
      <c r="H179" s="84"/>
      <c r="I179" s="84"/>
      <c r="J179" s="84"/>
      <c r="K179" s="84"/>
      <c r="L179" s="84"/>
      <c r="M179" s="84"/>
      <c r="N179" s="13"/>
    </row>
    <row r="180" spans="1:14" x14ac:dyDescent="0.2">
      <c r="A180" s="84"/>
      <c r="B180" s="84"/>
      <c r="C180" s="84"/>
      <c r="D180" s="84"/>
      <c r="E180" s="84"/>
      <c r="F180" s="84"/>
      <c r="G180" s="84"/>
      <c r="H180" s="84"/>
      <c r="I180" s="84"/>
      <c r="J180" s="84"/>
      <c r="K180" s="84"/>
      <c r="L180" s="84"/>
      <c r="M180" s="84"/>
      <c r="N180" s="13"/>
    </row>
    <row r="181" spans="1:14" x14ac:dyDescent="0.2">
      <c r="A181" s="84"/>
      <c r="B181" s="84"/>
      <c r="C181" s="84"/>
      <c r="D181" s="84"/>
      <c r="E181" s="84"/>
      <c r="F181" s="84"/>
      <c r="G181" s="84"/>
      <c r="H181" s="84"/>
      <c r="I181" s="84"/>
      <c r="J181" s="84"/>
      <c r="K181" s="84"/>
      <c r="L181" s="84"/>
      <c r="M181" s="84"/>
      <c r="N181" s="13"/>
    </row>
    <row r="182" spans="1:14" x14ac:dyDescent="0.2">
      <c r="A182" s="84"/>
      <c r="B182" s="84"/>
      <c r="C182" s="84"/>
      <c r="D182" s="84"/>
      <c r="E182" s="84"/>
      <c r="F182" s="84"/>
      <c r="G182" s="84"/>
      <c r="H182" s="84"/>
      <c r="I182" s="84"/>
      <c r="J182" s="84"/>
      <c r="K182" s="84"/>
      <c r="L182" s="84"/>
      <c r="M182" s="84"/>
      <c r="N182" s="13"/>
    </row>
    <row r="183" spans="1:14" x14ac:dyDescent="0.2">
      <c r="A183" s="84"/>
      <c r="B183" s="84"/>
      <c r="C183" s="84"/>
      <c r="D183" s="84"/>
      <c r="E183" s="84"/>
      <c r="F183" s="84"/>
      <c r="G183" s="84"/>
      <c r="H183" s="84"/>
      <c r="I183" s="84"/>
      <c r="J183" s="84"/>
      <c r="K183" s="84"/>
      <c r="L183" s="84"/>
      <c r="M183" s="84"/>
      <c r="N183" s="13"/>
    </row>
    <row r="184" spans="1:14" x14ac:dyDescent="0.2">
      <c r="A184" s="84"/>
      <c r="B184" s="84"/>
      <c r="C184" s="84"/>
      <c r="D184" s="84"/>
      <c r="E184" s="84"/>
      <c r="F184" s="84"/>
      <c r="G184" s="84"/>
      <c r="H184" s="84"/>
      <c r="I184" s="84"/>
      <c r="J184" s="84"/>
      <c r="K184" s="84"/>
      <c r="L184" s="84"/>
      <c r="M184" s="84"/>
      <c r="N184" s="13"/>
    </row>
    <row r="185" spans="1:14" x14ac:dyDescent="0.2">
      <c r="A185" s="84"/>
      <c r="B185" s="84"/>
      <c r="C185" s="84"/>
      <c r="D185" s="84"/>
      <c r="E185" s="84"/>
      <c r="F185" s="84"/>
      <c r="G185" s="84"/>
      <c r="H185" s="84"/>
      <c r="I185" s="84"/>
      <c r="J185" s="84"/>
      <c r="K185" s="84"/>
      <c r="L185" s="84"/>
      <c r="M185" s="84"/>
      <c r="N185" s="13"/>
    </row>
    <row r="186" spans="1:14" x14ac:dyDescent="0.2">
      <c r="A186" s="84"/>
      <c r="B186" s="84"/>
      <c r="C186" s="84"/>
      <c r="D186" s="84"/>
      <c r="E186" s="84"/>
      <c r="F186" s="84"/>
      <c r="G186" s="84"/>
      <c r="H186" s="84"/>
      <c r="I186" s="84"/>
      <c r="J186" s="84"/>
      <c r="K186" s="84"/>
      <c r="L186" s="84"/>
      <c r="M186" s="84"/>
      <c r="N186" s="13"/>
    </row>
    <row r="187" spans="1:14" x14ac:dyDescent="0.2">
      <c r="A187" s="84"/>
      <c r="B187" s="84"/>
      <c r="C187" s="84"/>
      <c r="D187" s="84"/>
      <c r="E187" s="84"/>
      <c r="F187" s="84"/>
      <c r="G187" s="84"/>
      <c r="H187" s="84"/>
      <c r="I187" s="84"/>
      <c r="J187" s="84"/>
      <c r="K187" s="84"/>
      <c r="L187" s="84"/>
      <c r="M187" s="84"/>
      <c r="N187" s="13"/>
    </row>
    <row r="188" spans="1:14" x14ac:dyDescent="0.2">
      <c r="A188" s="84"/>
      <c r="B188" s="84"/>
      <c r="C188" s="84"/>
      <c r="D188" s="84"/>
      <c r="E188" s="84"/>
      <c r="F188" s="84"/>
      <c r="G188" s="84"/>
      <c r="H188" s="84"/>
      <c r="I188" s="84"/>
      <c r="J188" s="84"/>
      <c r="K188" s="84"/>
      <c r="L188" s="84"/>
      <c r="M188" s="84"/>
      <c r="N188" s="13"/>
    </row>
    <row r="189" spans="1:14" x14ac:dyDescent="0.2">
      <c r="A189" s="84"/>
      <c r="B189" s="84"/>
      <c r="C189" s="84"/>
      <c r="D189" s="84"/>
      <c r="E189" s="84"/>
      <c r="F189" s="84"/>
      <c r="G189" s="84"/>
      <c r="H189" s="84"/>
      <c r="I189" s="84"/>
      <c r="J189" s="84"/>
      <c r="K189" s="84"/>
      <c r="L189" s="84"/>
      <c r="M189" s="84"/>
      <c r="N189" s="13"/>
    </row>
    <row r="190" spans="1:14" x14ac:dyDescent="0.2">
      <c r="A190" s="84"/>
      <c r="B190" s="84"/>
      <c r="C190" s="84"/>
      <c r="D190" s="84"/>
      <c r="E190" s="84"/>
      <c r="F190" s="84"/>
      <c r="G190" s="84"/>
      <c r="H190" s="84"/>
      <c r="I190" s="84"/>
      <c r="J190" s="84"/>
      <c r="K190" s="84"/>
      <c r="L190" s="84"/>
      <c r="M190" s="84"/>
      <c r="N190" s="13"/>
    </row>
    <row r="191" spans="1:14" x14ac:dyDescent="0.2">
      <c r="A191" s="84"/>
      <c r="B191" s="84"/>
      <c r="C191" s="84"/>
      <c r="D191" s="84"/>
      <c r="E191" s="84"/>
      <c r="F191" s="84"/>
      <c r="G191" s="84"/>
      <c r="H191" s="84"/>
      <c r="I191" s="84"/>
      <c r="J191" s="84"/>
      <c r="K191" s="84"/>
      <c r="L191" s="84"/>
      <c r="M191" s="84"/>
      <c r="N191" s="13"/>
    </row>
    <row r="192" spans="1:14" x14ac:dyDescent="0.2">
      <c r="A192" s="84"/>
      <c r="B192" s="84"/>
      <c r="C192" s="84"/>
      <c r="D192" s="84"/>
      <c r="E192" s="84"/>
      <c r="F192" s="84"/>
      <c r="G192" s="84"/>
      <c r="H192" s="84"/>
      <c r="I192" s="84"/>
      <c r="J192" s="84"/>
      <c r="K192" s="84"/>
      <c r="L192" s="84"/>
      <c r="M192" s="84"/>
      <c r="N192" s="13"/>
    </row>
    <row r="193" spans="1:14" x14ac:dyDescent="0.2">
      <c r="A193" s="84"/>
      <c r="B193" s="84"/>
      <c r="C193" s="84"/>
      <c r="D193" s="84"/>
      <c r="E193" s="84"/>
      <c r="F193" s="84"/>
      <c r="G193" s="84"/>
      <c r="H193" s="84"/>
      <c r="I193" s="84"/>
      <c r="J193" s="84"/>
      <c r="K193" s="84"/>
      <c r="L193" s="84"/>
      <c r="M193" s="84"/>
      <c r="N193" s="13"/>
    </row>
    <row r="194" spans="1:14" x14ac:dyDescent="0.2">
      <c r="A194" s="84"/>
      <c r="B194" s="84"/>
      <c r="C194" s="84"/>
      <c r="D194" s="84"/>
      <c r="E194" s="84"/>
      <c r="F194" s="84"/>
      <c r="G194" s="84"/>
      <c r="H194" s="84"/>
      <c r="I194" s="84"/>
      <c r="J194" s="84"/>
      <c r="K194" s="84"/>
      <c r="L194" s="84"/>
      <c r="M194" s="84"/>
      <c r="N194" s="13"/>
    </row>
    <row r="195" spans="1:14" x14ac:dyDescent="0.2">
      <c r="A195" s="84"/>
      <c r="B195" s="84"/>
      <c r="C195" s="84"/>
      <c r="D195" s="84"/>
      <c r="E195" s="84"/>
      <c r="F195" s="84"/>
      <c r="G195" s="84"/>
      <c r="H195" s="84"/>
      <c r="I195" s="84"/>
      <c r="J195" s="84"/>
      <c r="K195" s="84"/>
      <c r="L195" s="84"/>
      <c r="M195" s="84"/>
      <c r="N195" s="13"/>
    </row>
    <row r="196" spans="1:14" x14ac:dyDescent="0.2">
      <c r="A196" s="84"/>
      <c r="B196" s="84"/>
      <c r="C196" s="84"/>
      <c r="D196" s="84"/>
      <c r="E196" s="84"/>
      <c r="F196" s="84"/>
      <c r="G196" s="84"/>
      <c r="H196" s="84"/>
      <c r="I196" s="84"/>
      <c r="J196" s="84"/>
      <c r="K196" s="84"/>
      <c r="L196" s="84"/>
      <c r="M196" s="84"/>
      <c r="N196" s="13"/>
    </row>
    <row r="197" spans="1:14" x14ac:dyDescent="0.2">
      <c r="A197" s="84"/>
      <c r="B197" s="84"/>
      <c r="C197" s="84"/>
      <c r="D197" s="84"/>
      <c r="E197" s="84"/>
      <c r="F197" s="84"/>
      <c r="G197" s="84"/>
      <c r="H197" s="84"/>
      <c r="I197" s="84"/>
      <c r="J197" s="84"/>
      <c r="K197" s="84"/>
      <c r="L197" s="84"/>
      <c r="M197" s="84"/>
      <c r="N197" s="13"/>
    </row>
    <row r="198" spans="1:14" x14ac:dyDescent="0.2">
      <c r="A198" s="84"/>
      <c r="B198" s="84"/>
      <c r="C198" s="84"/>
      <c r="D198" s="84"/>
      <c r="E198" s="84"/>
      <c r="F198" s="84"/>
      <c r="G198" s="84"/>
      <c r="H198" s="84"/>
      <c r="I198" s="84"/>
      <c r="J198" s="84"/>
      <c r="K198" s="84"/>
      <c r="L198" s="84"/>
      <c r="M198" s="84"/>
      <c r="N198" s="13"/>
    </row>
    <row r="199" spans="1:14" x14ac:dyDescent="0.2">
      <c r="A199" s="84"/>
      <c r="B199" s="84"/>
      <c r="C199" s="84"/>
      <c r="D199" s="84"/>
      <c r="E199" s="84"/>
      <c r="F199" s="84"/>
      <c r="G199" s="84"/>
      <c r="H199" s="84"/>
      <c r="I199" s="84"/>
      <c r="J199" s="84"/>
      <c r="K199" s="84"/>
      <c r="L199" s="84"/>
      <c r="M199" s="84"/>
      <c r="N199" s="13"/>
    </row>
    <row r="200" spans="1:14" x14ac:dyDescent="0.2">
      <c r="A200" s="84"/>
      <c r="B200" s="84"/>
      <c r="C200" s="84"/>
      <c r="D200" s="84"/>
      <c r="E200" s="84"/>
      <c r="F200" s="84"/>
      <c r="G200" s="84"/>
      <c r="H200" s="84"/>
      <c r="I200" s="84"/>
      <c r="J200" s="84"/>
      <c r="K200" s="84"/>
      <c r="L200" s="84"/>
      <c r="M200" s="84"/>
      <c r="N200" s="13"/>
    </row>
    <row r="201" spans="1:14" x14ac:dyDescent="0.2">
      <c r="A201" s="84"/>
      <c r="B201" s="84"/>
      <c r="C201" s="84"/>
      <c r="D201" s="84"/>
      <c r="E201" s="84"/>
      <c r="F201" s="84"/>
      <c r="G201" s="84"/>
      <c r="H201" s="84"/>
      <c r="I201" s="84"/>
      <c r="J201" s="84"/>
      <c r="K201" s="84"/>
      <c r="L201" s="84"/>
      <c r="M201" s="84"/>
      <c r="N201" s="13"/>
    </row>
    <row r="202" spans="1:14" x14ac:dyDescent="0.2">
      <c r="A202" s="84"/>
      <c r="B202" s="84"/>
      <c r="C202" s="84"/>
      <c r="D202" s="84"/>
      <c r="E202" s="84"/>
      <c r="F202" s="84"/>
      <c r="G202" s="84"/>
      <c r="H202" s="84"/>
      <c r="I202" s="84"/>
      <c r="J202" s="84"/>
      <c r="K202" s="84"/>
      <c r="L202" s="84"/>
      <c r="M202" s="84"/>
      <c r="N202" s="13"/>
    </row>
    <row r="203" spans="1:14" x14ac:dyDescent="0.2">
      <c r="A203" s="84"/>
      <c r="B203" s="84"/>
      <c r="C203" s="84"/>
      <c r="D203" s="84"/>
      <c r="E203" s="84"/>
      <c r="F203" s="84"/>
      <c r="G203" s="84"/>
      <c r="H203" s="84"/>
      <c r="I203" s="84"/>
      <c r="J203" s="84"/>
      <c r="K203" s="84"/>
      <c r="L203" s="84"/>
      <c r="M203" s="84"/>
      <c r="N203" s="13"/>
    </row>
    <row r="204" spans="1:14" x14ac:dyDescent="0.2">
      <c r="A204" s="84"/>
      <c r="B204" s="84"/>
      <c r="C204" s="84"/>
      <c r="D204" s="84"/>
      <c r="E204" s="84"/>
      <c r="F204" s="84"/>
      <c r="G204" s="84"/>
      <c r="H204" s="84"/>
      <c r="I204" s="84"/>
      <c r="J204" s="84"/>
      <c r="K204" s="84"/>
      <c r="L204" s="84"/>
      <c r="M204" s="84"/>
      <c r="N204" s="13"/>
    </row>
    <row r="205" spans="1:14" x14ac:dyDescent="0.2">
      <c r="A205" s="84"/>
      <c r="B205" s="84"/>
      <c r="C205" s="84"/>
      <c r="D205" s="84"/>
      <c r="E205" s="84"/>
      <c r="F205" s="84"/>
      <c r="G205" s="84"/>
      <c r="H205" s="84"/>
      <c r="I205" s="84"/>
      <c r="J205" s="84"/>
      <c r="K205" s="84"/>
      <c r="L205" s="84"/>
      <c r="M205" s="84"/>
      <c r="N205" s="13"/>
    </row>
    <row r="206" spans="1:14" x14ac:dyDescent="0.2">
      <c r="A206" s="84"/>
      <c r="B206" s="84"/>
      <c r="C206" s="84"/>
      <c r="D206" s="84"/>
      <c r="E206" s="84"/>
      <c r="F206" s="84"/>
      <c r="G206" s="84"/>
      <c r="H206" s="84"/>
      <c r="I206" s="84"/>
      <c r="J206" s="84"/>
      <c r="K206" s="84"/>
      <c r="L206" s="84"/>
      <c r="M206" s="84"/>
      <c r="N206" s="13"/>
    </row>
    <row r="207" spans="1:14" x14ac:dyDescent="0.2">
      <c r="A207" s="84"/>
      <c r="B207" s="84"/>
      <c r="C207" s="84"/>
      <c r="D207" s="84"/>
      <c r="E207" s="84"/>
      <c r="F207" s="84"/>
      <c r="G207" s="84"/>
      <c r="H207" s="84"/>
      <c r="I207" s="84"/>
      <c r="J207" s="84"/>
      <c r="K207" s="84"/>
      <c r="L207" s="84"/>
      <c r="M207" s="84"/>
      <c r="N207" s="13"/>
    </row>
    <row r="208" spans="1:14" x14ac:dyDescent="0.2">
      <c r="A208" s="84"/>
      <c r="B208" s="84"/>
      <c r="C208" s="84"/>
      <c r="D208" s="84"/>
      <c r="E208" s="84"/>
      <c r="F208" s="84"/>
      <c r="G208" s="84"/>
      <c r="H208" s="84"/>
      <c r="I208" s="84"/>
      <c r="J208" s="84"/>
      <c r="K208" s="84"/>
      <c r="L208" s="84"/>
      <c r="M208" s="84"/>
      <c r="N208" s="13"/>
    </row>
    <row r="209" spans="1:14" x14ac:dyDescent="0.2">
      <c r="A209" s="84"/>
      <c r="B209" s="84"/>
      <c r="C209" s="84"/>
      <c r="D209" s="84"/>
      <c r="E209" s="84"/>
      <c r="F209" s="84"/>
      <c r="G209" s="84"/>
      <c r="H209" s="84"/>
      <c r="I209" s="84"/>
      <c r="J209" s="84"/>
      <c r="K209" s="84"/>
      <c r="L209" s="84"/>
      <c r="M209" s="84"/>
      <c r="N209" s="13"/>
    </row>
    <row r="210" spans="1:14" x14ac:dyDescent="0.2">
      <c r="A210" s="84"/>
      <c r="B210" s="84"/>
      <c r="C210" s="84"/>
      <c r="D210" s="84"/>
      <c r="E210" s="84"/>
      <c r="F210" s="84"/>
      <c r="G210" s="84"/>
      <c r="H210" s="84"/>
      <c r="I210" s="84"/>
      <c r="J210" s="84"/>
      <c r="K210" s="84"/>
      <c r="L210" s="84"/>
      <c r="M210" s="84"/>
      <c r="N210" s="13"/>
    </row>
    <row r="211" spans="1:14" x14ac:dyDescent="0.2">
      <c r="A211" s="84"/>
      <c r="B211" s="84"/>
      <c r="C211" s="84"/>
      <c r="D211" s="84"/>
      <c r="E211" s="84"/>
      <c r="F211" s="84"/>
      <c r="G211" s="84"/>
      <c r="H211" s="84"/>
      <c r="I211" s="84"/>
      <c r="J211" s="84"/>
      <c r="K211" s="84"/>
      <c r="L211" s="84"/>
      <c r="M211" s="84"/>
      <c r="N211" s="13"/>
    </row>
    <row r="212" spans="1:14" x14ac:dyDescent="0.2">
      <c r="A212" s="84"/>
      <c r="B212" s="84"/>
      <c r="C212" s="84"/>
      <c r="D212" s="84"/>
      <c r="E212" s="84"/>
      <c r="F212" s="84"/>
      <c r="G212" s="84"/>
      <c r="H212" s="84"/>
      <c r="I212" s="84"/>
      <c r="J212" s="84"/>
      <c r="K212" s="84"/>
      <c r="L212" s="84"/>
      <c r="M212" s="84"/>
      <c r="N212" s="13"/>
    </row>
    <row r="213" spans="1:14" x14ac:dyDescent="0.2">
      <c r="A213" s="84"/>
      <c r="B213" s="84"/>
      <c r="C213" s="84"/>
      <c r="D213" s="84"/>
      <c r="E213" s="84"/>
      <c r="F213" s="84"/>
      <c r="G213" s="84"/>
      <c r="H213" s="84"/>
      <c r="I213" s="84"/>
      <c r="J213" s="84"/>
      <c r="K213" s="84"/>
      <c r="L213" s="84"/>
      <c r="M213" s="84"/>
      <c r="N213" s="13"/>
    </row>
    <row r="214" spans="1:14" x14ac:dyDescent="0.2">
      <c r="A214" s="84"/>
      <c r="B214" s="84"/>
      <c r="C214" s="84"/>
      <c r="D214" s="84"/>
      <c r="E214" s="84"/>
      <c r="F214" s="84"/>
      <c r="G214" s="84"/>
      <c r="H214" s="84"/>
      <c r="I214" s="84"/>
      <c r="J214" s="84"/>
      <c r="K214" s="84"/>
      <c r="L214" s="84"/>
      <c r="M214" s="84"/>
      <c r="N214" s="13"/>
    </row>
    <row r="215" spans="1:14" x14ac:dyDescent="0.2">
      <c r="A215" s="84"/>
      <c r="B215" s="84"/>
      <c r="C215" s="84"/>
      <c r="D215" s="84"/>
      <c r="E215" s="84"/>
      <c r="F215" s="84"/>
      <c r="G215" s="84"/>
      <c r="H215" s="84"/>
      <c r="I215" s="84"/>
      <c r="J215" s="84"/>
      <c r="K215" s="84"/>
      <c r="L215" s="84"/>
      <c r="M215" s="84"/>
      <c r="N215" s="13"/>
    </row>
    <row r="216" spans="1:14" x14ac:dyDescent="0.2">
      <c r="A216" s="84"/>
      <c r="B216" s="84"/>
      <c r="C216" s="84"/>
      <c r="D216" s="84"/>
      <c r="E216" s="84"/>
      <c r="F216" s="84"/>
      <c r="G216" s="84"/>
      <c r="H216" s="84"/>
      <c r="I216" s="84"/>
      <c r="J216" s="84"/>
      <c r="K216" s="84"/>
      <c r="L216" s="84"/>
      <c r="M216" s="84"/>
      <c r="N216" s="13"/>
    </row>
    <row r="217" spans="1:14" x14ac:dyDescent="0.2">
      <c r="A217" s="84"/>
      <c r="B217" s="84"/>
      <c r="C217" s="84"/>
      <c r="D217" s="84"/>
      <c r="E217" s="84"/>
      <c r="F217" s="84"/>
      <c r="G217" s="84"/>
      <c r="H217" s="84"/>
      <c r="I217" s="84"/>
      <c r="J217" s="84"/>
      <c r="K217" s="84"/>
      <c r="L217" s="84"/>
      <c r="M217" s="84"/>
      <c r="N217" s="13"/>
    </row>
    <row r="218" spans="1:14" x14ac:dyDescent="0.2">
      <c r="A218" s="84"/>
      <c r="B218" s="84"/>
      <c r="C218" s="84"/>
      <c r="D218" s="84"/>
      <c r="E218" s="84"/>
      <c r="F218" s="84"/>
      <c r="G218" s="84"/>
      <c r="H218" s="84"/>
      <c r="I218" s="84"/>
      <c r="J218" s="84"/>
      <c r="K218" s="84"/>
      <c r="L218" s="84"/>
      <c r="M218" s="84"/>
      <c r="N218" s="13"/>
    </row>
    <row r="219" spans="1:14" x14ac:dyDescent="0.2">
      <c r="A219" s="84"/>
      <c r="B219" s="84"/>
      <c r="C219" s="84"/>
      <c r="D219" s="84"/>
      <c r="E219" s="84"/>
      <c r="F219" s="84"/>
      <c r="G219" s="84"/>
      <c r="H219" s="84"/>
      <c r="I219" s="84"/>
      <c r="J219" s="84"/>
      <c r="K219" s="84"/>
      <c r="L219" s="84"/>
      <c r="M219" s="84"/>
      <c r="N219" s="13"/>
    </row>
    <row r="220" spans="1:14" x14ac:dyDescent="0.2">
      <c r="A220" s="84"/>
      <c r="B220" s="84"/>
      <c r="C220" s="84"/>
      <c r="D220" s="84"/>
      <c r="E220" s="84"/>
      <c r="F220" s="84"/>
      <c r="G220" s="84"/>
      <c r="H220" s="84"/>
      <c r="I220" s="84"/>
      <c r="J220" s="84"/>
      <c r="K220" s="84"/>
      <c r="L220" s="84"/>
      <c r="M220" s="84"/>
      <c r="N220" s="13"/>
    </row>
    <row r="221" spans="1:14" x14ac:dyDescent="0.2">
      <c r="A221" s="84"/>
      <c r="B221" s="84"/>
      <c r="C221" s="84"/>
      <c r="D221" s="84"/>
      <c r="E221" s="84"/>
      <c r="F221" s="84"/>
      <c r="G221" s="84"/>
      <c r="H221" s="84"/>
      <c r="I221" s="84"/>
      <c r="J221" s="84"/>
      <c r="K221" s="84"/>
      <c r="L221" s="84"/>
      <c r="M221" s="84"/>
      <c r="N221" s="13"/>
    </row>
    <row r="222" spans="1:14" x14ac:dyDescent="0.2">
      <c r="A222" s="84"/>
      <c r="B222" s="84"/>
      <c r="C222" s="84"/>
      <c r="D222" s="84"/>
      <c r="E222" s="84"/>
      <c r="F222" s="84"/>
      <c r="G222" s="84"/>
      <c r="H222" s="84"/>
      <c r="I222" s="84"/>
      <c r="J222" s="84"/>
      <c r="K222" s="84"/>
      <c r="L222" s="84"/>
      <c r="M222" s="84"/>
      <c r="N222" s="13"/>
    </row>
    <row r="223" spans="1:14" x14ac:dyDescent="0.2">
      <c r="A223" s="84"/>
      <c r="B223" s="84"/>
      <c r="C223" s="84"/>
      <c r="D223" s="84"/>
      <c r="E223" s="84"/>
      <c r="F223" s="84"/>
      <c r="G223" s="84"/>
      <c r="H223" s="84"/>
      <c r="I223" s="84"/>
      <c r="J223" s="84"/>
      <c r="K223" s="84"/>
      <c r="L223" s="84"/>
      <c r="M223" s="84"/>
      <c r="N223" s="13"/>
    </row>
    <row r="224" spans="1:14" x14ac:dyDescent="0.2">
      <c r="A224" s="84"/>
      <c r="B224" s="84"/>
      <c r="C224" s="84"/>
      <c r="D224" s="84"/>
      <c r="E224" s="84"/>
      <c r="F224" s="84"/>
      <c r="G224" s="84"/>
      <c r="H224" s="84"/>
      <c r="I224" s="84"/>
      <c r="J224" s="84"/>
      <c r="K224" s="84"/>
      <c r="L224" s="84"/>
      <c r="M224" s="84"/>
      <c r="N224" s="13"/>
    </row>
    <row r="225" spans="1:14" x14ac:dyDescent="0.2">
      <c r="A225" s="84"/>
      <c r="B225" s="84"/>
      <c r="C225" s="84"/>
      <c r="D225" s="84"/>
      <c r="E225" s="84"/>
      <c r="F225" s="84"/>
      <c r="G225" s="84"/>
      <c r="H225" s="84"/>
      <c r="I225" s="84"/>
      <c r="J225" s="84"/>
      <c r="K225" s="84"/>
      <c r="L225" s="84"/>
      <c r="M225" s="84"/>
      <c r="N225" s="13"/>
    </row>
    <row r="226" spans="1:14" x14ac:dyDescent="0.2">
      <c r="A226" s="84"/>
      <c r="B226" s="84"/>
      <c r="C226" s="84"/>
      <c r="D226" s="84"/>
      <c r="E226" s="84"/>
      <c r="F226" s="84"/>
      <c r="G226" s="84"/>
      <c r="H226" s="84"/>
      <c r="I226" s="84"/>
      <c r="J226" s="84"/>
      <c r="K226" s="84"/>
      <c r="L226" s="84"/>
      <c r="M226" s="84"/>
      <c r="N226" s="13"/>
    </row>
    <row r="227" spans="1:14" x14ac:dyDescent="0.2">
      <c r="A227" s="84"/>
      <c r="B227" s="84"/>
      <c r="C227" s="84"/>
      <c r="D227" s="84"/>
      <c r="E227" s="84"/>
      <c r="F227" s="84"/>
      <c r="G227" s="84"/>
      <c r="H227" s="84"/>
      <c r="I227" s="84"/>
      <c r="J227" s="84"/>
      <c r="K227" s="84"/>
      <c r="L227" s="84"/>
      <c r="M227" s="84"/>
      <c r="N227" s="13"/>
    </row>
    <row r="228" spans="1:14" x14ac:dyDescent="0.2">
      <c r="A228" s="84"/>
      <c r="B228" s="84"/>
      <c r="C228" s="84"/>
      <c r="D228" s="84"/>
      <c r="E228" s="84"/>
      <c r="F228" s="84"/>
      <c r="G228" s="84"/>
      <c r="H228" s="84"/>
      <c r="I228" s="84"/>
      <c r="J228" s="84"/>
      <c r="K228" s="84"/>
      <c r="L228" s="84"/>
      <c r="M228" s="84"/>
      <c r="N228" s="13"/>
    </row>
    <row r="229" spans="1:14" x14ac:dyDescent="0.2">
      <c r="A229" s="84"/>
      <c r="B229" s="84"/>
      <c r="C229" s="84"/>
      <c r="D229" s="84"/>
      <c r="E229" s="84"/>
      <c r="F229" s="84"/>
      <c r="G229" s="84"/>
      <c r="H229" s="84"/>
      <c r="I229" s="84"/>
      <c r="J229" s="84"/>
      <c r="K229" s="84"/>
      <c r="L229" s="84"/>
      <c r="M229" s="84"/>
      <c r="N229" s="13"/>
    </row>
    <row r="230" spans="1:14" x14ac:dyDescent="0.2">
      <c r="A230" s="84"/>
      <c r="B230" s="84"/>
      <c r="C230" s="84"/>
      <c r="D230" s="84"/>
      <c r="E230" s="84"/>
      <c r="F230" s="84"/>
      <c r="G230" s="84"/>
      <c r="H230" s="84"/>
      <c r="I230" s="84"/>
      <c r="J230" s="84"/>
      <c r="K230" s="84"/>
      <c r="L230" s="84"/>
      <c r="M230" s="84"/>
      <c r="N230" s="13"/>
    </row>
    <row r="231" spans="1:14" x14ac:dyDescent="0.2">
      <c r="A231" s="84"/>
      <c r="B231" s="84"/>
      <c r="C231" s="84"/>
      <c r="D231" s="84"/>
      <c r="E231" s="84"/>
      <c r="F231" s="84"/>
      <c r="G231" s="84"/>
      <c r="H231" s="84"/>
      <c r="I231" s="84"/>
      <c r="J231" s="84"/>
      <c r="K231" s="84"/>
      <c r="L231" s="84"/>
      <c r="M231" s="84"/>
      <c r="N231" s="13"/>
    </row>
    <row r="232" spans="1:14" x14ac:dyDescent="0.2">
      <c r="A232" s="84"/>
      <c r="B232" s="84"/>
      <c r="C232" s="84"/>
      <c r="D232" s="84"/>
      <c r="E232" s="84"/>
      <c r="F232" s="84"/>
      <c r="G232" s="84"/>
      <c r="H232" s="84"/>
      <c r="I232" s="84"/>
      <c r="J232" s="84"/>
      <c r="K232" s="84"/>
      <c r="L232" s="84"/>
      <c r="M232" s="84"/>
      <c r="N232" s="13"/>
    </row>
    <row r="233" spans="1:14" x14ac:dyDescent="0.2">
      <c r="A233" s="84"/>
      <c r="B233" s="84"/>
      <c r="C233" s="84"/>
      <c r="D233" s="84"/>
      <c r="E233" s="84"/>
      <c r="F233" s="84"/>
      <c r="G233" s="84"/>
      <c r="H233" s="84"/>
      <c r="I233" s="84"/>
      <c r="J233" s="84"/>
      <c r="K233" s="84"/>
      <c r="L233" s="84"/>
      <c r="M233" s="84"/>
      <c r="N233" s="13"/>
    </row>
    <row r="234" spans="1:14" x14ac:dyDescent="0.2">
      <c r="A234" s="84"/>
      <c r="B234" s="84"/>
      <c r="C234" s="84"/>
      <c r="D234" s="84"/>
      <c r="E234" s="84"/>
      <c r="F234" s="84"/>
      <c r="G234" s="84"/>
      <c r="H234" s="84"/>
      <c r="I234" s="84"/>
      <c r="J234" s="84"/>
      <c r="K234" s="84"/>
      <c r="L234" s="84"/>
      <c r="M234" s="84"/>
      <c r="N234" s="13"/>
    </row>
    <row r="235" spans="1:14" x14ac:dyDescent="0.2">
      <c r="A235" s="84"/>
      <c r="B235" s="84"/>
      <c r="C235" s="84"/>
      <c r="D235" s="84"/>
      <c r="E235" s="84"/>
      <c r="F235" s="84"/>
      <c r="G235" s="84"/>
      <c r="H235" s="84"/>
      <c r="I235" s="84"/>
      <c r="J235" s="84"/>
      <c r="K235" s="84"/>
      <c r="L235" s="84"/>
      <c r="M235" s="84"/>
      <c r="N235" s="13"/>
    </row>
    <row r="236" spans="1:14" x14ac:dyDescent="0.2">
      <c r="A236" s="84"/>
      <c r="B236" s="84"/>
      <c r="C236" s="84"/>
      <c r="D236" s="84"/>
      <c r="E236" s="84"/>
      <c r="F236" s="84"/>
      <c r="G236" s="84"/>
      <c r="H236" s="84"/>
      <c r="I236" s="84"/>
      <c r="J236" s="84"/>
      <c r="K236" s="84"/>
      <c r="L236" s="84"/>
      <c r="M236" s="84"/>
      <c r="N236" s="13"/>
    </row>
    <row r="237" spans="1:14" ht="50.1" customHeight="1" x14ac:dyDescent="0.2">
      <c r="B237" s="313" t="s">
        <v>128</v>
      </c>
      <c r="C237" s="313"/>
      <c r="D237" s="313"/>
      <c r="E237" s="313"/>
      <c r="F237" s="313"/>
      <c r="G237" s="313"/>
      <c r="H237" s="313"/>
      <c r="I237" s="313"/>
      <c r="J237" s="313"/>
      <c r="K237" s="313"/>
      <c r="L237" s="313"/>
      <c r="M237" s="313"/>
    </row>
    <row r="238" spans="1:14" ht="50.1" customHeight="1" x14ac:dyDescent="0.2"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</row>
    <row r="239" spans="1:14" ht="25.5" customHeight="1" x14ac:dyDescent="0.2">
      <c r="B239" s="262" t="s">
        <v>129</v>
      </c>
      <c r="C239" s="262"/>
      <c r="D239" s="262"/>
      <c r="E239" s="262"/>
      <c r="F239" s="262"/>
      <c r="G239" s="262"/>
      <c r="H239" s="262"/>
      <c r="I239" s="262"/>
      <c r="J239" s="262"/>
      <c r="K239" s="262"/>
      <c r="L239" s="262"/>
      <c r="M239" s="262"/>
    </row>
    <row r="240" spans="1:14" ht="24.95" customHeight="1" x14ac:dyDescent="0.2">
      <c r="B240" s="14"/>
      <c r="C240" s="14"/>
      <c r="D240" s="14"/>
      <c r="E240" s="14"/>
      <c r="F240" s="14"/>
      <c r="G240" s="14"/>
      <c r="H240" s="14"/>
      <c r="I240" s="14"/>
      <c r="J240" s="14"/>
      <c r="K240" s="14"/>
      <c r="L240" s="14"/>
    </row>
    <row r="241" spans="2:15" ht="20.100000000000001" customHeight="1" x14ac:dyDescent="0.2">
      <c r="E241" s="19"/>
      <c r="F241" s="19"/>
      <c r="G241" s="19"/>
      <c r="H241" s="19"/>
      <c r="I241" s="19"/>
      <c r="J241" s="19"/>
    </row>
    <row r="242" spans="2:15" ht="24.95" customHeight="1" x14ac:dyDescent="0.2">
      <c r="E242" s="112" t="s">
        <v>33</v>
      </c>
      <c r="F242" s="112"/>
      <c r="G242" s="113"/>
      <c r="H242" s="112"/>
      <c r="I242" s="116">
        <v>506569</v>
      </c>
    </row>
    <row r="243" spans="2:15" ht="24.95" customHeight="1" x14ac:dyDescent="0.2">
      <c r="E243" s="112" t="s">
        <v>34</v>
      </c>
      <c r="F243" s="112"/>
      <c r="G243" s="113"/>
      <c r="H243" s="112"/>
      <c r="I243" s="116">
        <v>107915</v>
      </c>
    </row>
    <row r="244" spans="2:15" ht="24.95" customHeight="1" x14ac:dyDescent="0.2">
      <c r="E244" s="131" t="s">
        <v>0</v>
      </c>
      <c r="F244" s="131"/>
      <c r="G244" s="120"/>
      <c r="H244" s="131"/>
      <c r="I244" s="132">
        <f>SUM(I242:I243)</f>
        <v>614484</v>
      </c>
    </row>
    <row r="245" spans="2:15" ht="24.95" customHeight="1" x14ac:dyDescent="0.2">
      <c r="E245" s="112" t="s">
        <v>45</v>
      </c>
      <c r="F245" s="112"/>
      <c r="G245" s="113"/>
      <c r="H245" s="112"/>
      <c r="I245" s="116">
        <v>930094</v>
      </c>
    </row>
    <row r="246" spans="2:15" ht="24.95" customHeight="1" x14ac:dyDescent="0.2">
      <c r="E246" s="112" t="s">
        <v>46</v>
      </c>
      <c r="F246" s="112"/>
      <c r="G246" s="113"/>
      <c r="H246" s="112"/>
      <c r="I246" s="116">
        <v>165098</v>
      </c>
    </row>
    <row r="247" spans="2:15" ht="24.95" customHeight="1" x14ac:dyDescent="0.2">
      <c r="E247" s="131" t="s">
        <v>1</v>
      </c>
      <c r="F247" s="131"/>
      <c r="G247" s="120"/>
      <c r="H247" s="131"/>
      <c r="I247" s="132">
        <f>SUM(I245:I246)</f>
        <v>1095192</v>
      </c>
    </row>
    <row r="248" spans="2:15" ht="24.95" customHeight="1" x14ac:dyDescent="0.2">
      <c r="E248" s="131" t="s">
        <v>2</v>
      </c>
      <c r="F248" s="131"/>
      <c r="G248" s="120"/>
      <c r="H248" s="131"/>
      <c r="I248" s="121">
        <v>0.24373960532679084</v>
      </c>
    </row>
    <row r="249" spans="2:15" ht="24.95" customHeight="1" x14ac:dyDescent="0.2">
      <c r="E249" s="122" t="s">
        <v>3</v>
      </c>
      <c r="F249" s="122"/>
      <c r="G249" s="123"/>
      <c r="H249" s="122"/>
      <c r="I249" s="124">
        <f>I247/I244</f>
        <v>1.7822953893022437</v>
      </c>
    </row>
    <row r="250" spans="2:15" ht="24.95" customHeight="1" x14ac:dyDescent="0.2">
      <c r="B250" s="125"/>
      <c r="C250" s="125"/>
      <c r="D250" s="125"/>
      <c r="E250" s="125"/>
      <c r="F250" s="125"/>
    </row>
    <row r="251" spans="2:15" ht="24.95" customHeight="1" x14ac:dyDescent="0.2">
      <c r="B251" s="14"/>
      <c r="C251" s="14"/>
      <c r="D251" s="14"/>
      <c r="E251" s="14"/>
      <c r="F251" s="14"/>
      <c r="G251" s="14"/>
      <c r="H251" s="14"/>
      <c r="I251" s="14"/>
      <c r="J251" s="14"/>
      <c r="K251" s="14"/>
      <c r="L251" s="14"/>
      <c r="M251" s="14"/>
      <c r="N251" s="14"/>
      <c r="O251" s="14"/>
    </row>
    <row r="252" spans="2:15" ht="24.95" customHeight="1" x14ac:dyDescent="0.2">
      <c r="B252" s="15"/>
      <c r="C252" s="15"/>
      <c r="D252" s="15"/>
      <c r="E252" s="15"/>
      <c r="F252" s="15"/>
      <c r="G252" s="15"/>
      <c r="H252" s="15"/>
      <c r="I252" s="15"/>
      <c r="J252" s="15"/>
      <c r="K252" s="15"/>
      <c r="L252" s="15"/>
      <c r="M252" s="15"/>
      <c r="N252" s="15"/>
      <c r="O252" s="15"/>
    </row>
    <row r="253" spans="2:15" ht="24.95" customHeight="1" x14ac:dyDescent="0.2">
      <c r="B253" s="15"/>
      <c r="C253" s="15"/>
      <c r="D253" s="15"/>
      <c r="E253" s="15"/>
      <c r="F253" s="15"/>
      <c r="G253" s="15"/>
      <c r="H253" s="15"/>
      <c r="I253" s="15"/>
      <c r="J253" s="15"/>
      <c r="K253" s="15"/>
      <c r="L253" s="15"/>
      <c r="M253" s="15"/>
      <c r="N253" s="15"/>
      <c r="O253" s="15"/>
    </row>
    <row r="254" spans="2:15" ht="24.95" customHeight="1" x14ac:dyDescent="0.2">
      <c r="B254" s="15"/>
      <c r="C254" s="15"/>
      <c r="D254" s="16"/>
      <c r="E254" s="17"/>
      <c r="F254" s="18"/>
      <c r="G254" s="19"/>
    </row>
    <row r="255" spans="2:15" ht="24.95" customHeight="1" x14ac:dyDescent="0.2">
      <c r="B255" s="15"/>
      <c r="C255" s="15"/>
      <c r="D255" s="16"/>
      <c r="E255" s="17"/>
      <c r="F255" s="18"/>
    </row>
    <row r="256" spans="2:15" ht="24.95" customHeight="1" x14ac:dyDescent="0.2">
      <c r="B256" s="15"/>
      <c r="C256" s="15"/>
      <c r="D256" s="16"/>
      <c r="E256" s="17"/>
      <c r="F256" s="18"/>
    </row>
    <row r="257" spans="2:7" ht="24.95" customHeight="1" x14ac:dyDescent="0.2">
      <c r="B257" s="15"/>
      <c r="C257" s="15"/>
      <c r="D257" s="16"/>
      <c r="F257" s="2"/>
      <c r="G257" s="19"/>
    </row>
    <row r="258" spans="2:7" ht="24.95" customHeight="1" x14ac:dyDescent="0.2">
      <c r="B258" s="15"/>
      <c r="C258" s="15"/>
      <c r="D258" s="16"/>
      <c r="E258" s="3"/>
      <c r="F258" s="2"/>
    </row>
    <row r="259" spans="2:7" ht="24.95" customHeight="1" x14ac:dyDescent="0.2">
      <c r="B259" s="15"/>
      <c r="C259" s="15"/>
      <c r="D259" s="16"/>
      <c r="F259" s="2"/>
    </row>
    <row r="260" spans="2:7" ht="24.95" customHeight="1" x14ac:dyDescent="0.2">
      <c r="B260" s="15"/>
      <c r="C260" s="15"/>
      <c r="D260" s="16"/>
      <c r="F260" s="2"/>
      <c r="G260" s="19"/>
    </row>
    <row r="261" spans="2:7" ht="24.95" customHeight="1" x14ac:dyDescent="0.2">
      <c r="B261" s="15"/>
      <c r="C261" s="15"/>
      <c r="D261" s="16"/>
      <c r="E261" s="17"/>
      <c r="F261" s="2"/>
    </row>
    <row r="262" spans="2:7" ht="24.95" customHeight="1" x14ac:dyDescent="0.2">
      <c r="B262" s="15"/>
      <c r="C262" s="15"/>
      <c r="D262" s="16"/>
      <c r="E262" s="17"/>
      <c r="F262" s="2"/>
      <c r="G262" s="19"/>
    </row>
    <row r="263" spans="2:7" ht="24.95" customHeight="1" x14ac:dyDescent="0.2">
      <c r="B263" s="15"/>
      <c r="C263" s="15"/>
      <c r="D263" s="16"/>
      <c r="E263" s="17"/>
      <c r="F263" s="2"/>
      <c r="G263" s="19"/>
    </row>
    <row r="264" spans="2:7" ht="24.95" customHeight="1" x14ac:dyDescent="0.2">
      <c r="B264" s="15"/>
      <c r="C264" s="15"/>
      <c r="D264" s="16"/>
      <c r="E264" s="17"/>
      <c r="F264" s="2"/>
      <c r="G264" s="19"/>
    </row>
    <row r="265" spans="2:7" ht="24.95" customHeight="1" x14ac:dyDescent="0.2">
      <c r="B265" s="15"/>
      <c r="C265" s="15"/>
      <c r="D265" s="16"/>
      <c r="F265" s="2"/>
      <c r="G265" s="19"/>
    </row>
    <row r="266" spans="2:7" ht="24.95" customHeight="1" x14ac:dyDescent="0.2">
      <c r="B266" s="15"/>
      <c r="C266" s="15"/>
      <c r="D266" s="16"/>
      <c r="E266" s="17"/>
      <c r="F266" s="2"/>
      <c r="G266" s="19"/>
    </row>
    <row r="267" spans="2:7" ht="24.95" customHeight="1" x14ac:dyDescent="0.2">
      <c r="B267" s="15"/>
      <c r="C267" s="15"/>
      <c r="D267" s="16"/>
      <c r="E267" s="17"/>
      <c r="F267" s="2"/>
      <c r="G267" s="19"/>
    </row>
    <row r="268" spans="2:7" ht="24.95" customHeight="1" x14ac:dyDescent="0.2">
      <c r="B268" s="15"/>
      <c r="C268" s="15"/>
      <c r="D268" s="16"/>
      <c r="E268" s="17"/>
      <c r="F268" s="2"/>
      <c r="G268" s="19"/>
    </row>
    <row r="269" spans="2:7" ht="24.95" customHeight="1" x14ac:dyDescent="0.2">
      <c r="B269" s="15"/>
      <c r="C269" s="15"/>
      <c r="D269" s="16"/>
      <c r="E269" s="17"/>
      <c r="F269" s="2"/>
      <c r="G269" s="19"/>
    </row>
    <row r="270" spans="2:7" ht="24.95" customHeight="1" x14ac:dyDescent="0.2">
      <c r="B270" s="15"/>
      <c r="C270" s="15"/>
      <c r="D270" s="16"/>
      <c r="E270" s="17"/>
      <c r="F270" s="2"/>
      <c r="G270" s="19"/>
    </row>
    <row r="271" spans="2:7" ht="24.95" customHeight="1" x14ac:dyDescent="0.2">
      <c r="B271" s="15"/>
      <c r="C271" s="15"/>
      <c r="D271" s="16"/>
      <c r="E271" s="17"/>
      <c r="F271" s="2"/>
      <c r="G271" s="19"/>
    </row>
    <row r="272" spans="2:7" ht="24.95" customHeight="1" x14ac:dyDescent="0.2">
      <c r="B272" s="15"/>
      <c r="C272" s="15"/>
      <c r="D272" s="16"/>
      <c r="E272" s="17"/>
      <c r="F272" s="2"/>
    </row>
    <row r="273" spans="2:7" ht="24.95" customHeight="1" x14ac:dyDescent="0.2">
      <c r="B273" s="15"/>
      <c r="C273" s="15"/>
      <c r="D273" s="16"/>
      <c r="E273" s="17"/>
      <c r="F273" s="2"/>
    </row>
    <row r="274" spans="2:7" ht="24.95" customHeight="1" x14ac:dyDescent="0.2">
      <c r="B274" s="15"/>
      <c r="C274" s="15"/>
      <c r="D274" s="16"/>
      <c r="E274" s="17"/>
      <c r="F274" s="2"/>
    </row>
    <row r="275" spans="2:7" ht="24.95" customHeight="1" x14ac:dyDescent="0.2">
      <c r="C275" s="20"/>
      <c r="D275" s="16"/>
      <c r="E275" s="16"/>
      <c r="F275" s="21"/>
    </row>
    <row r="276" spans="2:7" ht="24.95" customHeight="1" x14ac:dyDescent="0.2">
      <c r="C276" s="20"/>
      <c r="D276" s="16"/>
      <c r="E276" s="16"/>
      <c r="F276" s="21"/>
    </row>
    <row r="277" spans="2:7" ht="24.95" customHeight="1" x14ac:dyDescent="0.2">
      <c r="C277" s="20"/>
      <c r="D277" s="16"/>
      <c r="E277" s="16"/>
      <c r="F277" s="21"/>
    </row>
    <row r="278" spans="2:7" ht="24.95" customHeight="1" x14ac:dyDescent="0.2">
      <c r="C278" s="20"/>
      <c r="D278" s="16"/>
      <c r="E278" s="16"/>
      <c r="F278" s="21"/>
    </row>
    <row r="279" spans="2:7" ht="24.95" customHeight="1" x14ac:dyDescent="0.2">
      <c r="D279" s="16"/>
      <c r="E279" s="17"/>
      <c r="F279" s="18"/>
      <c r="G279" s="19"/>
    </row>
    <row r="280" spans="2:7" ht="24.95" customHeight="1" x14ac:dyDescent="0.2">
      <c r="D280" s="16"/>
      <c r="E280" s="17"/>
      <c r="F280" s="18"/>
    </row>
    <row r="281" spans="2:7" ht="24.95" customHeight="1" x14ac:dyDescent="0.2">
      <c r="D281" s="16"/>
      <c r="E281" s="17"/>
      <c r="F281" s="18"/>
    </row>
    <row r="282" spans="2:7" ht="24.95" customHeight="1" x14ac:dyDescent="0.2">
      <c r="D282" s="16"/>
      <c r="F282" s="2"/>
      <c r="G282" s="19"/>
    </row>
    <row r="283" spans="2:7" ht="24.95" customHeight="1" x14ac:dyDescent="0.2">
      <c r="D283" s="16"/>
      <c r="E283" s="3"/>
      <c r="F283" s="2"/>
    </row>
    <row r="284" spans="2:7" ht="24.95" customHeight="1" x14ac:dyDescent="0.2">
      <c r="D284" s="16"/>
      <c r="F284" s="2"/>
    </row>
    <row r="285" spans="2:7" ht="24.95" customHeight="1" x14ac:dyDescent="0.2">
      <c r="D285" s="16"/>
      <c r="F285" s="2"/>
      <c r="G285" s="19"/>
    </row>
    <row r="286" spans="2:7" ht="24.95" customHeight="1" x14ac:dyDescent="0.2">
      <c r="D286" s="16"/>
      <c r="E286" s="17"/>
      <c r="F286" s="2"/>
    </row>
    <row r="287" spans="2:7" ht="24.95" customHeight="1" x14ac:dyDescent="0.2">
      <c r="D287" s="16"/>
      <c r="E287" s="17"/>
      <c r="F287" s="2"/>
      <c r="G287" s="19"/>
    </row>
    <row r="288" spans="2:7" ht="24.95" customHeight="1" x14ac:dyDescent="0.2">
      <c r="D288" s="16"/>
      <c r="E288" s="17"/>
      <c r="F288" s="2"/>
      <c r="G288" s="19"/>
    </row>
    <row r="289" spans="4:13" ht="24.95" customHeight="1" x14ac:dyDescent="0.2">
      <c r="D289" s="16"/>
      <c r="E289" s="17"/>
      <c r="F289" s="2"/>
      <c r="G289" s="19"/>
    </row>
    <row r="290" spans="4:13" ht="24.95" customHeight="1" x14ac:dyDescent="0.2">
      <c r="D290" s="16"/>
      <c r="F290" s="2"/>
      <c r="G290" s="19"/>
    </row>
    <row r="291" spans="4:13" ht="24.95" customHeight="1" x14ac:dyDescent="0.2">
      <c r="D291" s="16"/>
      <c r="E291" s="17"/>
      <c r="F291" s="2"/>
      <c r="G291" s="19"/>
    </row>
    <row r="292" spans="4:13" ht="24.95" customHeight="1" x14ac:dyDescent="0.2">
      <c r="D292" s="16"/>
      <c r="E292" s="17"/>
      <c r="F292" s="2"/>
      <c r="G292" s="19"/>
    </row>
    <row r="293" spans="4:13" ht="24.95" customHeight="1" x14ac:dyDescent="0.2">
      <c r="D293" s="16"/>
      <c r="E293" s="17"/>
      <c r="F293" s="2"/>
      <c r="G293" s="19"/>
    </row>
    <row r="294" spans="4:13" ht="24.95" customHeight="1" x14ac:dyDescent="0.2">
      <c r="D294" s="16"/>
      <c r="E294" s="17"/>
      <c r="F294" s="2"/>
      <c r="G294" s="19"/>
    </row>
    <row r="295" spans="4:13" ht="24.95" customHeight="1" x14ac:dyDescent="0.2">
      <c r="D295" s="16"/>
      <c r="E295" s="17"/>
      <c r="F295" s="2"/>
      <c r="G295" s="19"/>
    </row>
    <row r="296" spans="4:13" ht="24.95" customHeight="1" x14ac:dyDescent="0.2">
      <c r="D296" s="16"/>
      <c r="E296" s="17"/>
      <c r="F296" s="2"/>
      <c r="G296" s="19"/>
    </row>
    <row r="297" spans="4:13" ht="24.95" customHeight="1" x14ac:dyDescent="0.2">
      <c r="D297" s="16"/>
      <c r="E297" s="17"/>
      <c r="F297" s="2"/>
    </row>
    <row r="298" spans="4:13" ht="24.95" customHeight="1" x14ac:dyDescent="0.2">
      <c r="D298" s="16"/>
      <c r="E298" s="17"/>
      <c r="F298" s="2"/>
    </row>
    <row r="299" spans="4:13" ht="24.95" customHeight="1" x14ac:dyDescent="0.2">
      <c r="D299" s="16"/>
      <c r="E299" s="17"/>
      <c r="F299" s="2"/>
    </row>
    <row r="300" spans="4:13" ht="24.95" customHeight="1" x14ac:dyDescent="0.2">
      <c r="D300" s="16"/>
      <c r="E300" s="17"/>
      <c r="F300" s="2"/>
      <c r="M300" s="22"/>
    </row>
    <row r="301" spans="4:13" ht="24.95" customHeight="1" x14ac:dyDescent="0.2">
      <c r="D301" s="16"/>
      <c r="E301" s="17"/>
      <c r="F301" s="2"/>
      <c r="M301" s="22"/>
    </row>
    <row r="302" spans="4:13" ht="24.95" customHeight="1" x14ac:dyDescent="0.2">
      <c r="D302" s="16"/>
      <c r="E302" s="17"/>
      <c r="F302" s="2"/>
      <c r="M302" s="22"/>
    </row>
    <row r="303" spans="4:13" ht="24.95" customHeight="1" x14ac:dyDescent="0.2">
      <c r="D303" s="16"/>
      <c r="E303" s="17"/>
      <c r="F303" s="2"/>
      <c r="M303" s="22"/>
    </row>
    <row r="304" spans="4:13" ht="24.95" customHeight="1" x14ac:dyDescent="0.2">
      <c r="D304" s="16"/>
      <c r="E304" s="17"/>
      <c r="F304" s="2"/>
      <c r="M304" s="22"/>
    </row>
    <row r="305" spans="2:16" ht="24.95" customHeight="1" x14ac:dyDescent="0.2">
      <c r="D305" s="16"/>
      <c r="E305" s="17"/>
      <c r="F305" s="2"/>
      <c r="M305" s="22">
        <v>1</v>
      </c>
    </row>
    <row r="306" spans="2:16" ht="24.95" customHeight="1" x14ac:dyDescent="0.2">
      <c r="D306" s="16"/>
      <c r="E306" s="17"/>
      <c r="F306" s="18"/>
      <c r="G306" s="19"/>
    </row>
    <row r="307" spans="2:16" ht="24.95" customHeight="1" x14ac:dyDescent="0.2">
      <c r="D307" s="16"/>
      <c r="E307" s="17"/>
      <c r="F307" s="18"/>
      <c r="G307" s="19"/>
    </row>
    <row r="308" spans="2:16" ht="24.95" customHeight="1" x14ac:dyDescent="0.2">
      <c r="D308" s="16"/>
      <c r="F308" s="4"/>
    </row>
    <row r="309" spans="2:16" ht="24.95" customHeight="1" x14ac:dyDescent="0.2">
      <c r="D309" s="16"/>
      <c r="F309" s="4"/>
    </row>
    <row r="310" spans="2:16" ht="24.95" customHeight="1" x14ac:dyDescent="0.2">
      <c r="D310" s="16"/>
      <c r="F310" s="4"/>
    </row>
    <row r="311" spans="2:16" ht="24.95" customHeight="1" x14ac:dyDescent="0.2">
      <c r="D311" s="16"/>
      <c r="F311" s="4"/>
    </row>
    <row r="312" spans="2:16" ht="24.95" customHeight="1" x14ac:dyDescent="0.2">
      <c r="D312" s="16"/>
      <c r="E312" s="17"/>
      <c r="F312" s="4"/>
    </row>
    <row r="313" spans="2:16" ht="24.95" customHeight="1" x14ac:dyDescent="0.2">
      <c r="D313" s="16"/>
      <c r="F313" s="4"/>
    </row>
    <row r="314" spans="2:16" ht="24.95" customHeight="1" x14ac:dyDescent="0.2">
      <c r="D314" s="16"/>
      <c r="E314" s="17"/>
      <c r="F314" s="4"/>
      <c r="G314" s="19"/>
    </row>
    <row r="315" spans="2:16" ht="24.95" customHeight="1" x14ac:dyDescent="0.2">
      <c r="D315" s="16"/>
      <c r="E315" s="17"/>
      <c r="F315" s="4"/>
      <c r="G315" s="19"/>
    </row>
    <row r="316" spans="2:16" ht="24.95" customHeight="1" x14ac:dyDescent="0.2">
      <c r="D316" s="16"/>
      <c r="E316" s="17"/>
      <c r="F316" s="4"/>
      <c r="G316" s="19"/>
    </row>
    <row r="317" spans="2:16" ht="24.95" customHeight="1" x14ac:dyDescent="0.2">
      <c r="D317" s="16"/>
      <c r="E317" s="17"/>
      <c r="F317" s="4"/>
      <c r="G317" s="19"/>
    </row>
    <row r="318" spans="2:16" s="26" customFormat="1" ht="24.95" customHeight="1" x14ac:dyDescent="0.2">
      <c r="B318" s="10"/>
      <c r="C318" s="10"/>
      <c r="D318" s="23"/>
      <c r="E318" s="24"/>
      <c r="F318" s="4"/>
      <c r="G318" s="25"/>
    </row>
    <row r="319" spans="2:16" ht="24.95" customHeight="1" x14ac:dyDescent="0.2">
      <c r="D319" s="16"/>
      <c r="E319" s="17"/>
      <c r="F319" s="4"/>
      <c r="G319" s="19"/>
      <c r="P319" s="27"/>
    </row>
    <row r="320" spans="2:16" ht="24.95" customHeight="1" x14ac:dyDescent="0.2">
      <c r="D320" s="16"/>
      <c r="E320" s="17"/>
      <c r="F320" s="4"/>
      <c r="G320" s="19"/>
    </row>
    <row r="321" spans="3:7" ht="24.95" customHeight="1" x14ac:dyDescent="0.2">
      <c r="D321" s="16"/>
      <c r="E321" s="17"/>
      <c r="F321" s="4"/>
      <c r="G321" s="19"/>
    </row>
    <row r="322" spans="3:7" ht="24.95" customHeight="1" x14ac:dyDescent="0.2">
      <c r="D322" s="16"/>
      <c r="E322" s="17"/>
      <c r="F322" s="4"/>
    </row>
    <row r="323" spans="3:7" ht="24.95" customHeight="1" x14ac:dyDescent="0.2">
      <c r="C323" s="5"/>
      <c r="D323" s="16"/>
      <c r="E323" s="16"/>
      <c r="F323" s="21"/>
    </row>
    <row r="324" spans="3:7" ht="24.95" customHeight="1" x14ac:dyDescent="0.2">
      <c r="C324" s="5"/>
      <c r="D324" s="16"/>
      <c r="E324" s="16"/>
      <c r="F324" s="21"/>
    </row>
    <row r="325" spans="3:7" ht="24.95" customHeight="1" x14ac:dyDescent="0.2">
      <c r="C325" s="5"/>
      <c r="D325" s="16"/>
      <c r="E325" s="16"/>
      <c r="F325" s="21"/>
    </row>
    <row r="326" spans="3:7" ht="24.95" customHeight="1" x14ac:dyDescent="0.2">
      <c r="C326" s="5"/>
      <c r="D326" s="16"/>
      <c r="E326" s="16"/>
      <c r="F326" s="21"/>
    </row>
    <row r="327" spans="3:7" ht="24.95" customHeight="1" x14ac:dyDescent="0.2">
      <c r="D327" s="16"/>
      <c r="E327" s="17"/>
      <c r="F327" s="18"/>
      <c r="G327" s="19"/>
    </row>
    <row r="328" spans="3:7" ht="24.95" customHeight="1" x14ac:dyDescent="0.2">
      <c r="D328" s="16"/>
      <c r="E328" s="17"/>
      <c r="F328" s="18"/>
      <c r="G328" s="19"/>
    </row>
    <row r="329" spans="3:7" ht="24.95" customHeight="1" x14ac:dyDescent="0.2">
      <c r="D329" s="16"/>
      <c r="F329" s="4"/>
    </row>
    <row r="330" spans="3:7" ht="24.95" customHeight="1" x14ac:dyDescent="0.2">
      <c r="D330" s="16"/>
      <c r="F330" s="4"/>
    </row>
    <row r="331" spans="3:7" ht="24.95" customHeight="1" x14ac:dyDescent="0.2">
      <c r="D331" s="16"/>
      <c r="F331" s="4"/>
    </row>
    <row r="332" spans="3:7" ht="24.95" customHeight="1" x14ac:dyDescent="0.2">
      <c r="D332" s="16"/>
      <c r="F332" s="4"/>
    </row>
    <row r="333" spans="3:7" ht="24.95" customHeight="1" x14ac:dyDescent="0.2">
      <c r="D333" s="16"/>
      <c r="E333" s="17"/>
      <c r="F333" s="4"/>
    </row>
    <row r="334" spans="3:7" ht="24.95" customHeight="1" x14ac:dyDescent="0.2">
      <c r="D334" s="16"/>
      <c r="F334" s="4"/>
    </row>
    <row r="335" spans="3:7" ht="24.95" customHeight="1" x14ac:dyDescent="0.2">
      <c r="D335" s="16"/>
      <c r="E335" s="17"/>
      <c r="F335" s="4"/>
      <c r="G335" s="19"/>
    </row>
    <row r="336" spans="3:7" ht="24.95" customHeight="1" x14ac:dyDescent="0.2">
      <c r="D336" s="16"/>
      <c r="E336" s="17"/>
      <c r="F336" s="4"/>
      <c r="G336" s="19"/>
    </row>
    <row r="337" spans="2:15" ht="24.95" customHeight="1" x14ac:dyDescent="0.2">
      <c r="D337" s="16"/>
      <c r="E337" s="17"/>
      <c r="F337" s="4"/>
      <c r="G337" s="19"/>
    </row>
    <row r="338" spans="2:15" ht="24.95" customHeight="1" x14ac:dyDescent="0.2">
      <c r="D338" s="16"/>
      <c r="E338" s="17"/>
      <c r="F338" s="4"/>
      <c r="G338" s="19"/>
    </row>
    <row r="339" spans="2:15" ht="24.95" customHeight="1" x14ac:dyDescent="0.2">
      <c r="D339" s="16"/>
      <c r="E339" s="17"/>
      <c r="F339" s="4"/>
      <c r="G339" s="19"/>
    </row>
    <row r="340" spans="2:15" ht="24.95" customHeight="1" x14ac:dyDescent="0.2">
      <c r="D340" s="16"/>
      <c r="E340" s="17"/>
      <c r="F340" s="4"/>
      <c r="G340" s="19"/>
    </row>
    <row r="341" spans="2:15" ht="24.95" customHeight="1" x14ac:dyDescent="0.2">
      <c r="D341" s="16"/>
      <c r="E341" s="17"/>
      <c r="F341" s="4"/>
      <c r="G341" s="19"/>
    </row>
    <row r="342" spans="2:15" ht="24.95" customHeight="1" x14ac:dyDescent="0.2">
      <c r="D342" s="16"/>
      <c r="E342" s="17"/>
      <c r="F342" s="4"/>
      <c r="G342" s="19"/>
    </row>
    <row r="343" spans="2:15" ht="24.95" customHeight="1" x14ac:dyDescent="0.2">
      <c r="D343" s="16"/>
      <c r="E343" s="17"/>
      <c r="F343" s="4"/>
    </row>
    <row r="344" spans="2:15" ht="24.95" customHeight="1" x14ac:dyDescent="0.2">
      <c r="C344" s="5"/>
      <c r="D344" s="16"/>
      <c r="E344" s="16"/>
      <c r="F344" s="21"/>
    </row>
    <row r="345" spans="2:15" ht="24.95" customHeight="1" x14ac:dyDescent="0.2">
      <c r="C345" s="5"/>
      <c r="D345" s="16"/>
      <c r="E345" s="16"/>
      <c r="F345" s="21"/>
    </row>
    <row r="346" spans="2:15" ht="24.95" customHeight="1" x14ac:dyDescent="0.2">
      <c r="B346" s="4"/>
      <c r="C346" s="5"/>
      <c r="D346" s="16"/>
      <c r="E346" s="16"/>
      <c r="F346" s="21"/>
    </row>
    <row r="347" spans="2:15" ht="24.95" customHeight="1" x14ac:dyDescent="0.2">
      <c r="B347" s="6"/>
      <c r="C347" s="7"/>
      <c r="D347" s="16"/>
      <c r="E347" s="16"/>
      <c r="F347" s="21"/>
      <c r="O347" s="22"/>
    </row>
    <row r="348" spans="2:15" s="125" customFormat="1" ht="25.5" customHeight="1" x14ac:dyDescent="0.2">
      <c r="B348" s="262" t="s">
        <v>155</v>
      </c>
      <c r="C348" s="262"/>
      <c r="D348" s="262"/>
      <c r="E348" s="262"/>
      <c r="F348" s="262"/>
      <c r="G348" s="262"/>
      <c r="H348" s="262"/>
      <c r="I348" s="262"/>
      <c r="J348" s="262"/>
      <c r="K348" s="262"/>
      <c r="L348" s="262"/>
      <c r="M348" s="262"/>
      <c r="N348" s="10"/>
      <c r="O348" s="10"/>
    </row>
    <row r="349" spans="2:15" ht="15" customHeight="1" x14ac:dyDescent="0.2">
      <c r="B349" s="28"/>
      <c r="C349" s="28"/>
      <c r="D349" s="28"/>
      <c r="E349" s="28"/>
      <c r="F349" s="28"/>
      <c r="G349" s="28"/>
      <c r="H349" s="28"/>
      <c r="I349" s="28"/>
      <c r="J349" s="28"/>
      <c r="K349" s="28"/>
      <c r="L349" s="28"/>
      <c r="M349" s="28"/>
      <c r="N349" s="28"/>
      <c r="O349" s="28"/>
    </row>
    <row r="350" spans="2:15" ht="24.95" customHeight="1" x14ac:dyDescent="0.2">
      <c r="B350" s="2"/>
      <c r="C350" s="164" t="s">
        <v>114</v>
      </c>
      <c r="D350" s="164" t="s">
        <v>5</v>
      </c>
      <c r="E350" s="164" t="s">
        <v>6</v>
      </c>
      <c r="F350" s="164" t="s">
        <v>7</v>
      </c>
      <c r="G350" s="164" t="s">
        <v>8</v>
      </c>
      <c r="H350" s="164" t="s">
        <v>9</v>
      </c>
      <c r="I350" s="164" t="s">
        <v>10</v>
      </c>
      <c r="J350" s="164" t="s">
        <v>11</v>
      </c>
      <c r="K350" s="164" t="s">
        <v>12</v>
      </c>
      <c r="L350" s="164" t="s">
        <v>14</v>
      </c>
      <c r="N350" s="29"/>
    </row>
    <row r="351" spans="2:15" ht="24.95" customHeight="1" x14ac:dyDescent="0.2">
      <c r="B351" s="105" t="s">
        <v>4</v>
      </c>
      <c r="C351" s="106">
        <f t="shared" ref="C351:K351" si="0">C352+C353</f>
        <v>66334</v>
      </c>
      <c r="D351" s="106">
        <f t="shared" si="0"/>
        <v>94642</v>
      </c>
      <c r="E351" s="106">
        <f t="shared" si="0"/>
        <v>95352</v>
      </c>
      <c r="F351" s="106">
        <f t="shared" si="0"/>
        <v>24485</v>
      </c>
      <c r="G351" s="106">
        <f t="shared" si="0"/>
        <v>112912</v>
      </c>
      <c r="H351" s="106">
        <f t="shared" si="0"/>
        <v>74606</v>
      </c>
      <c r="I351" s="106">
        <f t="shared" si="0"/>
        <v>27740</v>
      </c>
      <c r="J351" s="106">
        <f t="shared" si="0"/>
        <v>84472</v>
      </c>
      <c r="K351" s="106">
        <f t="shared" si="0"/>
        <v>33941</v>
      </c>
      <c r="L351" s="106">
        <f t="shared" ref="L351:L356" si="1">SUM(C351:K351)</f>
        <v>614484</v>
      </c>
      <c r="M351" s="19"/>
      <c r="N351" s="29"/>
      <c r="O351" s="29"/>
    </row>
    <row r="352" spans="2:15" ht="24.95" customHeight="1" x14ac:dyDescent="0.2">
      <c r="B352" s="87" t="s">
        <v>33</v>
      </c>
      <c r="C352" s="93">
        <v>61546</v>
      </c>
      <c r="D352" s="93">
        <v>71879</v>
      </c>
      <c r="E352" s="93">
        <v>78573</v>
      </c>
      <c r="F352" s="93">
        <v>20685</v>
      </c>
      <c r="G352" s="93">
        <v>83149</v>
      </c>
      <c r="H352" s="93">
        <v>67880</v>
      </c>
      <c r="I352" s="93">
        <v>26673</v>
      </c>
      <c r="J352" s="93">
        <v>65551</v>
      </c>
      <c r="K352" s="93">
        <v>30633</v>
      </c>
      <c r="L352" s="94">
        <f t="shared" si="1"/>
        <v>506569</v>
      </c>
      <c r="M352" s="29"/>
      <c r="N352" s="29"/>
      <c r="O352" s="29"/>
    </row>
    <row r="353" spans="2:15" ht="24.95" customHeight="1" x14ac:dyDescent="0.2">
      <c r="B353" s="90" t="s">
        <v>34</v>
      </c>
      <c r="C353" s="95">
        <v>4788</v>
      </c>
      <c r="D353" s="95">
        <v>22763</v>
      </c>
      <c r="E353" s="95">
        <v>16779</v>
      </c>
      <c r="F353" s="95">
        <v>3800</v>
      </c>
      <c r="G353" s="95">
        <v>29763</v>
      </c>
      <c r="H353" s="95">
        <v>6726</v>
      </c>
      <c r="I353" s="95">
        <v>1067</v>
      </c>
      <c r="J353" s="95">
        <v>18921</v>
      </c>
      <c r="K353" s="95">
        <v>3308</v>
      </c>
      <c r="L353" s="96">
        <f t="shared" si="1"/>
        <v>107915</v>
      </c>
      <c r="M353" s="29"/>
      <c r="N353" s="29"/>
      <c r="O353" s="29"/>
    </row>
    <row r="354" spans="2:15" ht="24.95" customHeight="1" x14ac:dyDescent="0.2">
      <c r="B354" s="105" t="s">
        <v>73</v>
      </c>
      <c r="C354" s="107">
        <f t="shared" ref="C354:K354" si="2">C355+C356</f>
        <v>126422</v>
      </c>
      <c r="D354" s="107">
        <f t="shared" si="2"/>
        <v>163937</v>
      </c>
      <c r="E354" s="107">
        <f t="shared" si="2"/>
        <v>163743</v>
      </c>
      <c r="F354" s="107">
        <f t="shared" si="2"/>
        <v>48195</v>
      </c>
      <c r="G354" s="107">
        <f t="shared" si="2"/>
        <v>197030</v>
      </c>
      <c r="H354" s="107">
        <f t="shared" si="2"/>
        <v>134414</v>
      </c>
      <c r="I354" s="107">
        <f t="shared" si="2"/>
        <v>55869</v>
      </c>
      <c r="J354" s="107">
        <f t="shared" si="2"/>
        <v>144665</v>
      </c>
      <c r="K354" s="107">
        <f t="shared" si="2"/>
        <v>60917</v>
      </c>
      <c r="L354" s="107">
        <f t="shared" si="1"/>
        <v>1095192</v>
      </c>
      <c r="M354" s="29"/>
    </row>
    <row r="355" spans="2:15" ht="24.95" customHeight="1" x14ac:dyDescent="0.2">
      <c r="B355" s="87" t="s">
        <v>55</v>
      </c>
      <c r="C355" s="93">
        <v>118505</v>
      </c>
      <c r="D355" s="93">
        <v>128271</v>
      </c>
      <c r="E355" s="93">
        <v>140098</v>
      </c>
      <c r="F355" s="93">
        <v>42940</v>
      </c>
      <c r="G355" s="93">
        <v>151370</v>
      </c>
      <c r="H355" s="93">
        <v>124822</v>
      </c>
      <c r="I355" s="93">
        <v>53565</v>
      </c>
      <c r="J355" s="93">
        <v>114679</v>
      </c>
      <c r="K355" s="93">
        <v>55844</v>
      </c>
      <c r="L355" s="94">
        <f t="shared" si="1"/>
        <v>930094</v>
      </c>
      <c r="M355" s="29"/>
    </row>
    <row r="356" spans="2:15" ht="24.95" customHeight="1" x14ac:dyDescent="0.2">
      <c r="B356" s="90" t="s">
        <v>56</v>
      </c>
      <c r="C356" s="95">
        <v>7917</v>
      </c>
      <c r="D356" s="95">
        <v>35666</v>
      </c>
      <c r="E356" s="95">
        <v>23645</v>
      </c>
      <c r="F356" s="95">
        <v>5255</v>
      </c>
      <c r="G356" s="95">
        <v>45660</v>
      </c>
      <c r="H356" s="95">
        <v>9592</v>
      </c>
      <c r="I356" s="95">
        <v>2304</v>
      </c>
      <c r="J356" s="95">
        <v>29986</v>
      </c>
      <c r="K356" s="95">
        <v>5073</v>
      </c>
      <c r="L356" s="96">
        <f t="shared" si="1"/>
        <v>165098</v>
      </c>
      <c r="M356" s="29"/>
    </row>
    <row r="357" spans="2:15" ht="24.95" customHeight="1" x14ac:dyDescent="0.2">
      <c r="B357" s="105" t="s">
        <v>88</v>
      </c>
      <c r="C357" s="108">
        <v>0.19611620965890406</v>
      </c>
      <c r="D357" s="108">
        <v>0.24254874662113679</v>
      </c>
      <c r="E357" s="108">
        <v>0.22326835207958648</v>
      </c>
      <c r="F357" s="108">
        <v>0.21314469692279117</v>
      </c>
      <c r="G357" s="108">
        <v>0.28572257227172859</v>
      </c>
      <c r="H357" s="108">
        <v>0.26136193496576787</v>
      </c>
      <c r="I357" s="108">
        <v>0.19543293700349457</v>
      </c>
      <c r="J357" s="108">
        <v>0.32323546038122858</v>
      </c>
      <c r="K357" s="108">
        <v>0.22074016096127441</v>
      </c>
      <c r="L357" s="108">
        <f>I248</f>
        <v>0.24373960532679084</v>
      </c>
      <c r="M357" s="29"/>
    </row>
    <row r="358" spans="2:15" ht="24.95" customHeight="1" x14ac:dyDescent="0.2">
      <c r="B358" s="109" t="s">
        <v>3</v>
      </c>
      <c r="C358" s="110">
        <f t="shared" ref="C358:L358" si="3">C354/C351</f>
        <v>1.9058401423101274</v>
      </c>
      <c r="D358" s="110">
        <f t="shared" si="3"/>
        <v>1.7321802159717672</v>
      </c>
      <c r="E358" s="110">
        <f t="shared" si="3"/>
        <v>1.7172476717845457</v>
      </c>
      <c r="F358" s="110">
        <f t="shared" si="3"/>
        <v>1.9683479681437615</v>
      </c>
      <c r="G358" s="110">
        <f t="shared" si="3"/>
        <v>1.7449872467053988</v>
      </c>
      <c r="H358" s="110">
        <f t="shared" si="3"/>
        <v>1.8016513417151436</v>
      </c>
      <c r="I358" s="110">
        <f t="shared" si="3"/>
        <v>2.014023071377073</v>
      </c>
      <c r="J358" s="110">
        <f t="shared" si="3"/>
        <v>1.7125793162231271</v>
      </c>
      <c r="K358" s="110">
        <f t="shared" si="3"/>
        <v>1.7947909607848915</v>
      </c>
      <c r="L358" s="110">
        <f t="shared" si="3"/>
        <v>1.7822953893022437</v>
      </c>
      <c r="M358" s="29"/>
    </row>
    <row r="359" spans="2:15" ht="24.95" customHeight="1" x14ac:dyDescent="0.2">
      <c r="B359" s="87" t="s">
        <v>57</v>
      </c>
      <c r="C359" s="88">
        <f t="shared" ref="C359:L359" si="4">C355/C352</f>
        <v>1.9254703798784649</v>
      </c>
      <c r="D359" s="88">
        <f t="shared" si="4"/>
        <v>1.7845406864313638</v>
      </c>
      <c r="E359" s="88">
        <f t="shared" si="4"/>
        <v>1.7830297939495756</v>
      </c>
      <c r="F359" s="88">
        <f t="shared" si="4"/>
        <v>2.0759004109257915</v>
      </c>
      <c r="G359" s="88">
        <f t="shared" si="4"/>
        <v>1.820466872722462</v>
      </c>
      <c r="H359" s="88">
        <f t="shared" si="4"/>
        <v>1.8388626988803771</v>
      </c>
      <c r="I359" s="88">
        <f t="shared" si="4"/>
        <v>2.0082105499943763</v>
      </c>
      <c r="J359" s="88">
        <f t="shared" si="4"/>
        <v>1.7494622507665787</v>
      </c>
      <c r="K359" s="88">
        <f t="shared" si="4"/>
        <v>1.8230013384258805</v>
      </c>
      <c r="L359" s="89">
        <f t="shared" si="4"/>
        <v>1.8360657679407939</v>
      </c>
      <c r="M359" s="29"/>
      <c r="N359" s="29"/>
      <c r="O359" s="29"/>
    </row>
    <row r="360" spans="2:15" ht="24.95" customHeight="1" x14ac:dyDescent="0.2">
      <c r="B360" s="90" t="s">
        <v>87</v>
      </c>
      <c r="C360" s="91">
        <f t="shared" ref="C360:L360" si="5">C356/C353</f>
        <v>1.6535087719298245</v>
      </c>
      <c r="D360" s="91">
        <f t="shared" si="5"/>
        <v>1.5668409260642271</v>
      </c>
      <c r="E360" s="91">
        <f t="shared" si="5"/>
        <v>1.4092019786638059</v>
      </c>
      <c r="F360" s="91">
        <f t="shared" si="5"/>
        <v>1.3828947368421052</v>
      </c>
      <c r="G360" s="91">
        <f t="shared" si="5"/>
        <v>1.534119544400766</v>
      </c>
      <c r="H360" s="91">
        <f t="shared" si="5"/>
        <v>1.4261076419863217</v>
      </c>
      <c r="I360" s="91">
        <f t="shared" si="5"/>
        <v>2.1593252108716028</v>
      </c>
      <c r="J360" s="91">
        <f t="shared" si="5"/>
        <v>1.5847999577189367</v>
      </c>
      <c r="K360" s="91">
        <f t="shared" si="5"/>
        <v>1.5335550181378477</v>
      </c>
      <c r="L360" s="92">
        <f t="shared" si="5"/>
        <v>1.5298892646990687</v>
      </c>
      <c r="M360" s="29"/>
      <c r="N360" s="29"/>
      <c r="O360" s="29"/>
    </row>
    <row r="361" spans="2:15" ht="24.95" customHeight="1" x14ac:dyDescent="0.2">
      <c r="B361" s="87"/>
      <c r="C361" s="88"/>
      <c r="D361" s="88"/>
      <c r="E361" s="88"/>
      <c r="F361" s="88"/>
      <c r="G361" s="88"/>
      <c r="H361" s="88"/>
      <c r="I361" s="88"/>
      <c r="J361" s="88"/>
      <c r="K361" s="88"/>
      <c r="L361" s="89"/>
      <c r="M361" s="29"/>
      <c r="N361" s="29"/>
      <c r="O361" s="29"/>
    </row>
    <row r="362" spans="2:15" ht="24.95" customHeight="1" x14ac:dyDescent="0.2">
      <c r="B362" s="2"/>
      <c r="C362" s="2"/>
      <c r="D362" s="2"/>
      <c r="E362" s="2"/>
      <c r="H362" s="2"/>
      <c r="I362" s="2"/>
      <c r="J362" s="2"/>
      <c r="K362" s="2"/>
      <c r="L362" s="8"/>
      <c r="M362" s="19"/>
    </row>
    <row r="363" spans="2:15" ht="24.95" customHeight="1" x14ac:dyDescent="0.2">
      <c r="B363" s="2"/>
      <c r="C363" s="2"/>
      <c r="D363" s="2"/>
      <c r="E363" s="2"/>
      <c r="H363" s="2"/>
      <c r="I363" s="2"/>
      <c r="J363" s="2"/>
      <c r="K363" s="2"/>
      <c r="L363" s="8"/>
      <c r="M363" s="19"/>
    </row>
    <row r="364" spans="2:15" ht="24.95" customHeight="1" x14ac:dyDescent="0.2">
      <c r="B364" s="2"/>
      <c r="C364" s="30"/>
      <c r="D364" s="30"/>
      <c r="E364" s="30"/>
      <c r="H364" s="30"/>
      <c r="I364" s="30"/>
      <c r="J364" s="30"/>
      <c r="K364" s="30"/>
      <c r="L364" s="8"/>
      <c r="M364" s="19"/>
    </row>
    <row r="365" spans="2:15" ht="24.95" customHeight="1" x14ac:dyDescent="0.2">
      <c r="B365" s="2"/>
      <c r="C365" s="30"/>
      <c r="D365" s="30"/>
      <c r="E365" s="30"/>
      <c r="H365" s="30"/>
      <c r="I365" s="30"/>
      <c r="J365" s="30"/>
      <c r="K365" s="30"/>
      <c r="L365" s="8"/>
      <c r="M365" s="19"/>
    </row>
    <row r="366" spans="2:15" ht="24.95" customHeight="1" x14ac:dyDescent="0.2">
      <c r="B366" s="2"/>
      <c r="C366" s="30"/>
      <c r="D366" s="30"/>
      <c r="E366" s="30"/>
      <c r="H366" s="30"/>
      <c r="I366" s="30"/>
      <c r="J366" s="30"/>
      <c r="K366" s="30"/>
      <c r="L366" s="8"/>
      <c r="M366" s="19"/>
      <c r="N366" s="13"/>
    </row>
    <row r="367" spans="2:15" ht="24.95" customHeight="1" x14ac:dyDescent="0.2">
      <c r="B367" s="2"/>
      <c r="C367" s="30"/>
      <c r="D367" s="30"/>
      <c r="E367" s="30"/>
      <c r="H367" s="30"/>
      <c r="I367" s="30"/>
      <c r="J367" s="30"/>
      <c r="K367" s="30"/>
      <c r="L367" s="8"/>
      <c r="M367" s="19"/>
    </row>
    <row r="368" spans="2:15" ht="24.95" customHeight="1" x14ac:dyDescent="0.2">
      <c r="B368" s="2"/>
      <c r="C368" s="30"/>
      <c r="D368" s="30"/>
      <c r="E368" s="30"/>
      <c r="H368" s="30"/>
      <c r="I368" s="30"/>
      <c r="J368" s="30"/>
      <c r="K368" s="30"/>
      <c r="L368" s="8"/>
      <c r="M368" s="19"/>
    </row>
    <row r="369" spans="2:15" ht="24.95" customHeight="1" x14ac:dyDescent="0.2">
      <c r="B369" s="2"/>
      <c r="C369" s="30"/>
      <c r="D369" s="30"/>
      <c r="E369" s="30"/>
      <c r="H369" s="30"/>
      <c r="I369" s="30"/>
      <c r="J369" s="30"/>
      <c r="K369" s="30"/>
      <c r="L369" s="8"/>
      <c r="M369" s="19"/>
    </row>
    <row r="370" spans="2:15" ht="24.95" customHeight="1" x14ac:dyDescent="0.2">
      <c r="B370" s="2"/>
      <c r="C370" s="30"/>
      <c r="D370" s="30"/>
      <c r="E370" s="30"/>
      <c r="H370" s="30"/>
      <c r="I370" s="30"/>
      <c r="J370" s="30"/>
      <c r="K370" s="30"/>
      <c r="L370" s="8"/>
      <c r="M370" s="19"/>
    </row>
    <row r="371" spans="2:15" ht="24.95" customHeight="1" x14ac:dyDescent="0.2">
      <c r="B371" s="2"/>
      <c r="C371" s="30"/>
      <c r="D371" s="30"/>
      <c r="E371" s="30"/>
      <c r="H371" s="30"/>
      <c r="I371" s="30"/>
      <c r="J371" s="30"/>
      <c r="K371" s="30"/>
      <c r="L371" s="8"/>
      <c r="M371" s="19"/>
    </row>
    <row r="372" spans="2:15" ht="24.95" customHeight="1" x14ac:dyDescent="0.2"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19"/>
    </row>
    <row r="373" spans="2:15" ht="24.95" customHeight="1" x14ac:dyDescent="0.2"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19"/>
    </row>
    <row r="374" spans="2:15" ht="24.95" customHeight="1" x14ac:dyDescent="0.2"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19"/>
    </row>
    <row r="375" spans="2:15" ht="24.95" customHeight="1" x14ac:dyDescent="0.2"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19"/>
    </row>
    <row r="376" spans="2:15" ht="24.95" customHeight="1" x14ac:dyDescent="0.2">
      <c r="B376" s="2"/>
      <c r="C376" s="2"/>
      <c r="D376" s="2"/>
      <c r="E376" s="2"/>
      <c r="F376" s="2"/>
      <c r="G376" s="2"/>
      <c r="H376" s="2"/>
      <c r="I376" s="2"/>
      <c r="J376" s="2"/>
      <c r="K376" s="2"/>
      <c r="M376" s="31">
        <v>2</v>
      </c>
      <c r="O376" s="31"/>
    </row>
    <row r="377" spans="2:15" s="125" customFormat="1" ht="25.5" customHeight="1" x14ac:dyDescent="0.2">
      <c r="B377" s="262" t="s">
        <v>157</v>
      </c>
      <c r="C377" s="262"/>
      <c r="D377" s="262"/>
      <c r="E377" s="262"/>
      <c r="F377" s="262"/>
      <c r="G377" s="262"/>
      <c r="H377" s="262"/>
      <c r="I377" s="262"/>
      <c r="J377" s="262"/>
      <c r="K377" s="262"/>
      <c r="L377" s="262"/>
      <c r="M377" s="262"/>
      <c r="N377" s="134"/>
      <c r="O377" s="134"/>
    </row>
    <row r="378" spans="2:15" ht="15" customHeight="1" x14ac:dyDescent="0.2">
      <c r="B378" s="28"/>
      <c r="C378" s="32"/>
      <c r="D378" s="32"/>
      <c r="E378" s="32"/>
      <c r="F378" s="32"/>
      <c r="G378" s="32"/>
      <c r="H378" s="32"/>
      <c r="I378" s="32"/>
      <c r="J378" s="32"/>
      <c r="K378" s="32"/>
      <c r="L378" s="32"/>
      <c r="M378" s="32"/>
      <c r="N378" s="32"/>
    </row>
    <row r="379" spans="2:15" ht="24.95" customHeight="1" x14ac:dyDescent="0.2">
      <c r="B379" s="255" t="s">
        <v>13</v>
      </c>
      <c r="C379" s="255"/>
      <c r="D379" s="255"/>
      <c r="E379" s="255"/>
      <c r="F379" s="255"/>
      <c r="G379" s="255"/>
      <c r="H379" s="255"/>
      <c r="I379" s="133"/>
      <c r="J379" s="133"/>
      <c r="K379" s="133"/>
      <c r="L379" s="133"/>
      <c r="M379" s="133"/>
      <c r="N379" s="133"/>
    </row>
    <row r="380" spans="2:15" ht="24.95" customHeight="1" x14ac:dyDescent="0.2">
      <c r="B380" s="100" t="s">
        <v>35</v>
      </c>
      <c r="C380" s="286" t="s">
        <v>51</v>
      </c>
      <c r="D380" s="286"/>
      <c r="E380" s="286" t="s">
        <v>50</v>
      </c>
      <c r="F380" s="286"/>
      <c r="G380" s="286" t="s">
        <v>0</v>
      </c>
      <c r="H380" s="286"/>
    </row>
    <row r="381" spans="2:15" ht="24.95" customHeight="1" x14ac:dyDescent="0.2">
      <c r="B381" s="86" t="s">
        <v>158</v>
      </c>
      <c r="C381" s="254">
        <v>504191</v>
      </c>
      <c r="D381" s="254"/>
      <c r="E381" s="254">
        <v>80523</v>
      </c>
      <c r="F381" s="254"/>
      <c r="G381" s="260">
        <f>C381+E381</f>
        <v>584714</v>
      </c>
      <c r="H381" s="260"/>
    </row>
    <row r="382" spans="2:15" ht="24.95" customHeight="1" x14ac:dyDescent="0.2">
      <c r="B382" s="86" t="s">
        <v>159</v>
      </c>
      <c r="C382" s="267">
        <v>506569</v>
      </c>
      <c r="D382" s="267"/>
      <c r="E382" s="267">
        <v>107915</v>
      </c>
      <c r="F382" s="267"/>
      <c r="G382" s="260">
        <f>C382+E382</f>
        <v>614484</v>
      </c>
      <c r="H382" s="260"/>
    </row>
    <row r="383" spans="2:15" ht="24.95" customHeight="1" x14ac:dyDescent="0.2">
      <c r="B383" s="100" t="s">
        <v>43</v>
      </c>
      <c r="C383" s="280">
        <f>(C382-C381)/C381</f>
        <v>4.7164665771503257E-3</v>
      </c>
      <c r="D383" s="280"/>
      <c r="E383" s="265">
        <f>(E382-E381)/E381</f>
        <v>0.34017609875439314</v>
      </c>
      <c r="F383" s="265"/>
      <c r="G383" s="280">
        <f>(G382-G381)/G381</f>
        <v>5.091378007025657E-2</v>
      </c>
      <c r="H383" s="280"/>
    </row>
    <row r="384" spans="2:15" s="13" customFormat="1" ht="24.95" customHeight="1" x14ac:dyDescent="0.2">
      <c r="B384" s="33"/>
      <c r="C384" s="34"/>
      <c r="D384" s="34"/>
      <c r="E384" s="34"/>
      <c r="F384" s="34"/>
      <c r="G384" s="34"/>
      <c r="H384" s="34"/>
    </row>
    <row r="385" spans="2:12" s="13" customFormat="1" ht="24.95" customHeight="1" x14ac:dyDescent="0.2">
      <c r="B385" s="33"/>
      <c r="C385" s="34"/>
      <c r="D385" s="34"/>
      <c r="E385" s="34"/>
      <c r="F385" s="34"/>
      <c r="G385" s="34"/>
      <c r="H385" s="34"/>
    </row>
    <row r="386" spans="2:12" s="13" customFormat="1" ht="24.95" customHeight="1" x14ac:dyDescent="0.2">
      <c r="B386" s="33"/>
      <c r="C386" s="34"/>
      <c r="D386" s="34"/>
      <c r="E386" s="34"/>
      <c r="F386" s="34"/>
      <c r="G386" s="34"/>
      <c r="H386" s="34"/>
    </row>
    <row r="387" spans="2:12" s="13" customFormat="1" ht="24.95" customHeight="1" x14ac:dyDescent="0.2">
      <c r="B387" s="33"/>
      <c r="C387" s="34"/>
      <c r="D387" s="34"/>
      <c r="E387" s="34"/>
      <c r="F387" s="34"/>
      <c r="G387" s="34"/>
      <c r="H387" s="34"/>
    </row>
    <row r="388" spans="2:12" s="13" customFormat="1" ht="24.95" customHeight="1" x14ac:dyDescent="0.2">
      <c r="B388" s="33"/>
      <c r="C388" s="34"/>
      <c r="D388" s="34"/>
      <c r="E388" s="34"/>
      <c r="F388" s="34"/>
      <c r="G388" s="34"/>
      <c r="H388" s="34"/>
    </row>
    <row r="389" spans="2:12" s="13" customFormat="1" ht="24.95" customHeight="1" x14ac:dyDescent="0.2">
      <c r="B389" s="33"/>
      <c r="C389" s="34"/>
      <c r="D389" s="34"/>
      <c r="E389" s="34"/>
      <c r="F389" s="34"/>
      <c r="G389" s="34"/>
      <c r="H389" s="34"/>
    </row>
    <row r="390" spans="2:12" s="13" customFormat="1" ht="24.95" customHeight="1" x14ac:dyDescent="0.2">
      <c r="B390" s="33"/>
      <c r="C390" s="34"/>
      <c r="D390" s="34"/>
      <c r="E390" s="34"/>
      <c r="F390" s="34"/>
      <c r="G390" s="34"/>
      <c r="H390" s="34"/>
    </row>
    <row r="391" spans="2:12" s="13" customFormat="1" ht="24.95" customHeight="1" x14ac:dyDescent="0.2">
      <c r="B391" s="33"/>
      <c r="C391" s="34"/>
      <c r="D391" s="34"/>
      <c r="E391" s="34"/>
      <c r="F391" s="34"/>
      <c r="G391" s="34"/>
      <c r="H391" s="34"/>
    </row>
    <row r="392" spans="2:12" s="13" customFormat="1" ht="24.95" customHeight="1" x14ac:dyDescent="0.2">
      <c r="B392" s="33"/>
      <c r="C392" s="34"/>
      <c r="D392" s="34"/>
      <c r="E392" s="34"/>
      <c r="F392" s="34"/>
      <c r="G392" s="34"/>
      <c r="H392" s="34"/>
    </row>
    <row r="393" spans="2:12" ht="24.95" customHeight="1" x14ac:dyDescent="0.2"/>
    <row r="394" spans="2:12" ht="24.95" customHeight="1" x14ac:dyDescent="0.2"/>
    <row r="395" spans="2:12" ht="24.95" customHeight="1" x14ac:dyDescent="0.2"/>
    <row r="396" spans="2:12" ht="24.95" customHeight="1" x14ac:dyDescent="0.2">
      <c r="B396" s="255" t="s">
        <v>37</v>
      </c>
      <c r="C396" s="255"/>
      <c r="D396" s="255"/>
      <c r="E396" s="255"/>
      <c r="F396" s="255"/>
      <c r="G396" s="255"/>
      <c r="H396" s="255"/>
      <c r="I396" s="255"/>
      <c r="J396" s="255"/>
      <c r="K396" s="255"/>
      <c r="L396" s="255"/>
    </row>
    <row r="397" spans="2:12" ht="24.95" customHeight="1" x14ac:dyDescent="0.2">
      <c r="B397" s="100" t="s">
        <v>35</v>
      </c>
      <c r="C397" s="101" t="s">
        <v>114</v>
      </c>
      <c r="D397" s="101" t="s">
        <v>5</v>
      </c>
      <c r="E397" s="101" t="s">
        <v>6</v>
      </c>
      <c r="F397" s="101" t="s">
        <v>7</v>
      </c>
      <c r="G397" s="101" t="s">
        <v>8</v>
      </c>
      <c r="H397" s="101" t="s">
        <v>9</v>
      </c>
      <c r="I397" s="101" t="s">
        <v>10</v>
      </c>
      <c r="J397" s="101" t="s">
        <v>11</v>
      </c>
      <c r="K397" s="101" t="s">
        <v>12</v>
      </c>
      <c r="L397" s="101" t="s">
        <v>14</v>
      </c>
    </row>
    <row r="398" spans="2:12" ht="24.95" customHeight="1" x14ac:dyDescent="0.2">
      <c r="B398" s="86" t="s">
        <v>158</v>
      </c>
      <c r="C398" s="103">
        <v>68441</v>
      </c>
      <c r="D398" s="103">
        <v>86146</v>
      </c>
      <c r="E398" s="103">
        <v>80711</v>
      </c>
      <c r="F398" s="103">
        <v>26122</v>
      </c>
      <c r="G398" s="103">
        <v>108964</v>
      </c>
      <c r="H398" s="103">
        <v>73626</v>
      </c>
      <c r="I398" s="103">
        <v>25907</v>
      </c>
      <c r="J398" s="103">
        <v>84218</v>
      </c>
      <c r="K398" s="103">
        <v>30579</v>
      </c>
      <c r="L398" s="102">
        <f>SUM(C398:K398)</f>
        <v>584714</v>
      </c>
    </row>
    <row r="399" spans="2:12" ht="24.95" customHeight="1" x14ac:dyDescent="0.2">
      <c r="B399" s="86" t="s">
        <v>159</v>
      </c>
      <c r="C399" s="103">
        <v>66334</v>
      </c>
      <c r="D399" s="103">
        <v>94642</v>
      </c>
      <c r="E399" s="103">
        <v>95352</v>
      </c>
      <c r="F399" s="103">
        <v>24485</v>
      </c>
      <c r="G399" s="103">
        <v>112912</v>
      </c>
      <c r="H399" s="103">
        <v>74606</v>
      </c>
      <c r="I399" s="103">
        <v>27740</v>
      </c>
      <c r="J399" s="103">
        <v>84472</v>
      </c>
      <c r="K399" s="103">
        <v>33941</v>
      </c>
      <c r="L399" s="102">
        <f>SUM(C399:K399)</f>
        <v>614484</v>
      </c>
    </row>
    <row r="400" spans="2:12" ht="24.95" customHeight="1" x14ac:dyDescent="0.2">
      <c r="B400" s="100" t="s">
        <v>43</v>
      </c>
      <c r="C400" s="85">
        <f t="shared" ref="C400:L400" si="6">(C399-C398)/C398</f>
        <v>-3.0785640186437955E-2</v>
      </c>
      <c r="D400" s="85">
        <f t="shared" si="6"/>
        <v>9.8623267476145152E-2</v>
      </c>
      <c r="E400" s="85">
        <f t="shared" si="6"/>
        <v>0.18140030479116848</v>
      </c>
      <c r="F400" s="85">
        <f t="shared" si="6"/>
        <v>-6.2667483347370032E-2</v>
      </c>
      <c r="G400" s="85">
        <f t="shared" si="6"/>
        <v>3.623215006791234E-2</v>
      </c>
      <c r="H400" s="85">
        <f t="shared" si="6"/>
        <v>1.3310515307092603E-2</v>
      </c>
      <c r="I400" s="85">
        <f t="shared" si="6"/>
        <v>7.0753078318601156E-2</v>
      </c>
      <c r="J400" s="85">
        <f t="shared" si="6"/>
        <v>3.0159823315680733E-3</v>
      </c>
      <c r="K400" s="85">
        <f t="shared" si="6"/>
        <v>0.10994473331371203</v>
      </c>
      <c r="L400" s="85">
        <f t="shared" si="6"/>
        <v>5.091378007025657E-2</v>
      </c>
    </row>
    <row r="401" spans="2:12" ht="24.95" customHeight="1" x14ac:dyDescent="0.2">
      <c r="B401" s="37"/>
      <c r="C401" s="38"/>
      <c r="D401" s="38"/>
      <c r="E401" s="38"/>
      <c r="F401" s="38"/>
      <c r="G401" s="38"/>
      <c r="H401" s="38"/>
      <c r="I401" s="38"/>
      <c r="J401" s="38"/>
      <c r="K401" s="38"/>
      <c r="L401" s="38"/>
    </row>
    <row r="402" spans="2:12" ht="24.95" customHeight="1" x14ac:dyDescent="0.2">
      <c r="B402" s="37"/>
      <c r="C402" s="38"/>
      <c r="D402" s="38"/>
      <c r="E402" s="38"/>
      <c r="F402" s="38"/>
      <c r="G402" s="38"/>
      <c r="H402" s="38"/>
      <c r="I402" s="38"/>
      <c r="J402" s="38"/>
      <c r="K402" s="38"/>
      <c r="L402" s="38"/>
    </row>
    <row r="403" spans="2:12" ht="24.95" customHeight="1" x14ac:dyDescent="0.2">
      <c r="B403" s="37"/>
      <c r="C403" s="38"/>
      <c r="D403" s="38"/>
      <c r="E403" s="38"/>
      <c r="F403" s="38"/>
      <c r="G403" s="38"/>
      <c r="H403" s="38"/>
      <c r="I403" s="38"/>
      <c r="J403" s="38"/>
      <c r="K403" s="38"/>
      <c r="L403" s="38"/>
    </row>
    <row r="404" spans="2:12" ht="24.95" customHeight="1" x14ac:dyDescent="0.2">
      <c r="B404" s="275"/>
      <c r="C404" s="275"/>
      <c r="D404" s="275"/>
      <c r="E404" s="275"/>
      <c r="F404" s="275"/>
      <c r="G404" s="275"/>
      <c r="H404" s="275"/>
      <c r="I404" s="275"/>
      <c r="J404" s="275"/>
      <c r="K404" s="275"/>
      <c r="L404" s="275"/>
    </row>
    <row r="405" spans="2:12" ht="24.95" customHeight="1" x14ac:dyDescent="0.2">
      <c r="B405" s="37"/>
      <c r="C405" s="38"/>
      <c r="D405" s="38"/>
      <c r="E405" s="38"/>
      <c r="F405" s="38"/>
      <c r="G405" s="38"/>
      <c r="H405" s="38"/>
      <c r="I405" s="38"/>
      <c r="J405" s="38"/>
      <c r="K405" s="38"/>
      <c r="L405" s="38"/>
    </row>
    <row r="406" spans="2:12" ht="24.95" customHeight="1" x14ac:dyDescent="0.2">
      <c r="B406" s="37"/>
      <c r="C406" s="38"/>
      <c r="D406" s="38"/>
      <c r="E406" s="38"/>
      <c r="F406" s="38"/>
      <c r="G406" s="38"/>
      <c r="H406" s="38"/>
      <c r="I406" s="38"/>
      <c r="J406" s="38"/>
      <c r="K406" s="38"/>
      <c r="L406" s="38"/>
    </row>
    <row r="407" spans="2:12" ht="24.95" customHeight="1" x14ac:dyDescent="0.2">
      <c r="B407" s="37"/>
      <c r="C407" s="38"/>
      <c r="D407" s="38"/>
      <c r="E407" s="38"/>
      <c r="F407" s="38"/>
      <c r="G407" s="38"/>
      <c r="H407" s="38"/>
      <c r="I407" s="38"/>
      <c r="J407" s="38"/>
      <c r="K407" s="38"/>
      <c r="L407" s="38"/>
    </row>
    <row r="408" spans="2:12" ht="24.95" customHeight="1" x14ac:dyDescent="0.2">
      <c r="B408" s="37"/>
      <c r="C408" s="38"/>
      <c r="D408" s="38"/>
      <c r="E408" s="38"/>
      <c r="F408" s="38"/>
      <c r="G408" s="38"/>
      <c r="H408" s="38"/>
      <c r="I408" s="38"/>
      <c r="J408" s="38"/>
      <c r="K408" s="38"/>
      <c r="L408" s="38"/>
    </row>
    <row r="409" spans="2:12" ht="24.95" customHeight="1" x14ac:dyDescent="0.2">
      <c r="B409" s="37"/>
      <c r="C409" s="38"/>
      <c r="D409" s="38"/>
      <c r="E409" s="38"/>
      <c r="F409" s="38"/>
      <c r="G409" s="38"/>
      <c r="H409" s="38"/>
      <c r="I409" s="38"/>
      <c r="J409" s="38"/>
      <c r="K409" s="38"/>
      <c r="L409" s="38"/>
    </row>
    <row r="410" spans="2:12" ht="24.95" customHeight="1" x14ac:dyDescent="0.2">
      <c r="B410" s="37"/>
      <c r="C410" s="38"/>
      <c r="D410" s="38"/>
      <c r="E410" s="38"/>
      <c r="F410" s="38"/>
      <c r="G410" s="38"/>
      <c r="H410" s="38"/>
      <c r="I410" s="38"/>
      <c r="J410" s="38"/>
      <c r="K410" s="38"/>
      <c r="L410" s="38"/>
    </row>
    <row r="411" spans="2:12" ht="24.95" customHeight="1" x14ac:dyDescent="0.2">
      <c r="B411" s="37"/>
      <c r="C411" s="38"/>
      <c r="D411" s="38"/>
      <c r="E411" s="38"/>
      <c r="F411" s="38"/>
      <c r="G411" s="38"/>
      <c r="H411" s="38"/>
      <c r="I411" s="38"/>
      <c r="J411" s="38"/>
      <c r="K411" s="38"/>
      <c r="L411" s="38"/>
    </row>
    <row r="412" spans="2:12" ht="24.95" customHeight="1" x14ac:dyDescent="0.2">
      <c r="B412" s="37"/>
      <c r="C412" s="38"/>
      <c r="D412" s="38"/>
      <c r="E412" s="38"/>
      <c r="F412" s="38"/>
      <c r="G412" s="38"/>
      <c r="H412" s="38"/>
      <c r="I412" s="38"/>
      <c r="J412" s="38"/>
      <c r="K412" s="38"/>
      <c r="L412" s="38"/>
    </row>
    <row r="413" spans="2:12" ht="24.95" customHeight="1" x14ac:dyDescent="0.2">
      <c r="B413" s="37"/>
      <c r="C413" s="38"/>
      <c r="D413" s="38"/>
      <c r="E413" s="38"/>
      <c r="F413" s="38"/>
      <c r="G413" s="38"/>
      <c r="H413" s="38"/>
      <c r="I413" s="38"/>
      <c r="J413" s="38"/>
      <c r="K413" s="38"/>
      <c r="L413" s="38"/>
    </row>
    <row r="414" spans="2:12" ht="24.95" customHeight="1" x14ac:dyDescent="0.2">
      <c r="B414" s="269" t="s">
        <v>15</v>
      </c>
      <c r="C414" s="269"/>
      <c r="D414" s="269"/>
      <c r="E414" s="269"/>
      <c r="F414" s="269"/>
      <c r="G414" s="269"/>
      <c r="H414" s="269"/>
      <c r="I414" s="269"/>
      <c r="J414" s="269"/>
    </row>
    <row r="415" spans="2:12" ht="24.95" customHeight="1" x14ac:dyDescent="0.2">
      <c r="B415" s="104" t="s">
        <v>35</v>
      </c>
      <c r="C415" s="287" t="s">
        <v>40</v>
      </c>
      <c r="D415" s="287"/>
      <c r="E415" s="287" t="s">
        <v>41</v>
      </c>
      <c r="F415" s="287"/>
      <c r="G415" s="287" t="s">
        <v>42</v>
      </c>
      <c r="H415" s="287"/>
      <c r="I415" s="266" t="s">
        <v>89</v>
      </c>
      <c r="J415" s="266"/>
      <c r="L415" s="39"/>
    </row>
    <row r="416" spans="2:12" ht="24.95" customHeight="1" x14ac:dyDescent="0.2">
      <c r="B416" s="86" t="s">
        <v>158</v>
      </c>
      <c r="C416" s="254">
        <v>903466</v>
      </c>
      <c r="D416" s="254"/>
      <c r="E416" s="254">
        <v>129202</v>
      </c>
      <c r="F416" s="254"/>
      <c r="G416" s="260">
        <f>C416+E416</f>
        <v>1032668</v>
      </c>
      <c r="H416" s="260"/>
      <c r="I416" s="263">
        <v>0.24098011152068399</v>
      </c>
      <c r="J416" s="264"/>
    </row>
    <row r="417" spans="2:12" ht="24.95" customHeight="1" x14ac:dyDescent="0.2">
      <c r="B417" s="86" t="s">
        <v>159</v>
      </c>
      <c r="C417" s="267">
        <v>930094</v>
      </c>
      <c r="D417" s="267"/>
      <c r="E417" s="267">
        <v>165098</v>
      </c>
      <c r="F417" s="267"/>
      <c r="G417" s="282">
        <f>C417+E417</f>
        <v>1095192</v>
      </c>
      <c r="H417" s="282"/>
      <c r="I417" s="271">
        <f>I248</f>
        <v>0.24373960532679084</v>
      </c>
      <c r="J417" s="299"/>
    </row>
    <row r="418" spans="2:12" ht="24.95" customHeight="1" x14ac:dyDescent="0.2">
      <c r="B418" s="115" t="s">
        <v>43</v>
      </c>
      <c r="C418" s="284">
        <f>(C417-C416)/C416</f>
        <v>2.9473162244068953E-2</v>
      </c>
      <c r="D418" s="284"/>
      <c r="E418" s="284">
        <f>(E417-E416)/E416</f>
        <v>0.27782851658643054</v>
      </c>
      <c r="F418" s="284"/>
      <c r="G418" s="285">
        <f>(G417-G416)/G416</f>
        <v>6.0546080637726742E-2</v>
      </c>
      <c r="H418" s="285"/>
      <c r="I418" s="285">
        <f>(I417-I416)/I416</f>
        <v>1.1451126770144244E-2</v>
      </c>
      <c r="J418" s="285"/>
    </row>
    <row r="419" spans="2:12" ht="24.95" customHeight="1" x14ac:dyDescent="0.2">
      <c r="B419" s="37"/>
      <c r="C419" s="38"/>
      <c r="D419" s="38"/>
      <c r="E419" s="38"/>
      <c r="F419" s="38"/>
      <c r="G419" s="40"/>
      <c r="H419" s="40"/>
      <c r="I419" s="40"/>
      <c r="J419" s="40"/>
      <c r="K419" s="13"/>
    </row>
    <row r="420" spans="2:12" ht="24.95" customHeight="1" x14ac:dyDescent="0.2"/>
    <row r="421" spans="2:12" ht="24.95" customHeight="1" x14ac:dyDescent="0.2"/>
    <row r="422" spans="2:12" ht="24.95" customHeight="1" x14ac:dyDescent="0.2"/>
    <row r="423" spans="2:12" ht="24.95" customHeight="1" x14ac:dyDescent="0.2">
      <c r="L423" s="41"/>
    </row>
    <row r="424" spans="2:12" ht="24.95" customHeight="1" x14ac:dyDescent="0.2"/>
    <row r="425" spans="2:12" ht="24.95" customHeight="1" x14ac:dyDescent="0.2"/>
    <row r="426" spans="2:12" ht="24.95" customHeight="1" x14ac:dyDescent="0.2">
      <c r="L426" s="27"/>
    </row>
    <row r="427" spans="2:12" ht="24.95" customHeight="1" x14ac:dyDescent="0.2"/>
    <row r="428" spans="2:12" ht="24.95" customHeight="1" x14ac:dyDescent="0.2"/>
    <row r="429" spans="2:12" ht="24.95" customHeight="1" x14ac:dyDescent="0.2"/>
    <row r="430" spans="2:12" ht="24.95" customHeight="1" x14ac:dyDescent="0.2">
      <c r="B430" s="269" t="s">
        <v>38</v>
      </c>
      <c r="C430" s="269"/>
      <c r="D430" s="269"/>
      <c r="E430" s="269"/>
      <c r="F430" s="269"/>
      <c r="G430" s="269"/>
      <c r="H430" s="269"/>
      <c r="I430" s="269"/>
      <c r="J430" s="269"/>
      <c r="K430" s="269"/>
      <c r="L430" s="269"/>
    </row>
    <row r="431" spans="2:12" ht="24.95" customHeight="1" x14ac:dyDescent="0.2">
      <c r="B431" s="104" t="s">
        <v>35</v>
      </c>
      <c r="C431" s="126" t="s">
        <v>114</v>
      </c>
      <c r="D431" s="126" t="s">
        <v>5</v>
      </c>
      <c r="E431" s="126" t="s">
        <v>6</v>
      </c>
      <c r="F431" s="126" t="s">
        <v>7</v>
      </c>
      <c r="G431" s="126" t="s">
        <v>8</v>
      </c>
      <c r="H431" s="126" t="s">
        <v>9</v>
      </c>
      <c r="I431" s="126" t="s">
        <v>10</v>
      </c>
      <c r="J431" s="126" t="s">
        <v>11</v>
      </c>
      <c r="K431" s="126" t="s">
        <v>12</v>
      </c>
      <c r="L431" s="126" t="s">
        <v>14</v>
      </c>
    </row>
    <row r="432" spans="2:12" ht="24.95" customHeight="1" x14ac:dyDescent="0.2">
      <c r="B432" s="86" t="s">
        <v>158</v>
      </c>
      <c r="C432" s="103">
        <v>124332</v>
      </c>
      <c r="D432" s="103">
        <v>138561</v>
      </c>
      <c r="E432" s="103">
        <v>146086</v>
      </c>
      <c r="F432" s="103">
        <v>50421</v>
      </c>
      <c r="G432" s="103">
        <v>192731</v>
      </c>
      <c r="H432" s="103">
        <v>130732</v>
      </c>
      <c r="I432" s="103">
        <v>51029</v>
      </c>
      <c r="J432" s="103">
        <v>143675</v>
      </c>
      <c r="K432" s="103">
        <v>55101</v>
      </c>
      <c r="L432" s="117">
        <f>SUM(C432:K432)</f>
        <v>1032668</v>
      </c>
    </row>
    <row r="433" spans="2:15" ht="24.95" customHeight="1" x14ac:dyDescent="0.2">
      <c r="B433" s="86" t="s">
        <v>159</v>
      </c>
      <c r="C433" s="127">
        <v>126422</v>
      </c>
      <c r="D433" s="127">
        <v>163937</v>
      </c>
      <c r="E433" s="127">
        <v>163743</v>
      </c>
      <c r="F433" s="127">
        <v>48195</v>
      </c>
      <c r="G433" s="127">
        <v>197030</v>
      </c>
      <c r="H433" s="127">
        <v>134414</v>
      </c>
      <c r="I433" s="127">
        <v>55869</v>
      </c>
      <c r="J433" s="127">
        <v>144665</v>
      </c>
      <c r="K433" s="127">
        <v>60917</v>
      </c>
      <c r="L433" s="118">
        <f>SUM(C433:K433)</f>
        <v>1095192</v>
      </c>
    </row>
    <row r="434" spans="2:15" ht="24.95" customHeight="1" x14ac:dyDescent="0.2">
      <c r="B434" s="115" t="s">
        <v>43</v>
      </c>
      <c r="C434" s="119">
        <f t="shared" ref="C434:L434" si="7">(C433-C432)/C432</f>
        <v>1.6809831740822959E-2</v>
      </c>
      <c r="D434" s="119">
        <f t="shared" si="7"/>
        <v>0.18313955586348252</v>
      </c>
      <c r="E434" s="119">
        <f t="shared" si="7"/>
        <v>0.12086716043974098</v>
      </c>
      <c r="F434" s="119">
        <f t="shared" si="7"/>
        <v>-4.4148271553519365E-2</v>
      </c>
      <c r="G434" s="119">
        <f t="shared" si="7"/>
        <v>2.2305700691637568E-2</v>
      </c>
      <c r="H434" s="119">
        <f t="shared" si="7"/>
        <v>2.816448918397944E-2</v>
      </c>
      <c r="I434" s="119">
        <f t="shared" si="7"/>
        <v>9.484802759215348E-2</v>
      </c>
      <c r="J434" s="119">
        <f t="shared" si="7"/>
        <v>6.8905515921350267E-3</v>
      </c>
      <c r="K434" s="119">
        <f t="shared" si="7"/>
        <v>0.10555162338251574</v>
      </c>
      <c r="L434" s="119">
        <f t="shared" si="7"/>
        <v>6.0546080637726742E-2</v>
      </c>
    </row>
    <row r="435" spans="2:15" ht="24.95" customHeight="1" x14ac:dyDescent="0.2">
      <c r="B435" s="37"/>
      <c r="C435" s="38"/>
      <c r="D435" s="38"/>
      <c r="E435" s="38"/>
      <c r="F435" s="38"/>
      <c r="G435" s="38"/>
      <c r="H435" s="38"/>
      <c r="I435" s="38"/>
      <c r="J435" s="38"/>
      <c r="K435" s="38"/>
      <c r="L435" s="38"/>
    </row>
    <row r="436" spans="2:15" ht="24.95" customHeight="1" x14ac:dyDescent="0.2">
      <c r="B436" s="37"/>
      <c r="C436" s="38"/>
      <c r="D436" s="38"/>
      <c r="E436" s="38"/>
      <c r="F436" s="38"/>
      <c r="G436" s="38"/>
      <c r="H436" s="38"/>
      <c r="I436" s="38"/>
      <c r="J436" s="38"/>
      <c r="K436" s="38"/>
      <c r="L436" s="38"/>
      <c r="M436" s="13"/>
    </row>
    <row r="437" spans="2:15" ht="24.95" customHeight="1" x14ac:dyDescent="0.2">
      <c r="B437" s="275"/>
      <c r="C437" s="275"/>
      <c r="D437" s="275"/>
      <c r="E437" s="275"/>
      <c r="F437" s="275"/>
      <c r="G437" s="275"/>
      <c r="H437" s="275"/>
      <c r="I437" s="275"/>
      <c r="J437" s="275"/>
      <c r="K437" s="275"/>
      <c r="L437" s="275"/>
      <c r="M437" s="13"/>
    </row>
    <row r="438" spans="2:15" ht="24.95" customHeight="1" x14ac:dyDescent="0.2">
      <c r="B438" s="42"/>
      <c r="C438" s="42"/>
      <c r="D438" s="42"/>
      <c r="E438" s="42"/>
      <c r="F438" s="42"/>
      <c r="G438" s="42"/>
      <c r="H438" s="42"/>
      <c r="I438" s="42"/>
      <c r="J438" s="42"/>
      <c r="K438" s="42"/>
      <c r="L438" s="42"/>
      <c r="M438" s="13"/>
    </row>
    <row r="439" spans="2:15" ht="24.95" customHeight="1" x14ac:dyDescent="0.2">
      <c r="B439" s="37"/>
      <c r="C439" s="38"/>
      <c r="D439" s="38"/>
      <c r="E439" s="38"/>
      <c r="F439" s="38"/>
      <c r="G439" s="38"/>
      <c r="H439" s="38"/>
      <c r="I439" s="38"/>
      <c r="J439" s="38"/>
      <c r="K439" s="38"/>
      <c r="L439" s="38"/>
      <c r="M439" s="13"/>
    </row>
    <row r="440" spans="2:15" ht="24.95" customHeight="1" x14ac:dyDescent="0.2">
      <c r="B440" s="37"/>
      <c r="C440" s="38"/>
      <c r="D440" s="38"/>
      <c r="E440" s="38"/>
      <c r="F440" s="38"/>
      <c r="G440" s="38"/>
      <c r="H440" s="38"/>
      <c r="I440" s="38"/>
      <c r="J440" s="38"/>
      <c r="K440" s="38"/>
      <c r="L440" s="38"/>
      <c r="M440" s="13"/>
    </row>
    <row r="441" spans="2:15" ht="24.95" customHeight="1" x14ac:dyDescent="0.2">
      <c r="B441" s="37"/>
      <c r="C441" s="38"/>
      <c r="D441" s="38"/>
      <c r="E441" s="38"/>
      <c r="F441" s="38"/>
      <c r="G441" s="38"/>
      <c r="H441" s="38"/>
      <c r="I441" s="38"/>
      <c r="J441" s="38"/>
      <c r="K441" s="38"/>
      <c r="L441" s="38"/>
      <c r="M441" s="13"/>
    </row>
    <row r="442" spans="2:15" ht="24.95" customHeight="1" x14ac:dyDescent="0.2">
      <c r="B442" s="37"/>
      <c r="C442" s="38"/>
      <c r="D442" s="38"/>
      <c r="E442" s="38"/>
      <c r="F442" s="38"/>
      <c r="G442" s="38"/>
      <c r="H442" s="38"/>
      <c r="I442" s="38"/>
      <c r="J442" s="38"/>
      <c r="K442" s="38"/>
      <c r="L442" s="38"/>
      <c r="M442" s="13"/>
    </row>
    <row r="443" spans="2:15" ht="24.95" customHeight="1" x14ac:dyDescent="0.2">
      <c r="B443" s="37"/>
      <c r="C443" s="38"/>
      <c r="D443" s="38"/>
      <c r="E443" s="38"/>
      <c r="F443" s="38"/>
      <c r="G443" s="38"/>
      <c r="H443" s="38"/>
      <c r="I443" s="38"/>
      <c r="J443" s="38"/>
      <c r="K443" s="38"/>
      <c r="L443" s="38"/>
      <c r="M443" s="13"/>
    </row>
    <row r="444" spans="2:15" ht="24.95" customHeight="1" x14ac:dyDescent="0.2">
      <c r="B444" s="37"/>
      <c r="C444" s="38"/>
      <c r="D444" s="38"/>
      <c r="E444" s="38"/>
      <c r="F444" s="38"/>
      <c r="G444" s="38"/>
      <c r="H444" s="38"/>
      <c r="I444" s="38"/>
      <c r="J444" s="38"/>
      <c r="K444" s="38"/>
      <c r="L444" s="38"/>
      <c r="M444" s="13"/>
    </row>
    <row r="445" spans="2:15" ht="24.95" customHeight="1" x14ac:dyDescent="0.2">
      <c r="B445" s="37"/>
      <c r="C445" s="38"/>
      <c r="D445" s="38"/>
      <c r="E445" s="38"/>
      <c r="F445" s="38"/>
      <c r="G445" s="38"/>
      <c r="H445" s="38"/>
      <c r="I445" s="38"/>
      <c r="J445" s="38"/>
      <c r="K445" s="38"/>
      <c r="L445" s="38"/>
      <c r="M445" s="13"/>
    </row>
    <row r="446" spans="2:15" ht="24.95" customHeight="1" x14ac:dyDescent="0.2">
      <c r="B446" s="37"/>
      <c r="C446" s="38"/>
      <c r="D446" s="38"/>
      <c r="E446" s="38"/>
      <c r="F446" s="38"/>
      <c r="G446" s="38"/>
      <c r="H446" s="38"/>
      <c r="I446" s="38"/>
      <c r="J446" s="38"/>
      <c r="K446" s="38"/>
      <c r="L446" s="38"/>
      <c r="M446" s="13"/>
    </row>
    <row r="447" spans="2:15" ht="24.95" customHeight="1" x14ac:dyDescent="0.2">
      <c r="B447" s="37"/>
      <c r="C447" s="38"/>
      <c r="D447" s="38"/>
      <c r="E447" s="38"/>
      <c r="F447" s="38"/>
      <c r="G447" s="38"/>
      <c r="H447" s="38"/>
      <c r="I447" s="38"/>
      <c r="J447" s="38"/>
      <c r="K447" s="38"/>
      <c r="M447" s="31">
        <v>3</v>
      </c>
      <c r="N447" s="13"/>
      <c r="O447" s="13"/>
    </row>
    <row r="448" spans="2:15" s="125" customFormat="1" ht="25.5" customHeight="1" x14ac:dyDescent="0.2">
      <c r="B448" s="262" t="s">
        <v>160</v>
      </c>
      <c r="C448" s="262"/>
      <c r="D448" s="262"/>
      <c r="E448" s="262"/>
      <c r="F448" s="262"/>
      <c r="G448" s="262"/>
      <c r="H448" s="262"/>
      <c r="I448" s="262"/>
      <c r="J448" s="262"/>
      <c r="K448" s="262"/>
      <c r="L448" s="262"/>
      <c r="M448" s="262"/>
      <c r="N448" s="134"/>
      <c r="O448" s="134"/>
    </row>
    <row r="449" spans="2:15" ht="15" customHeight="1" x14ac:dyDescent="0.2">
      <c r="B449" s="28"/>
      <c r="C449" s="32"/>
      <c r="D449" s="32"/>
      <c r="E449" s="32"/>
      <c r="F449" s="32"/>
      <c r="G449" s="32"/>
      <c r="H449" s="32"/>
      <c r="I449" s="32"/>
      <c r="J449" s="32"/>
      <c r="K449" s="32"/>
      <c r="L449" s="32"/>
      <c r="M449" s="32"/>
      <c r="N449" s="32"/>
    </row>
    <row r="450" spans="2:15" ht="24.95" customHeight="1" x14ac:dyDescent="0.2">
      <c r="B450" s="274" t="s">
        <v>13</v>
      </c>
      <c r="C450" s="274"/>
      <c r="D450" s="274"/>
      <c r="E450" s="274"/>
      <c r="F450" s="274"/>
      <c r="G450" s="274"/>
      <c r="H450" s="274"/>
      <c r="I450" s="248"/>
      <c r="J450" s="248"/>
      <c r="K450" s="248"/>
      <c r="L450" s="248"/>
      <c r="M450" s="248"/>
      <c r="N450" s="248"/>
    </row>
    <row r="451" spans="2:15" ht="24.95" customHeight="1" x14ac:dyDescent="0.2">
      <c r="B451" s="100" t="s">
        <v>35</v>
      </c>
      <c r="C451" s="273" t="s">
        <v>51</v>
      </c>
      <c r="D451" s="273"/>
      <c r="E451" s="273" t="s">
        <v>50</v>
      </c>
      <c r="F451" s="273"/>
      <c r="G451" s="273" t="s">
        <v>0</v>
      </c>
      <c r="H451" s="273"/>
    </row>
    <row r="452" spans="2:15" ht="24.95" customHeight="1" x14ac:dyDescent="0.2">
      <c r="B452" s="86" t="s">
        <v>164</v>
      </c>
      <c r="C452" s="254">
        <v>6526073</v>
      </c>
      <c r="D452" s="254"/>
      <c r="E452" s="254">
        <v>1913684</v>
      </c>
      <c r="F452" s="254"/>
      <c r="G452" s="260">
        <f>C452+E452</f>
        <v>8439757</v>
      </c>
      <c r="H452" s="260"/>
    </row>
    <row r="453" spans="2:15" ht="24.95" customHeight="1" x14ac:dyDescent="0.2">
      <c r="B453" s="86" t="s">
        <v>165</v>
      </c>
      <c r="C453" s="267">
        <v>6888518</v>
      </c>
      <c r="D453" s="267"/>
      <c r="E453" s="267">
        <v>2020323</v>
      </c>
      <c r="F453" s="267"/>
      <c r="G453" s="260">
        <f>C453+E453</f>
        <v>8908841</v>
      </c>
      <c r="H453" s="260"/>
    </row>
    <row r="454" spans="2:15" ht="24.95" customHeight="1" x14ac:dyDescent="0.2">
      <c r="B454" s="128" t="s">
        <v>43</v>
      </c>
      <c r="C454" s="265">
        <f>(C453-C452)/C452</f>
        <v>5.5537993522291274E-2</v>
      </c>
      <c r="D454" s="265"/>
      <c r="E454" s="265">
        <f>(E453-E452)/E452</f>
        <v>5.5724456075297697E-2</v>
      </c>
      <c r="F454" s="265"/>
      <c r="G454" s="265">
        <f>(G453-G452)/G452</f>
        <v>5.5580273223506317E-2</v>
      </c>
      <c r="H454" s="265"/>
    </row>
    <row r="455" spans="2:15" ht="24.95" customHeight="1" x14ac:dyDescent="0.2">
      <c r="B455" s="33"/>
      <c r="C455" s="34"/>
      <c r="D455" s="34"/>
      <c r="E455" s="34"/>
      <c r="F455" s="34"/>
      <c r="G455" s="34"/>
      <c r="H455" s="34"/>
      <c r="I455" s="13"/>
      <c r="J455" s="13"/>
      <c r="K455" s="13"/>
      <c r="L455" s="13"/>
      <c r="M455" s="13"/>
      <c r="N455" s="13"/>
      <c r="O455" s="13"/>
    </row>
    <row r="456" spans="2:15" ht="24.95" customHeight="1" x14ac:dyDescent="0.2">
      <c r="B456" s="33"/>
      <c r="C456" s="34"/>
      <c r="D456" s="34"/>
      <c r="E456" s="34"/>
      <c r="F456" s="34"/>
      <c r="G456" s="34"/>
      <c r="H456" s="34"/>
      <c r="I456" s="13"/>
      <c r="J456" s="13"/>
      <c r="K456" s="13"/>
      <c r="L456" s="13"/>
      <c r="M456" s="13"/>
      <c r="N456" s="13"/>
      <c r="O456" s="13"/>
    </row>
    <row r="457" spans="2:15" ht="24.95" customHeight="1" x14ac:dyDescent="0.2">
      <c r="B457" s="33"/>
      <c r="C457" s="34"/>
      <c r="D457" s="34"/>
      <c r="E457" s="34"/>
      <c r="F457" s="34"/>
      <c r="G457" s="34"/>
      <c r="H457" s="34"/>
      <c r="I457" s="13"/>
      <c r="J457" s="13"/>
      <c r="K457" s="13"/>
      <c r="L457" s="13"/>
      <c r="M457" s="13"/>
      <c r="N457" s="13"/>
      <c r="O457" s="13"/>
    </row>
    <row r="458" spans="2:15" ht="24.95" customHeight="1" x14ac:dyDescent="0.2">
      <c r="B458" s="33"/>
      <c r="C458" s="34"/>
      <c r="D458" s="34"/>
      <c r="E458" s="34"/>
      <c r="F458" s="34"/>
      <c r="G458" s="34"/>
      <c r="H458" s="34"/>
      <c r="I458" s="13"/>
      <c r="J458" s="13"/>
      <c r="K458" s="13"/>
      <c r="L458" s="13"/>
      <c r="M458" s="13"/>
      <c r="N458" s="13"/>
      <c r="O458" s="13"/>
    </row>
    <row r="459" spans="2:15" ht="24.95" customHeight="1" x14ac:dyDescent="0.2">
      <c r="B459" s="33"/>
      <c r="C459" s="34"/>
      <c r="D459" s="34"/>
      <c r="E459" s="34"/>
      <c r="F459" s="34"/>
      <c r="G459" s="34"/>
      <c r="H459" s="34"/>
      <c r="I459" s="13"/>
      <c r="J459" s="13"/>
      <c r="K459" s="13"/>
      <c r="L459" s="13"/>
      <c r="M459" s="13"/>
      <c r="N459" s="13"/>
      <c r="O459" s="13"/>
    </row>
    <row r="460" spans="2:15" ht="24.95" customHeight="1" x14ac:dyDescent="0.2">
      <c r="B460" s="33"/>
      <c r="C460" s="34"/>
      <c r="D460" s="34"/>
      <c r="E460" s="34"/>
      <c r="F460" s="34"/>
      <c r="G460" s="34"/>
      <c r="H460" s="34"/>
      <c r="I460" s="13"/>
      <c r="J460" s="13"/>
      <c r="K460" s="13"/>
      <c r="L460" s="13"/>
      <c r="M460" s="13"/>
      <c r="N460" s="13"/>
      <c r="O460" s="13"/>
    </row>
    <row r="461" spans="2:15" ht="24.95" customHeight="1" x14ac:dyDescent="0.2">
      <c r="B461" s="33"/>
      <c r="C461" s="34"/>
      <c r="D461" s="34"/>
      <c r="E461" s="34"/>
      <c r="F461" s="34"/>
      <c r="G461" s="34"/>
      <c r="H461" s="34"/>
      <c r="I461" s="13"/>
      <c r="J461" s="13"/>
      <c r="K461" s="13"/>
      <c r="L461" s="13"/>
      <c r="M461" s="13"/>
      <c r="N461" s="13"/>
      <c r="O461" s="13"/>
    </row>
    <row r="462" spans="2:15" ht="24.95" customHeight="1" x14ac:dyDescent="0.2">
      <c r="B462" s="33"/>
      <c r="C462" s="34"/>
      <c r="D462" s="34"/>
      <c r="E462" s="34"/>
      <c r="F462" s="34"/>
      <c r="G462" s="34"/>
      <c r="H462" s="34"/>
      <c r="I462" s="13"/>
      <c r="J462" s="13"/>
      <c r="K462" s="13"/>
      <c r="L462" s="13"/>
      <c r="M462" s="13"/>
      <c r="N462" s="13"/>
      <c r="O462" s="13"/>
    </row>
    <row r="463" spans="2:15" ht="24.95" customHeight="1" x14ac:dyDescent="0.2">
      <c r="B463" s="33"/>
      <c r="C463" s="34"/>
      <c r="D463" s="34"/>
      <c r="E463" s="34"/>
      <c r="F463" s="34"/>
      <c r="G463" s="34"/>
      <c r="H463" s="34"/>
      <c r="I463" s="13"/>
      <c r="J463" s="13"/>
      <c r="K463" s="13"/>
      <c r="L463" s="13"/>
      <c r="M463" s="13"/>
      <c r="N463" s="13"/>
      <c r="O463" s="13"/>
    </row>
    <row r="464" spans="2:15" ht="24.95" customHeight="1" x14ac:dyDescent="0.2"/>
    <row r="465" spans="2:12" ht="24.95" customHeight="1" x14ac:dyDescent="0.2"/>
    <row r="466" spans="2:12" ht="24.95" customHeight="1" x14ac:dyDescent="0.2"/>
    <row r="467" spans="2:12" ht="24.95" customHeight="1" x14ac:dyDescent="0.2"/>
    <row r="468" spans="2:12" ht="24.95" customHeight="1" x14ac:dyDescent="0.2"/>
    <row r="469" spans="2:12" ht="24.95" customHeight="1" x14ac:dyDescent="0.2"/>
    <row r="470" spans="2:12" ht="24.95" customHeight="1" x14ac:dyDescent="0.2"/>
    <row r="471" spans="2:12" ht="24.95" customHeight="1" x14ac:dyDescent="0.2"/>
    <row r="472" spans="2:12" ht="24.95" customHeight="1" x14ac:dyDescent="0.2"/>
    <row r="473" spans="2:12" ht="24.95" customHeight="1" x14ac:dyDescent="0.2"/>
    <row r="474" spans="2:12" ht="24.95" customHeight="1" x14ac:dyDescent="0.2"/>
    <row r="475" spans="2:12" ht="24.95" customHeight="1" x14ac:dyDescent="0.2"/>
    <row r="476" spans="2:12" ht="24.95" customHeight="1" x14ac:dyDescent="0.2"/>
    <row r="477" spans="2:12" ht="24.95" customHeight="1" x14ac:dyDescent="0.2">
      <c r="B477" s="289" t="s">
        <v>37</v>
      </c>
      <c r="C477" s="289"/>
      <c r="D477" s="289"/>
      <c r="E477" s="289"/>
      <c r="F477" s="289"/>
      <c r="G477" s="289"/>
      <c r="H477" s="289"/>
      <c r="I477" s="289"/>
      <c r="J477" s="289"/>
      <c r="K477" s="289"/>
      <c r="L477" s="289"/>
    </row>
    <row r="478" spans="2:12" ht="24.95" customHeight="1" x14ac:dyDescent="0.2">
      <c r="B478" s="100" t="s">
        <v>35</v>
      </c>
      <c r="C478" s="129" t="s">
        <v>114</v>
      </c>
      <c r="D478" s="129" t="s">
        <v>5</v>
      </c>
      <c r="E478" s="129" t="s">
        <v>6</v>
      </c>
      <c r="F478" s="129" t="s">
        <v>7</v>
      </c>
      <c r="G478" s="129" t="s">
        <v>8</v>
      </c>
      <c r="H478" s="129" t="s">
        <v>9</v>
      </c>
      <c r="I478" s="129" t="s">
        <v>10</v>
      </c>
      <c r="J478" s="129" t="s">
        <v>11</v>
      </c>
      <c r="K478" s="129" t="s">
        <v>12</v>
      </c>
      <c r="L478" s="129" t="s">
        <v>14</v>
      </c>
    </row>
    <row r="479" spans="2:12" ht="24.95" customHeight="1" x14ac:dyDescent="0.2">
      <c r="B479" s="86" t="s">
        <v>164</v>
      </c>
      <c r="C479" s="114">
        <v>936973</v>
      </c>
      <c r="D479" s="114">
        <v>1473962</v>
      </c>
      <c r="E479" s="114">
        <v>1492106</v>
      </c>
      <c r="F479" s="114">
        <v>422523</v>
      </c>
      <c r="G479" s="114">
        <v>1358319</v>
      </c>
      <c r="H479" s="114">
        <v>836912</v>
      </c>
      <c r="I479" s="114">
        <v>465318</v>
      </c>
      <c r="J479" s="114">
        <v>1007539</v>
      </c>
      <c r="K479" s="114">
        <v>446105</v>
      </c>
      <c r="L479" s="130">
        <f>SUM(C479:K479)</f>
        <v>8439757</v>
      </c>
    </row>
    <row r="480" spans="2:12" ht="24.95" customHeight="1" x14ac:dyDescent="0.2">
      <c r="B480" s="86" t="s">
        <v>165</v>
      </c>
      <c r="C480" s="103">
        <v>989854</v>
      </c>
      <c r="D480" s="103">
        <v>1503199</v>
      </c>
      <c r="E480" s="103">
        <v>1575712</v>
      </c>
      <c r="F480" s="103">
        <v>425135</v>
      </c>
      <c r="G480" s="103">
        <v>1479704</v>
      </c>
      <c r="H480" s="103">
        <v>914053</v>
      </c>
      <c r="I480" s="103">
        <v>474177</v>
      </c>
      <c r="J480" s="103">
        <v>1043150</v>
      </c>
      <c r="K480" s="103">
        <v>503857</v>
      </c>
      <c r="L480" s="117">
        <f>SUM(C480:K480)</f>
        <v>8908841</v>
      </c>
    </row>
    <row r="481" spans="2:12" ht="24.95" customHeight="1" x14ac:dyDescent="0.2">
      <c r="B481" s="128" t="s">
        <v>43</v>
      </c>
      <c r="C481" s="85">
        <f t="shared" ref="C481:L481" si="8">(C480-C479)/C479</f>
        <v>5.643812575175592E-2</v>
      </c>
      <c r="D481" s="85">
        <f t="shared" si="8"/>
        <v>1.9835653836394698E-2</v>
      </c>
      <c r="E481" s="85">
        <f t="shared" si="8"/>
        <v>5.6032212188678286E-2</v>
      </c>
      <c r="F481" s="85">
        <f t="shared" si="8"/>
        <v>6.181911990589861E-3</v>
      </c>
      <c r="G481" s="85">
        <f t="shared" si="8"/>
        <v>8.9364133167540175E-2</v>
      </c>
      <c r="H481" s="85">
        <f t="shared" si="8"/>
        <v>9.2173370676964836E-2</v>
      </c>
      <c r="I481" s="85">
        <f t="shared" si="8"/>
        <v>1.903859296223228E-2</v>
      </c>
      <c r="J481" s="85">
        <f t="shared" si="8"/>
        <v>3.5344537531549647E-2</v>
      </c>
      <c r="K481" s="85">
        <f t="shared" si="8"/>
        <v>0.1294583113840912</v>
      </c>
      <c r="L481" s="85">
        <f t="shared" si="8"/>
        <v>5.5580273223506317E-2</v>
      </c>
    </row>
    <row r="482" spans="2:12" ht="24.95" customHeight="1" x14ac:dyDescent="0.2">
      <c r="B482" s="37"/>
      <c r="C482" s="38"/>
      <c r="D482" s="38"/>
      <c r="E482" s="38"/>
      <c r="F482" s="38"/>
      <c r="G482" s="38"/>
      <c r="H482" s="38"/>
      <c r="I482" s="38"/>
      <c r="J482" s="38"/>
      <c r="K482" s="38"/>
      <c r="L482" s="38"/>
    </row>
    <row r="483" spans="2:12" ht="24.95" customHeight="1" x14ac:dyDescent="0.2">
      <c r="B483" s="37"/>
      <c r="C483" s="38"/>
      <c r="D483" s="38"/>
      <c r="E483" s="38"/>
      <c r="F483" s="38"/>
      <c r="G483" s="38"/>
      <c r="H483" s="38"/>
      <c r="I483" s="38"/>
      <c r="J483" s="38"/>
      <c r="K483" s="38"/>
      <c r="L483" s="38"/>
    </row>
    <row r="484" spans="2:12" ht="24.95" customHeight="1" x14ac:dyDescent="0.2">
      <c r="B484" s="37"/>
      <c r="C484" s="38"/>
      <c r="D484" s="38"/>
      <c r="E484" s="38"/>
      <c r="F484" s="38"/>
      <c r="G484" s="38"/>
      <c r="H484" s="38"/>
      <c r="I484" s="38"/>
      <c r="J484" s="38"/>
      <c r="K484" s="38"/>
      <c r="L484" s="38"/>
    </row>
    <row r="485" spans="2:12" ht="24.95" customHeight="1" x14ac:dyDescent="0.2">
      <c r="B485" s="275"/>
      <c r="C485" s="275"/>
      <c r="D485" s="275"/>
      <c r="E485" s="275"/>
      <c r="F485" s="275"/>
      <c r="G485" s="275"/>
      <c r="H485" s="275"/>
      <c r="I485" s="275"/>
      <c r="J485" s="275"/>
      <c r="K485" s="275"/>
      <c r="L485" s="275"/>
    </row>
    <row r="486" spans="2:12" ht="24.95" customHeight="1" x14ac:dyDescent="0.2">
      <c r="B486" s="37"/>
      <c r="C486" s="38"/>
      <c r="D486" s="38"/>
      <c r="E486" s="38"/>
      <c r="F486" s="38"/>
      <c r="G486" s="38"/>
      <c r="H486" s="38"/>
      <c r="I486" s="38"/>
      <c r="J486" s="38"/>
      <c r="K486" s="38"/>
      <c r="L486" s="38"/>
    </row>
    <row r="487" spans="2:12" ht="24.95" customHeight="1" x14ac:dyDescent="0.2">
      <c r="B487" s="37"/>
      <c r="C487" s="38"/>
      <c r="D487" s="38"/>
      <c r="E487" s="38"/>
      <c r="F487" s="38"/>
      <c r="G487" s="38"/>
      <c r="H487" s="38"/>
      <c r="I487" s="38"/>
      <c r="J487" s="38"/>
      <c r="K487" s="38"/>
      <c r="L487" s="38"/>
    </row>
    <row r="488" spans="2:12" ht="24.95" customHeight="1" x14ac:dyDescent="0.2">
      <c r="B488" s="37"/>
      <c r="C488" s="38"/>
      <c r="D488" s="38"/>
      <c r="E488" s="38"/>
      <c r="F488" s="38"/>
      <c r="G488" s="38"/>
      <c r="H488" s="38"/>
      <c r="I488" s="38"/>
      <c r="J488" s="38"/>
      <c r="K488" s="38"/>
      <c r="L488" s="38"/>
    </row>
    <row r="489" spans="2:12" ht="24.95" customHeight="1" x14ac:dyDescent="0.2">
      <c r="B489" s="37"/>
      <c r="C489" s="38"/>
      <c r="D489" s="38"/>
      <c r="E489" s="38"/>
      <c r="F489" s="38"/>
      <c r="G489" s="38"/>
      <c r="H489" s="38"/>
      <c r="I489" s="38"/>
      <c r="J489" s="38"/>
      <c r="K489" s="38"/>
      <c r="L489" s="38"/>
    </row>
    <row r="490" spans="2:12" ht="24.95" customHeight="1" x14ac:dyDescent="0.2">
      <c r="B490" s="37"/>
      <c r="C490" s="38"/>
      <c r="D490" s="38"/>
      <c r="E490" s="38"/>
      <c r="F490" s="38"/>
      <c r="G490" s="38"/>
      <c r="H490" s="38"/>
      <c r="I490" s="38"/>
      <c r="J490" s="38"/>
      <c r="K490" s="38"/>
      <c r="L490" s="38"/>
    </row>
    <row r="491" spans="2:12" ht="24.95" customHeight="1" x14ac:dyDescent="0.2">
      <c r="B491" s="37"/>
      <c r="C491" s="38"/>
      <c r="D491" s="38"/>
      <c r="E491" s="38"/>
      <c r="F491" s="38"/>
      <c r="G491" s="38"/>
      <c r="H491" s="38"/>
      <c r="I491" s="38"/>
      <c r="J491" s="38"/>
      <c r="K491" s="38"/>
      <c r="L491" s="38"/>
    </row>
    <row r="492" spans="2:12" ht="24.95" customHeight="1" x14ac:dyDescent="0.2">
      <c r="B492" s="37"/>
      <c r="C492" s="38"/>
      <c r="D492" s="38"/>
      <c r="E492" s="38"/>
      <c r="F492" s="38"/>
      <c r="G492" s="38"/>
      <c r="H492" s="38"/>
      <c r="I492" s="38"/>
      <c r="J492" s="38"/>
      <c r="K492" s="38"/>
      <c r="L492" s="38"/>
    </row>
    <row r="493" spans="2:12" ht="24.95" customHeight="1" x14ac:dyDescent="0.2">
      <c r="B493" s="37"/>
      <c r="C493" s="38"/>
      <c r="D493" s="38"/>
      <c r="E493" s="38"/>
      <c r="F493" s="38"/>
      <c r="G493" s="38"/>
      <c r="H493" s="38"/>
      <c r="I493" s="38"/>
      <c r="J493" s="38"/>
      <c r="K493" s="38"/>
      <c r="L493" s="38"/>
    </row>
    <row r="494" spans="2:12" ht="24.95" customHeight="1" x14ac:dyDescent="0.2">
      <c r="B494" s="37"/>
      <c r="C494" s="38"/>
      <c r="D494" s="38"/>
      <c r="E494" s="38"/>
      <c r="F494" s="38"/>
      <c r="G494" s="38"/>
      <c r="H494" s="38"/>
      <c r="I494" s="38"/>
      <c r="J494" s="38"/>
      <c r="K494" s="38"/>
      <c r="L494" s="38"/>
    </row>
    <row r="495" spans="2:12" ht="24.95" customHeight="1" x14ac:dyDescent="0.2">
      <c r="B495" s="37"/>
      <c r="C495" s="38"/>
      <c r="D495" s="38"/>
      <c r="E495" s="38"/>
      <c r="F495" s="38"/>
      <c r="G495" s="38"/>
      <c r="H495" s="38"/>
      <c r="I495" s="38"/>
      <c r="J495" s="38"/>
      <c r="K495" s="38"/>
      <c r="L495" s="38"/>
    </row>
    <row r="496" spans="2:12" ht="24.95" customHeight="1" x14ac:dyDescent="0.2">
      <c r="B496" s="37"/>
      <c r="C496" s="38"/>
      <c r="D496" s="38"/>
      <c r="E496" s="38"/>
      <c r="F496" s="38"/>
      <c r="G496" s="38"/>
      <c r="H496" s="38"/>
      <c r="I496" s="38"/>
      <c r="J496" s="38"/>
      <c r="K496" s="38"/>
      <c r="L496" s="38"/>
    </row>
    <row r="497" spans="2:12" ht="24.95" customHeight="1" x14ac:dyDescent="0.2">
      <c r="B497" s="37"/>
      <c r="C497" s="38"/>
      <c r="D497" s="38"/>
      <c r="E497" s="38"/>
      <c r="F497" s="38"/>
      <c r="G497" s="38"/>
      <c r="H497" s="38"/>
      <c r="I497" s="38"/>
      <c r="J497" s="38"/>
      <c r="K497" s="38"/>
      <c r="L497" s="38"/>
    </row>
    <row r="498" spans="2:12" ht="24.95" customHeight="1" x14ac:dyDescent="0.2">
      <c r="B498" s="37"/>
      <c r="C498" s="38"/>
      <c r="D498" s="38"/>
      <c r="E498" s="38"/>
      <c r="F498" s="38"/>
      <c r="G498" s="38"/>
      <c r="H498" s="38"/>
      <c r="I498" s="38"/>
      <c r="J498" s="38"/>
      <c r="K498" s="38"/>
      <c r="L498" s="38"/>
    </row>
    <row r="499" spans="2:12" ht="24.95" customHeight="1" x14ac:dyDescent="0.2">
      <c r="B499" s="37"/>
      <c r="C499" s="38"/>
      <c r="D499" s="38"/>
      <c r="E499" s="38"/>
      <c r="F499" s="38"/>
      <c r="G499" s="38"/>
      <c r="H499" s="38"/>
      <c r="I499" s="38"/>
      <c r="J499" s="38"/>
      <c r="K499" s="38"/>
      <c r="L499" s="38"/>
    </row>
    <row r="500" spans="2:12" ht="24.95" customHeight="1" x14ac:dyDescent="0.2">
      <c r="B500" s="37"/>
      <c r="C500" s="38"/>
      <c r="D500" s="38"/>
      <c r="E500" s="38"/>
      <c r="F500" s="38"/>
      <c r="G500" s="38"/>
      <c r="H500" s="38"/>
      <c r="I500" s="38"/>
      <c r="J500" s="38"/>
      <c r="K500" s="38"/>
      <c r="L500" s="38"/>
    </row>
    <row r="501" spans="2:12" ht="24.95" customHeight="1" x14ac:dyDescent="0.2">
      <c r="B501" s="37"/>
      <c r="C501" s="38"/>
      <c r="D501" s="38"/>
      <c r="E501" s="38"/>
      <c r="F501" s="38"/>
      <c r="G501" s="38"/>
      <c r="H501" s="38"/>
      <c r="I501" s="38"/>
      <c r="J501" s="38"/>
      <c r="K501" s="38"/>
      <c r="L501" s="38"/>
    </row>
    <row r="502" spans="2:12" ht="24.95" customHeight="1" x14ac:dyDescent="0.2">
      <c r="B502" s="37"/>
      <c r="C502" s="38"/>
      <c r="D502" s="38"/>
      <c r="E502" s="38"/>
      <c r="F502" s="38"/>
      <c r="G502" s="38"/>
      <c r="H502" s="38"/>
      <c r="I502" s="38"/>
      <c r="J502" s="38"/>
      <c r="K502" s="38"/>
      <c r="L502" s="38"/>
    </row>
    <row r="503" spans="2:12" ht="24.95" customHeight="1" x14ac:dyDescent="0.2">
      <c r="B503" s="37"/>
      <c r="C503" s="38"/>
      <c r="D503" s="38"/>
      <c r="E503" s="38"/>
      <c r="F503" s="38"/>
      <c r="G503" s="38"/>
      <c r="H503" s="38"/>
      <c r="I503" s="38"/>
      <c r="J503" s="38"/>
      <c r="K503" s="38"/>
      <c r="L503" s="38"/>
    </row>
    <row r="504" spans="2:12" ht="24.95" customHeight="1" x14ac:dyDescent="0.2">
      <c r="B504" s="37"/>
      <c r="C504" s="38"/>
      <c r="D504" s="38"/>
      <c r="E504" s="38"/>
      <c r="F504" s="38"/>
      <c r="G504" s="38"/>
      <c r="H504" s="38"/>
      <c r="I504" s="38"/>
      <c r="J504" s="38"/>
      <c r="K504" s="38"/>
      <c r="L504" s="38"/>
    </row>
    <row r="505" spans="2:12" ht="24.95" customHeight="1" x14ac:dyDescent="0.2">
      <c r="B505" s="37"/>
      <c r="C505" s="38"/>
      <c r="D505" s="38"/>
      <c r="E505" s="38"/>
      <c r="F505" s="38"/>
      <c r="G505" s="38"/>
      <c r="H505" s="38"/>
      <c r="I505" s="38"/>
      <c r="J505" s="38"/>
      <c r="K505" s="38"/>
      <c r="L505" s="38"/>
    </row>
    <row r="506" spans="2:12" ht="24.95" customHeight="1" x14ac:dyDescent="0.2">
      <c r="B506" s="37"/>
      <c r="C506" s="38"/>
      <c r="D506" s="38"/>
      <c r="E506" s="38"/>
      <c r="F506" s="38"/>
      <c r="G506" s="38"/>
      <c r="H506" s="38"/>
      <c r="I506" s="38"/>
      <c r="J506" s="38"/>
      <c r="K506" s="38"/>
      <c r="L506" s="38"/>
    </row>
    <row r="507" spans="2:12" ht="24.95" customHeight="1" x14ac:dyDescent="0.2">
      <c r="B507" s="37"/>
      <c r="C507" s="38"/>
      <c r="D507" s="38"/>
      <c r="E507" s="38"/>
      <c r="F507" s="38"/>
      <c r="G507" s="38"/>
      <c r="H507" s="38"/>
      <c r="I507" s="38"/>
      <c r="J507" s="38"/>
      <c r="K507" s="38"/>
      <c r="L507" s="38"/>
    </row>
    <row r="508" spans="2:12" ht="24.95" customHeight="1" x14ac:dyDescent="0.2">
      <c r="B508" s="37"/>
      <c r="C508" s="38"/>
      <c r="D508" s="38"/>
      <c r="E508" s="38"/>
      <c r="F508" s="38"/>
      <c r="G508" s="38"/>
      <c r="H508" s="38"/>
      <c r="I508" s="38"/>
      <c r="J508" s="38"/>
      <c r="K508" s="38"/>
      <c r="L508" s="38"/>
    </row>
    <row r="509" spans="2:12" ht="24.95" customHeight="1" x14ac:dyDescent="0.2">
      <c r="B509" s="37"/>
      <c r="C509" s="38"/>
      <c r="D509" s="38"/>
      <c r="E509" s="38"/>
      <c r="F509" s="38"/>
      <c r="G509" s="38"/>
      <c r="H509" s="38"/>
      <c r="I509" s="38"/>
      <c r="J509" s="38"/>
      <c r="K509" s="38"/>
      <c r="L509" s="38"/>
    </row>
    <row r="510" spans="2:12" ht="24.95" customHeight="1" x14ac:dyDescent="0.2">
      <c r="B510" s="37"/>
      <c r="C510" s="38"/>
      <c r="D510" s="38"/>
      <c r="E510" s="38"/>
      <c r="F510" s="38"/>
      <c r="G510" s="38"/>
      <c r="H510" s="38"/>
      <c r="I510" s="38"/>
      <c r="J510" s="38"/>
      <c r="K510" s="38"/>
      <c r="L510" s="38"/>
    </row>
    <row r="511" spans="2:12" ht="24.95" customHeight="1" x14ac:dyDescent="0.2">
      <c r="B511" s="37"/>
      <c r="C511" s="38"/>
      <c r="D511" s="38"/>
      <c r="E511" s="38"/>
      <c r="F511" s="38"/>
      <c r="G511" s="38"/>
      <c r="H511" s="38"/>
      <c r="I511" s="38"/>
      <c r="J511" s="38"/>
      <c r="K511" s="38"/>
      <c r="L511" s="38"/>
    </row>
    <row r="512" spans="2:12" ht="24.95" customHeight="1" x14ac:dyDescent="0.2">
      <c r="B512" s="37"/>
      <c r="C512" s="38"/>
      <c r="D512" s="38"/>
      <c r="E512" s="38"/>
      <c r="F512" s="38"/>
      <c r="G512" s="38"/>
      <c r="H512" s="38"/>
      <c r="I512" s="38"/>
      <c r="J512" s="38"/>
      <c r="K512" s="38"/>
      <c r="L512" s="38"/>
    </row>
    <row r="513" spans="2:13" ht="24.95" customHeight="1" x14ac:dyDescent="0.2">
      <c r="B513" s="37"/>
      <c r="C513" s="38"/>
      <c r="D513" s="38"/>
      <c r="E513" s="38"/>
      <c r="F513" s="38"/>
      <c r="G513" s="38"/>
      <c r="H513" s="38"/>
      <c r="I513" s="38"/>
      <c r="J513" s="38"/>
      <c r="K513" s="38"/>
      <c r="L513" s="38"/>
    </row>
    <row r="514" spans="2:13" ht="24.95" customHeight="1" x14ac:dyDescent="0.2">
      <c r="B514" s="37"/>
      <c r="C514" s="38"/>
      <c r="D514" s="38"/>
      <c r="E514" s="38"/>
      <c r="F514" s="38"/>
      <c r="G514" s="38"/>
      <c r="H514" s="38"/>
      <c r="I514" s="38"/>
      <c r="J514" s="38"/>
      <c r="K514" s="38"/>
      <c r="L514" s="38"/>
    </row>
    <row r="515" spans="2:13" ht="24.95" customHeight="1" x14ac:dyDescent="0.2">
      <c r="B515" s="37"/>
      <c r="C515" s="38"/>
      <c r="D515" s="38"/>
      <c r="E515" s="38"/>
      <c r="F515" s="38"/>
      <c r="G515" s="38"/>
      <c r="H515" s="38"/>
      <c r="I515" s="38"/>
      <c r="J515" s="38"/>
      <c r="K515" s="38"/>
      <c r="L515" s="38"/>
    </row>
    <row r="516" spans="2:13" ht="24.95" customHeight="1" x14ac:dyDescent="0.2">
      <c r="B516" s="37"/>
      <c r="C516" s="38"/>
      <c r="D516" s="38"/>
      <c r="E516" s="38"/>
      <c r="F516" s="38"/>
      <c r="G516" s="38"/>
      <c r="H516" s="38"/>
      <c r="I516" s="38"/>
      <c r="J516" s="38"/>
      <c r="K516" s="38"/>
      <c r="L516" s="38"/>
    </row>
    <row r="517" spans="2:13" ht="24.95" customHeight="1" x14ac:dyDescent="0.2">
      <c r="B517" s="37"/>
      <c r="C517" s="38"/>
      <c r="D517" s="38"/>
      <c r="E517" s="38"/>
      <c r="F517" s="38"/>
      <c r="G517" s="38"/>
      <c r="H517" s="38"/>
      <c r="I517" s="38"/>
      <c r="J517" s="38"/>
      <c r="K517" s="38"/>
      <c r="L517" s="38"/>
    </row>
    <row r="518" spans="2:13" ht="24.95" customHeight="1" x14ac:dyDescent="0.2">
      <c r="B518" s="37"/>
      <c r="C518" s="38"/>
      <c r="D518" s="38"/>
      <c r="E518" s="38"/>
      <c r="F518" s="38"/>
      <c r="G518" s="38"/>
      <c r="H518" s="38"/>
      <c r="I518" s="38"/>
      <c r="J518" s="38"/>
      <c r="K518" s="38"/>
      <c r="M518" s="31">
        <v>4</v>
      </c>
    </row>
    <row r="519" spans="2:13" ht="24.95" customHeight="1" x14ac:dyDescent="0.2">
      <c r="B519" s="269" t="s">
        <v>15</v>
      </c>
      <c r="C519" s="269"/>
      <c r="D519" s="269"/>
      <c r="E519" s="269"/>
      <c r="F519" s="269"/>
      <c r="G519" s="269"/>
      <c r="H519" s="269"/>
      <c r="I519" s="269"/>
      <c r="J519" s="269"/>
    </row>
    <row r="520" spans="2:13" ht="24.95" customHeight="1" x14ac:dyDescent="0.2">
      <c r="B520" s="104" t="s">
        <v>35</v>
      </c>
      <c r="C520" s="283" t="s">
        <v>40</v>
      </c>
      <c r="D520" s="283"/>
      <c r="E520" s="283" t="s">
        <v>41</v>
      </c>
      <c r="F520" s="283"/>
      <c r="G520" s="283" t="s">
        <v>42</v>
      </c>
      <c r="H520" s="283"/>
      <c r="I520" s="288" t="s">
        <v>89</v>
      </c>
      <c r="J520" s="288"/>
      <c r="L520" s="39"/>
    </row>
    <row r="521" spans="2:13" ht="24.95" customHeight="1" x14ac:dyDescent="0.2">
      <c r="B521" s="86" t="s">
        <v>164</v>
      </c>
      <c r="C521" s="254">
        <v>11519455</v>
      </c>
      <c r="D521" s="254"/>
      <c r="E521" s="254">
        <v>2761001</v>
      </c>
      <c r="F521" s="254"/>
      <c r="G521" s="260">
        <f>C521+E521</f>
        <v>14280456</v>
      </c>
      <c r="H521" s="260"/>
      <c r="I521" s="270">
        <v>0.27060000000000001</v>
      </c>
      <c r="J521" s="270"/>
    </row>
    <row r="522" spans="2:13" ht="24.95" customHeight="1" x14ac:dyDescent="0.2">
      <c r="B522" s="86" t="s">
        <v>165</v>
      </c>
      <c r="C522" s="267">
        <v>12202326</v>
      </c>
      <c r="D522" s="267"/>
      <c r="E522" s="267">
        <v>3026081</v>
      </c>
      <c r="F522" s="267"/>
      <c r="G522" s="282">
        <f>C522+E522</f>
        <v>15228407</v>
      </c>
      <c r="H522" s="282"/>
      <c r="I522" s="271">
        <v>0.27112162232222031</v>
      </c>
      <c r="J522" s="271"/>
    </row>
    <row r="523" spans="2:13" ht="24.95" customHeight="1" x14ac:dyDescent="0.2">
      <c r="B523" s="115" t="s">
        <v>43</v>
      </c>
      <c r="C523" s="284">
        <f>(C522-C521)/C521</f>
        <v>5.927980099752983E-2</v>
      </c>
      <c r="D523" s="284"/>
      <c r="E523" s="284">
        <f>(E522-E521)/E521</f>
        <v>9.6008657729569818E-2</v>
      </c>
      <c r="F523" s="284"/>
      <c r="G523" s="285">
        <f>(G522-G521)/G521</f>
        <v>6.6381003519775564E-2</v>
      </c>
      <c r="H523" s="285"/>
      <c r="I523" s="285">
        <f>(I522-I521)/I521</f>
        <v>1.9276508581681645E-3</v>
      </c>
      <c r="J523" s="285"/>
    </row>
    <row r="524" spans="2:13" ht="24.95" customHeight="1" x14ac:dyDescent="0.2">
      <c r="B524" s="37"/>
      <c r="C524" s="38"/>
      <c r="D524" s="38"/>
      <c r="E524" s="38"/>
      <c r="F524" s="38"/>
      <c r="G524" s="40"/>
      <c r="H524" s="40"/>
      <c r="I524" s="40"/>
      <c r="J524" s="40"/>
      <c r="K524" s="13"/>
    </row>
    <row r="525" spans="2:13" ht="24.95" customHeight="1" x14ac:dyDescent="0.2"/>
    <row r="526" spans="2:13" ht="24.95" customHeight="1" x14ac:dyDescent="0.2"/>
    <row r="527" spans="2:13" ht="24.95" customHeight="1" x14ac:dyDescent="0.2"/>
    <row r="528" spans="2:13" ht="24.95" customHeight="1" x14ac:dyDescent="0.2">
      <c r="L528" s="41"/>
    </row>
    <row r="529" spans="12:12" ht="24.95" customHeight="1" x14ac:dyDescent="0.2"/>
    <row r="530" spans="12:12" ht="24.95" customHeight="1" x14ac:dyDescent="0.2"/>
    <row r="531" spans="12:12" ht="24.95" customHeight="1" x14ac:dyDescent="0.2">
      <c r="L531" s="27"/>
    </row>
    <row r="532" spans="12:12" ht="24.95" customHeight="1" x14ac:dyDescent="0.2"/>
    <row r="533" spans="12:12" ht="24.95" customHeight="1" x14ac:dyDescent="0.2"/>
    <row r="534" spans="12:12" ht="24.95" customHeight="1" x14ac:dyDescent="0.2"/>
    <row r="535" spans="12:12" ht="24.95" customHeight="1" x14ac:dyDescent="0.2"/>
    <row r="536" spans="12:12" ht="24.95" customHeight="1" x14ac:dyDescent="0.2"/>
    <row r="537" spans="12:12" ht="24.95" customHeight="1" x14ac:dyDescent="0.2"/>
    <row r="538" spans="12:12" ht="24.95" customHeight="1" x14ac:dyDescent="0.2"/>
    <row r="539" spans="12:12" ht="24.95" customHeight="1" x14ac:dyDescent="0.2"/>
    <row r="540" spans="12:12" ht="24.95" customHeight="1" x14ac:dyDescent="0.2"/>
    <row r="541" spans="12:12" ht="24.95" customHeight="1" x14ac:dyDescent="0.2"/>
    <row r="542" spans="12:12" ht="24.95" customHeight="1" x14ac:dyDescent="0.2"/>
    <row r="543" spans="12:12" ht="24.95" customHeight="1" x14ac:dyDescent="0.2"/>
    <row r="544" spans="12:12" ht="24.95" customHeight="1" x14ac:dyDescent="0.2"/>
    <row r="545" spans="2:13" ht="24.95" customHeight="1" x14ac:dyDescent="0.2"/>
    <row r="546" spans="2:13" ht="24.95" customHeight="1" x14ac:dyDescent="0.2">
      <c r="B546" s="269" t="s">
        <v>38</v>
      </c>
      <c r="C546" s="269"/>
      <c r="D546" s="269"/>
      <c r="E546" s="269"/>
      <c r="F546" s="269"/>
      <c r="G546" s="269"/>
      <c r="H546" s="269"/>
      <c r="I546" s="269"/>
      <c r="J546" s="269"/>
      <c r="K546" s="269"/>
      <c r="L546" s="269"/>
    </row>
    <row r="547" spans="2:13" ht="24.95" customHeight="1" x14ac:dyDescent="0.2">
      <c r="B547" s="104" t="s">
        <v>35</v>
      </c>
      <c r="C547" s="126" t="s">
        <v>114</v>
      </c>
      <c r="D547" s="126" t="s">
        <v>5</v>
      </c>
      <c r="E547" s="126" t="s">
        <v>6</v>
      </c>
      <c r="F547" s="126" t="s">
        <v>7</v>
      </c>
      <c r="G547" s="126" t="s">
        <v>8</v>
      </c>
      <c r="H547" s="126" t="s">
        <v>9</v>
      </c>
      <c r="I547" s="126" t="s">
        <v>10</v>
      </c>
      <c r="J547" s="126" t="s">
        <v>11</v>
      </c>
      <c r="K547" s="126" t="s">
        <v>12</v>
      </c>
      <c r="L547" s="126" t="s">
        <v>14</v>
      </c>
    </row>
    <row r="548" spans="2:13" ht="24.95" customHeight="1" x14ac:dyDescent="0.2">
      <c r="B548" s="86" t="s">
        <v>164</v>
      </c>
      <c r="C548" s="103">
        <v>1554248</v>
      </c>
      <c r="D548" s="103">
        <v>2246388</v>
      </c>
      <c r="E548" s="103">
        <v>2399463</v>
      </c>
      <c r="F548" s="103">
        <v>731994</v>
      </c>
      <c r="G548" s="103">
        <v>2572954</v>
      </c>
      <c r="H548" s="103">
        <v>1386778</v>
      </c>
      <c r="I548" s="103">
        <v>910016</v>
      </c>
      <c r="J548" s="103">
        <v>1723514</v>
      </c>
      <c r="K548" s="103">
        <v>755101</v>
      </c>
      <c r="L548" s="117">
        <f>SUM(C548:K548)</f>
        <v>14280456</v>
      </c>
    </row>
    <row r="549" spans="2:13" ht="24.95" customHeight="1" x14ac:dyDescent="0.2">
      <c r="B549" s="86" t="s">
        <v>165</v>
      </c>
      <c r="C549" s="127">
        <v>1675864</v>
      </c>
      <c r="D549" s="127">
        <v>2329692</v>
      </c>
      <c r="E549" s="127">
        <v>2554616</v>
      </c>
      <c r="F549" s="127">
        <v>743129</v>
      </c>
      <c r="G549" s="127">
        <v>2787230</v>
      </c>
      <c r="H549" s="127">
        <v>1516422</v>
      </c>
      <c r="I549" s="127">
        <v>945819</v>
      </c>
      <c r="J549" s="127">
        <v>1821463</v>
      </c>
      <c r="K549" s="127">
        <v>854172</v>
      </c>
      <c r="L549" s="118">
        <f>SUM(C549:K549)</f>
        <v>15228407</v>
      </c>
    </row>
    <row r="550" spans="2:13" ht="24.95" customHeight="1" x14ac:dyDescent="0.2">
      <c r="B550" s="115" t="s">
        <v>43</v>
      </c>
      <c r="C550" s="119">
        <f t="shared" ref="C550:L550" si="9">(C549-C548)/C548</f>
        <v>7.8247486887549483E-2</v>
      </c>
      <c r="D550" s="119">
        <f t="shared" si="9"/>
        <v>3.7083531429120881E-2</v>
      </c>
      <c r="E550" s="119">
        <f t="shared" si="9"/>
        <v>6.4661551355449112E-2</v>
      </c>
      <c r="F550" s="119">
        <f t="shared" si="9"/>
        <v>1.5211873321366021E-2</v>
      </c>
      <c r="G550" s="119">
        <f t="shared" si="9"/>
        <v>8.3280151918767295E-2</v>
      </c>
      <c r="H550" s="119">
        <f t="shared" si="9"/>
        <v>9.3485763402649885E-2</v>
      </c>
      <c r="I550" s="119">
        <f t="shared" si="9"/>
        <v>3.9343264294254165E-2</v>
      </c>
      <c r="J550" s="119">
        <f t="shared" si="9"/>
        <v>5.6830985997212674E-2</v>
      </c>
      <c r="K550" s="119">
        <f t="shared" si="9"/>
        <v>0.13120231598157067</v>
      </c>
      <c r="L550" s="119">
        <f t="shared" si="9"/>
        <v>6.6381003519775564E-2</v>
      </c>
    </row>
    <row r="551" spans="2:13" ht="24.95" customHeight="1" x14ac:dyDescent="0.2">
      <c r="B551" s="37"/>
      <c r="C551" s="38"/>
      <c r="D551" s="38"/>
      <c r="E551" s="38"/>
      <c r="F551" s="38"/>
      <c r="G551" s="38"/>
      <c r="H551" s="38"/>
      <c r="I551" s="38"/>
      <c r="J551" s="38"/>
      <c r="K551" s="38"/>
      <c r="L551" s="38"/>
    </row>
    <row r="552" spans="2:13" ht="24.95" customHeight="1" x14ac:dyDescent="0.2">
      <c r="B552" s="37"/>
      <c r="C552" s="38"/>
      <c r="D552" s="38"/>
      <c r="E552" s="38"/>
      <c r="F552" s="38"/>
      <c r="G552" s="38"/>
      <c r="H552" s="38"/>
      <c r="I552" s="38"/>
      <c r="J552" s="38"/>
      <c r="K552" s="38"/>
      <c r="L552" s="38"/>
      <c r="M552" s="13"/>
    </row>
    <row r="553" spans="2:13" ht="24.95" customHeight="1" x14ac:dyDescent="0.2">
      <c r="B553" s="275"/>
      <c r="C553" s="275"/>
      <c r="D553" s="275"/>
      <c r="E553" s="275"/>
      <c r="F553" s="275"/>
      <c r="G553" s="275"/>
      <c r="H553" s="275"/>
      <c r="I553" s="275"/>
      <c r="J553" s="275"/>
      <c r="K553" s="275"/>
      <c r="L553" s="275"/>
      <c r="M553" s="13"/>
    </row>
    <row r="554" spans="2:13" ht="24.95" customHeight="1" x14ac:dyDescent="0.2">
      <c r="B554" s="42"/>
      <c r="C554" s="42"/>
      <c r="D554" s="42"/>
      <c r="E554" s="42"/>
      <c r="F554" s="42"/>
      <c r="G554" s="42"/>
      <c r="H554" s="42"/>
      <c r="I554" s="42"/>
      <c r="J554" s="42"/>
      <c r="K554" s="42"/>
      <c r="L554" s="42"/>
      <c r="M554" s="13"/>
    </row>
    <row r="555" spans="2:13" ht="24.95" customHeight="1" x14ac:dyDescent="0.2">
      <c r="B555" s="37"/>
      <c r="C555" s="38"/>
      <c r="D555" s="38"/>
      <c r="E555" s="38"/>
      <c r="F555" s="38"/>
      <c r="G555" s="38"/>
      <c r="H555" s="38"/>
      <c r="I555" s="38"/>
      <c r="J555" s="38"/>
      <c r="K555" s="38"/>
      <c r="L555" s="38"/>
      <c r="M555" s="13"/>
    </row>
    <row r="556" spans="2:13" ht="24.95" customHeight="1" x14ac:dyDescent="0.2">
      <c r="B556" s="37"/>
      <c r="C556" s="38"/>
      <c r="D556" s="38"/>
      <c r="E556" s="38"/>
      <c r="F556" s="38"/>
      <c r="G556" s="38"/>
      <c r="H556" s="38"/>
      <c r="I556" s="38"/>
      <c r="J556" s="38"/>
      <c r="K556" s="38"/>
      <c r="L556" s="38"/>
      <c r="M556" s="13"/>
    </row>
    <row r="557" spans="2:13" ht="24.95" customHeight="1" x14ac:dyDescent="0.2">
      <c r="B557" s="37"/>
      <c r="C557" s="38"/>
      <c r="D557" s="38"/>
      <c r="E557" s="38"/>
      <c r="F557" s="38"/>
      <c r="G557" s="38"/>
      <c r="H557" s="38"/>
      <c r="I557" s="38"/>
      <c r="J557" s="38"/>
      <c r="K557" s="38"/>
      <c r="L557" s="38"/>
      <c r="M557" s="13"/>
    </row>
    <row r="558" spans="2:13" ht="24.95" customHeight="1" x14ac:dyDescent="0.2">
      <c r="B558" s="37"/>
      <c r="C558" s="38"/>
      <c r="D558" s="38"/>
      <c r="E558" s="38"/>
      <c r="F558" s="38"/>
      <c r="G558" s="38"/>
      <c r="H558" s="38"/>
      <c r="I558" s="38"/>
      <c r="J558" s="38"/>
      <c r="K558" s="38"/>
      <c r="L558" s="38"/>
      <c r="M558" s="13"/>
    </row>
    <row r="559" spans="2:13" ht="24.95" customHeight="1" x14ac:dyDescent="0.2">
      <c r="B559" s="37"/>
      <c r="C559" s="38"/>
      <c r="D559" s="38"/>
      <c r="E559" s="38"/>
      <c r="F559" s="38"/>
      <c r="G559" s="38"/>
      <c r="H559" s="38"/>
      <c r="I559" s="38"/>
      <c r="J559" s="38"/>
      <c r="K559" s="38"/>
      <c r="L559" s="38"/>
      <c r="M559" s="13"/>
    </row>
    <row r="560" spans="2:13" ht="24.95" customHeight="1" x14ac:dyDescent="0.2">
      <c r="B560" s="37"/>
      <c r="C560" s="38"/>
      <c r="D560" s="38"/>
      <c r="E560" s="38"/>
      <c r="F560" s="38"/>
      <c r="G560" s="38"/>
      <c r="H560" s="38"/>
      <c r="I560" s="38"/>
      <c r="J560" s="38"/>
      <c r="K560" s="38"/>
      <c r="L560" s="38"/>
      <c r="M560" s="13"/>
    </row>
    <row r="561" spans="2:13" ht="24.95" customHeight="1" x14ac:dyDescent="0.2">
      <c r="B561" s="37"/>
      <c r="C561" s="38"/>
      <c r="D561" s="38"/>
      <c r="E561" s="38"/>
      <c r="F561" s="38"/>
      <c r="G561" s="38"/>
      <c r="H561" s="38"/>
      <c r="I561" s="38"/>
      <c r="J561" s="38"/>
      <c r="K561" s="38"/>
      <c r="L561" s="38"/>
      <c r="M561" s="13"/>
    </row>
    <row r="562" spans="2:13" ht="24.95" customHeight="1" x14ac:dyDescent="0.2">
      <c r="B562" s="37"/>
      <c r="C562" s="38"/>
      <c r="D562" s="38"/>
      <c r="E562" s="38"/>
      <c r="F562" s="38"/>
      <c r="G562" s="38"/>
      <c r="H562" s="38"/>
      <c r="I562" s="38"/>
      <c r="J562" s="38"/>
      <c r="K562" s="38"/>
      <c r="L562" s="38"/>
      <c r="M562" s="13"/>
    </row>
    <row r="563" spans="2:13" ht="24.95" customHeight="1" x14ac:dyDescent="0.2">
      <c r="B563" s="37"/>
      <c r="C563" s="38"/>
      <c r="D563" s="38"/>
      <c r="E563" s="38"/>
      <c r="F563" s="38"/>
      <c r="G563" s="38"/>
      <c r="H563" s="38"/>
      <c r="I563" s="38"/>
      <c r="J563" s="38"/>
      <c r="K563" s="38"/>
      <c r="L563" s="38"/>
      <c r="M563" s="13"/>
    </row>
    <row r="564" spans="2:13" ht="24.95" customHeight="1" x14ac:dyDescent="0.2">
      <c r="B564" s="37"/>
      <c r="C564" s="38"/>
      <c r="D564" s="38"/>
      <c r="E564" s="38"/>
      <c r="F564" s="38"/>
      <c r="G564" s="38"/>
      <c r="H564" s="38"/>
      <c r="I564" s="38"/>
      <c r="J564" s="38"/>
      <c r="K564" s="38"/>
      <c r="L564" s="38"/>
      <c r="M564" s="13"/>
    </row>
    <row r="565" spans="2:13" ht="24.95" customHeight="1" x14ac:dyDescent="0.2">
      <c r="B565" s="37"/>
      <c r="C565" s="38"/>
      <c r="D565" s="38"/>
      <c r="E565" s="38"/>
      <c r="F565" s="38"/>
      <c r="G565" s="38"/>
      <c r="H565" s="38"/>
      <c r="I565" s="38"/>
      <c r="J565" s="38"/>
      <c r="K565" s="38"/>
      <c r="L565" s="38"/>
      <c r="M565" s="13"/>
    </row>
    <row r="566" spans="2:13" ht="24.95" customHeight="1" x14ac:dyDescent="0.2">
      <c r="B566" s="37"/>
      <c r="C566" s="38"/>
      <c r="D566" s="38"/>
      <c r="E566" s="38"/>
      <c r="F566" s="38"/>
      <c r="G566" s="38"/>
      <c r="H566" s="38"/>
      <c r="I566" s="38"/>
      <c r="J566" s="38"/>
      <c r="K566" s="38"/>
      <c r="L566" s="38"/>
      <c r="M566" s="13"/>
    </row>
    <row r="567" spans="2:13" ht="24.95" customHeight="1" x14ac:dyDescent="0.2">
      <c r="B567" s="37"/>
      <c r="C567" s="38"/>
      <c r="D567" s="38"/>
      <c r="E567" s="38"/>
      <c r="F567" s="38"/>
      <c r="G567" s="38"/>
      <c r="H567" s="38"/>
      <c r="I567" s="38"/>
      <c r="J567" s="38"/>
      <c r="K567" s="38"/>
      <c r="L567" s="38"/>
      <c r="M567" s="13"/>
    </row>
    <row r="568" spans="2:13" ht="24.95" customHeight="1" x14ac:dyDescent="0.2">
      <c r="B568" s="37"/>
      <c r="C568" s="38"/>
      <c r="D568" s="38"/>
      <c r="E568" s="38"/>
      <c r="F568" s="38"/>
      <c r="G568" s="38"/>
      <c r="H568" s="38"/>
      <c r="I568" s="38"/>
      <c r="J568" s="38"/>
      <c r="K568" s="38"/>
      <c r="L568" s="38"/>
      <c r="M568" s="13"/>
    </row>
    <row r="569" spans="2:13" ht="24.95" customHeight="1" x14ac:dyDescent="0.2">
      <c r="B569" s="37"/>
      <c r="C569" s="38"/>
      <c r="D569" s="38"/>
      <c r="E569" s="38"/>
      <c r="F569" s="38"/>
      <c r="G569" s="38"/>
      <c r="H569" s="38"/>
      <c r="I569" s="38"/>
      <c r="J569" s="38"/>
      <c r="K569" s="38"/>
      <c r="L569" s="38"/>
      <c r="M569" s="13"/>
    </row>
    <row r="570" spans="2:13" ht="24.95" customHeight="1" x14ac:dyDescent="0.2">
      <c r="B570" s="37"/>
      <c r="C570" s="38"/>
      <c r="D570" s="38"/>
      <c r="E570" s="38"/>
      <c r="F570" s="38"/>
      <c r="G570" s="38"/>
      <c r="H570" s="38"/>
      <c r="I570" s="38"/>
      <c r="J570" s="38"/>
      <c r="K570" s="38"/>
      <c r="L570" s="38"/>
      <c r="M570" s="13"/>
    </row>
    <row r="571" spans="2:13" ht="24.95" customHeight="1" x14ac:dyDescent="0.2">
      <c r="B571" s="37"/>
      <c r="C571" s="38"/>
      <c r="D571" s="38"/>
      <c r="E571" s="38"/>
      <c r="F571" s="38"/>
      <c r="G571" s="38"/>
      <c r="H571" s="38"/>
      <c r="I571" s="38"/>
      <c r="J571" s="38"/>
      <c r="K571" s="38"/>
      <c r="L571" s="38"/>
      <c r="M571" s="13"/>
    </row>
    <row r="572" spans="2:13" ht="24.95" customHeight="1" x14ac:dyDescent="0.2">
      <c r="B572" s="37"/>
      <c r="C572" s="38"/>
      <c r="D572" s="38"/>
      <c r="E572" s="38"/>
      <c r="F572" s="38"/>
      <c r="G572" s="38"/>
      <c r="H572" s="38"/>
      <c r="I572" s="38"/>
      <c r="J572" s="38"/>
      <c r="K572" s="38"/>
      <c r="L572" s="38"/>
      <c r="M572" s="13"/>
    </row>
    <row r="573" spans="2:13" ht="24.95" customHeight="1" x14ac:dyDescent="0.2">
      <c r="B573" s="37"/>
      <c r="C573" s="38"/>
      <c r="D573" s="38"/>
      <c r="E573" s="38"/>
      <c r="F573" s="38"/>
      <c r="G573" s="38"/>
      <c r="H573" s="38"/>
      <c r="I573" s="38"/>
      <c r="J573" s="38"/>
      <c r="K573" s="38"/>
      <c r="L573" s="38"/>
      <c r="M573" s="13"/>
    </row>
    <row r="574" spans="2:13" ht="24.95" customHeight="1" x14ac:dyDescent="0.2">
      <c r="B574" s="37"/>
      <c r="C574" s="38"/>
      <c r="D574" s="38"/>
      <c r="E574" s="38"/>
      <c r="F574" s="38"/>
      <c r="G574" s="38"/>
      <c r="H574" s="38"/>
      <c r="I574" s="38"/>
      <c r="J574" s="38"/>
      <c r="K574" s="38"/>
      <c r="L574" s="38"/>
      <c r="M574" s="13"/>
    </row>
    <row r="575" spans="2:13" ht="24.95" customHeight="1" x14ac:dyDescent="0.2">
      <c r="B575" s="37"/>
      <c r="C575" s="38"/>
      <c r="D575" s="38"/>
      <c r="E575" s="38"/>
      <c r="F575" s="38"/>
      <c r="G575" s="38"/>
      <c r="H575" s="38"/>
      <c r="I575" s="38"/>
      <c r="J575" s="38"/>
      <c r="K575" s="38"/>
      <c r="L575" s="38"/>
      <c r="M575" s="13"/>
    </row>
    <row r="576" spans="2:13" ht="24.95" customHeight="1" x14ac:dyDescent="0.2">
      <c r="B576" s="37"/>
      <c r="C576" s="38"/>
      <c r="D576" s="38"/>
      <c r="E576" s="38"/>
      <c r="F576" s="38"/>
      <c r="G576" s="38"/>
      <c r="H576" s="38"/>
      <c r="I576" s="38"/>
      <c r="J576" s="38"/>
      <c r="K576" s="38"/>
      <c r="L576" s="38"/>
      <c r="M576" s="13"/>
    </row>
    <row r="577" spans="2:15" ht="24.95" customHeight="1" x14ac:dyDescent="0.2">
      <c r="B577" s="37"/>
      <c r="C577" s="38"/>
      <c r="D577" s="38"/>
      <c r="E577" s="38"/>
      <c r="F577" s="38"/>
      <c r="G577" s="38"/>
      <c r="H577" s="38"/>
      <c r="I577" s="38"/>
      <c r="J577" s="38"/>
      <c r="K577" s="38"/>
      <c r="L577" s="38"/>
      <c r="M577" s="13"/>
    </row>
    <row r="578" spans="2:15" ht="24.95" customHeight="1" x14ac:dyDescent="0.2">
      <c r="B578" s="37"/>
      <c r="C578" s="38"/>
      <c r="D578" s="38"/>
      <c r="E578" s="38"/>
      <c r="F578" s="38"/>
      <c r="G578" s="38"/>
      <c r="H578" s="38"/>
      <c r="I578" s="38"/>
      <c r="J578" s="38"/>
      <c r="K578" s="38"/>
      <c r="L578" s="38"/>
      <c r="M578" s="13"/>
    </row>
    <row r="579" spans="2:15" ht="24.95" customHeight="1" x14ac:dyDescent="0.2">
      <c r="B579" s="37"/>
      <c r="C579" s="38"/>
      <c r="D579" s="38"/>
      <c r="E579" s="38"/>
      <c r="F579" s="38"/>
      <c r="G579" s="38"/>
      <c r="H579" s="38"/>
      <c r="I579" s="38"/>
      <c r="J579" s="38"/>
      <c r="K579" s="38"/>
      <c r="L579" s="38"/>
      <c r="M579" s="13"/>
    </row>
    <row r="580" spans="2:15" ht="24.95" customHeight="1" x14ac:dyDescent="0.2">
      <c r="B580" s="37"/>
      <c r="C580" s="38"/>
      <c r="D580" s="38"/>
      <c r="E580" s="38"/>
      <c r="F580" s="38"/>
      <c r="G580" s="38"/>
      <c r="H580" s="38"/>
      <c r="I580" s="38"/>
      <c r="J580" s="38"/>
      <c r="K580" s="38"/>
      <c r="L580" s="38"/>
      <c r="M580" s="13"/>
    </row>
    <row r="581" spans="2:15" ht="24.95" customHeight="1" x14ac:dyDescent="0.2">
      <c r="B581" s="37"/>
      <c r="C581" s="38"/>
      <c r="D581" s="38"/>
      <c r="E581" s="38"/>
      <c r="F581" s="38"/>
      <c r="G581" s="38"/>
      <c r="H581" s="38"/>
      <c r="I581" s="38"/>
      <c r="J581" s="38"/>
      <c r="K581" s="38"/>
      <c r="L581" s="38"/>
      <c r="M581" s="13"/>
    </row>
    <row r="582" spans="2:15" ht="24.95" customHeight="1" x14ac:dyDescent="0.2">
      <c r="B582" s="37"/>
      <c r="C582" s="38"/>
      <c r="D582" s="38"/>
      <c r="E582" s="38"/>
      <c r="F582" s="38"/>
      <c r="G582" s="38"/>
      <c r="H582" s="38"/>
      <c r="I582" s="38"/>
      <c r="J582" s="38"/>
      <c r="K582" s="38"/>
      <c r="L582" s="38"/>
      <c r="M582" s="13"/>
    </row>
    <row r="583" spans="2:15" ht="24.95" customHeight="1" x14ac:dyDescent="0.2">
      <c r="B583" s="37"/>
      <c r="C583" s="38"/>
      <c r="D583" s="38"/>
      <c r="E583" s="38"/>
      <c r="F583" s="38"/>
      <c r="G583" s="38"/>
      <c r="H583" s="38"/>
      <c r="I583" s="38"/>
      <c r="J583" s="38"/>
      <c r="K583" s="38"/>
      <c r="L583" s="38"/>
      <c r="M583" s="13"/>
    </row>
    <row r="584" spans="2:15" ht="24.95" customHeight="1" x14ac:dyDescent="0.2">
      <c r="B584" s="37"/>
      <c r="C584" s="38"/>
      <c r="D584" s="38"/>
      <c r="E584" s="38"/>
      <c r="F584" s="38"/>
      <c r="G584" s="38"/>
      <c r="H584" s="38"/>
      <c r="I584" s="38"/>
      <c r="J584" s="38"/>
      <c r="K584" s="38"/>
      <c r="L584" s="38"/>
      <c r="M584" s="13"/>
    </row>
    <row r="585" spans="2:15" ht="24.95" customHeight="1" x14ac:dyDescent="0.2">
      <c r="B585" s="37"/>
      <c r="C585" s="38"/>
      <c r="D585" s="38"/>
      <c r="E585" s="38"/>
      <c r="F585" s="38"/>
      <c r="G585" s="38"/>
      <c r="H585" s="38"/>
      <c r="I585" s="38"/>
      <c r="J585" s="38"/>
      <c r="K585" s="38"/>
      <c r="L585" s="38"/>
      <c r="M585" s="13"/>
    </row>
    <row r="586" spans="2:15" ht="24.95" customHeight="1" x14ac:dyDescent="0.2">
      <c r="B586" s="37"/>
      <c r="C586" s="38"/>
      <c r="D586" s="38"/>
      <c r="E586" s="38"/>
      <c r="F586" s="38"/>
      <c r="G586" s="38"/>
      <c r="H586" s="38"/>
      <c r="I586" s="208"/>
      <c r="J586" s="38"/>
      <c r="K586" s="38"/>
      <c r="L586" s="38"/>
      <c r="M586" s="13"/>
    </row>
    <row r="587" spans="2:15" ht="24.95" customHeight="1" x14ac:dyDescent="0.2"/>
    <row r="588" spans="2:15" ht="24.95" customHeight="1" x14ac:dyDescent="0.2">
      <c r="B588" s="14" t="s">
        <v>127</v>
      </c>
      <c r="C588" s="14"/>
      <c r="D588" s="14"/>
      <c r="E588" s="14"/>
      <c r="F588" s="14"/>
      <c r="G588" s="14"/>
      <c r="H588" s="14"/>
      <c r="I588" s="14"/>
      <c r="J588" s="14"/>
      <c r="K588" s="14"/>
      <c r="M588" s="31">
        <v>5</v>
      </c>
      <c r="N588" s="14"/>
    </row>
    <row r="589" spans="2:15" ht="25.5" customHeight="1" x14ac:dyDescent="0.2">
      <c r="B589" s="262" t="s">
        <v>82</v>
      </c>
      <c r="C589" s="262"/>
      <c r="D589" s="262"/>
      <c r="E589" s="262"/>
      <c r="F589" s="262"/>
      <c r="G589" s="262"/>
      <c r="H589" s="262"/>
      <c r="I589" s="262"/>
      <c r="J589" s="262"/>
      <c r="K589" s="262"/>
      <c r="L589" s="262"/>
      <c r="M589" s="262"/>
    </row>
    <row r="590" spans="2:15" ht="15" customHeight="1" x14ac:dyDescent="0.2">
      <c r="B590" s="43"/>
      <c r="C590" s="43"/>
      <c r="D590" s="43"/>
      <c r="E590" s="43"/>
      <c r="F590" s="43"/>
      <c r="G590" s="43"/>
      <c r="H590" s="43"/>
      <c r="I590" s="43"/>
      <c r="J590" s="43"/>
      <c r="K590" s="43"/>
      <c r="L590" s="43"/>
      <c r="M590" s="43"/>
      <c r="N590" s="43"/>
      <c r="O590" s="135"/>
    </row>
    <row r="591" spans="2:15" ht="25.5" customHeight="1" x14ac:dyDescent="0.2">
      <c r="B591" s="262" t="s">
        <v>83</v>
      </c>
      <c r="C591" s="262"/>
      <c r="D591" s="262"/>
      <c r="E591" s="262"/>
      <c r="F591" s="262"/>
      <c r="G591" s="262"/>
      <c r="H591" s="262"/>
      <c r="I591" s="262"/>
      <c r="J591" s="262"/>
      <c r="K591" s="262"/>
      <c r="L591" s="262"/>
    </row>
    <row r="592" spans="2:15" ht="15" customHeight="1" x14ac:dyDescent="0.2">
      <c r="B592" s="281"/>
      <c r="C592" s="281"/>
      <c r="D592" s="281"/>
      <c r="E592" s="281"/>
      <c r="F592" s="281"/>
      <c r="G592" s="281"/>
    </row>
    <row r="593" spans="2:15" ht="24.95" customHeight="1" x14ac:dyDescent="0.2">
      <c r="B593" s="272" t="s">
        <v>16</v>
      </c>
      <c r="C593" s="272"/>
      <c r="D593" s="272"/>
      <c r="E593" s="272"/>
      <c r="F593" s="272"/>
      <c r="G593" s="272"/>
      <c r="H593" s="272"/>
      <c r="I593" s="272"/>
      <c r="J593" s="272"/>
    </row>
    <row r="594" spans="2:15" ht="24.95" customHeight="1" x14ac:dyDescent="0.2">
      <c r="B594" s="249" t="s">
        <v>36</v>
      </c>
      <c r="C594" s="258" t="s">
        <v>47</v>
      </c>
      <c r="D594" s="258"/>
      <c r="E594" s="258"/>
      <c r="F594" s="258" t="s">
        <v>48</v>
      </c>
      <c r="G594" s="258"/>
      <c r="H594" s="258"/>
      <c r="I594" s="155" t="s">
        <v>52</v>
      </c>
      <c r="J594" s="159" t="s">
        <v>53</v>
      </c>
      <c r="M594" s="44"/>
    </row>
    <row r="595" spans="2:15" ht="24.95" customHeight="1" x14ac:dyDescent="0.2">
      <c r="B595" s="250"/>
      <c r="C595" s="151" t="s">
        <v>66</v>
      </c>
      <c r="D595" s="151" t="s">
        <v>67</v>
      </c>
      <c r="E595" s="209" t="s">
        <v>72</v>
      </c>
      <c r="F595" s="151" t="s">
        <v>69</v>
      </c>
      <c r="G595" s="151" t="s">
        <v>70</v>
      </c>
      <c r="H595" s="152" t="s">
        <v>71</v>
      </c>
      <c r="I595" s="156" t="s">
        <v>85</v>
      </c>
      <c r="J595" s="160" t="s">
        <v>86</v>
      </c>
      <c r="K595" s="19"/>
      <c r="M595" s="44"/>
    </row>
    <row r="596" spans="2:15" ht="24.95" customHeight="1" x14ac:dyDescent="0.2">
      <c r="B596" s="149" t="s">
        <v>114</v>
      </c>
      <c r="C596" s="103">
        <v>32496</v>
      </c>
      <c r="D596" s="103">
        <v>3574</v>
      </c>
      <c r="E596" s="210">
        <f t="shared" ref="E596:E604" si="10">C596+D596</f>
        <v>36070</v>
      </c>
      <c r="F596" s="103">
        <v>51595</v>
      </c>
      <c r="G596" s="103">
        <v>5298</v>
      </c>
      <c r="H596" s="153">
        <f t="shared" ref="H596:H604" si="11">F596+G596</f>
        <v>56893</v>
      </c>
      <c r="I596" s="157">
        <v>0.32225778130221755</v>
      </c>
      <c r="J596" s="161">
        <f>H596/E596</f>
        <v>1.5772941502633768</v>
      </c>
      <c r="K596" s="46"/>
      <c r="M596" s="44"/>
    </row>
    <row r="597" spans="2:15" ht="24.95" customHeight="1" x14ac:dyDescent="0.2">
      <c r="B597" s="149" t="s">
        <v>5</v>
      </c>
      <c r="C597" s="103">
        <v>52591</v>
      </c>
      <c r="D597" s="103">
        <v>19883</v>
      </c>
      <c r="E597" s="210">
        <f t="shared" si="10"/>
        <v>72474</v>
      </c>
      <c r="F597" s="103">
        <v>82040</v>
      </c>
      <c r="G597" s="103">
        <v>30816</v>
      </c>
      <c r="H597" s="153">
        <f t="shared" si="11"/>
        <v>112856</v>
      </c>
      <c r="I597" s="157">
        <v>0.33808656473182186</v>
      </c>
      <c r="J597" s="161">
        <f t="shared" ref="J597:J605" si="12">H597/E597</f>
        <v>1.5571929243590805</v>
      </c>
      <c r="K597" s="46"/>
      <c r="M597" s="44"/>
    </row>
    <row r="598" spans="2:15" ht="24.95" customHeight="1" x14ac:dyDescent="0.2">
      <c r="B598" s="149" t="s">
        <v>22</v>
      </c>
      <c r="C598" s="103">
        <v>57808</v>
      </c>
      <c r="D598" s="103">
        <v>13806</v>
      </c>
      <c r="E598" s="210">
        <f t="shared" si="10"/>
        <v>71614</v>
      </c>
      <c r="F598" s="103">
        <v>92679</v>
      </c>
      <c r="G598" s="103">
        <v>17785</v>
      </c>
      <c r="H598" s="153">
        <f t="shared" si="11"/>
        <v>110464</v>
      </c>
      <c r="I598" s="157">
        <v>0.29140945687844927</v>
      </c>
      <c r="J598" s="161">
        <f t="shared" si="12"/>
        <v>1.5424916915686877</v>
      </c>
      <c r="K598" s="46"/>
      <c r="M598" s="44"/>
    </row>
    <row r="599" spans="2:15" ht="24.95" customHeight="1" x14ac:dyDescent="0.2">
      <c r="B599" s="149" t="s">
        <v>7</v>
      </c>
      <c r="C599" s="103">
        <v>13998</v>
      </c>
      <c r="D599" s="103">
        <v>3293</v>
      </c>
      <c r="E599" s="210">
        <f t="shared" si="10"/>
        <v>17291</v>
      </c>
      <c r="F599" s="103">
        <v>25176</v>
      </c>
      <c r="G599" s="103">
        <v>4611</v>
      </c>
      <c r="H599" s="153">
        <f t="shared" si="11"/>
        <v>29787</v>
      </c>
      <c r="I599" s="157">
        <v>0.27181639822968473</v>
      </c>
      <c r="J599" s="161">
        <f t="shared" si="12"/>
        <v>1.7226881036377306</v>
      </c>
      <c r="K599" s="46"/>
      <c r="L599" s="207"/>
      <c r="M599" s="44"/>
    </row>
    <row r="600" spans="2:15" ht="24.95" customHeight="1" x14ac:dyDescent="0.2">
      <c r="B600" s="149" t="s">
        <v>8</v>
      </c>
      <c r="C600" s="103">
        <v>61023</v>
      </c>
      <c r="D600" s="103">
        <v>24361</v>
      </c>
      <c r="E600" s="210">
        <f t="shared" si="10"/>
        <v>85384</v>
      </c>
      <c r="F600" s="103">
        <v>101203</v>
      </c>
      <c r="G600" s="103">
        <v>35207</v>
      </c>
      <c r="H600" s="153">
        <f t="shared" si="11"/>
        <v>136410</v>
      </c>
      <c r="I600" s="157">
        <v>0.38193929178414732</v>
      </c>
      <c r="J600" s="161">
        <f t="shared" si="12"/>
        <v>1.5976061088728568</v>
      </c>
      <c r="K600" s="46"/>
      <c r="M600" s="44"/>
    </row>
    <row r="601" spans="2:15" ht="24.95" customHeight="1" x14ac:dyDescent="0.2">
      <c r="B601" s="149" t="s">
        <v>9</v>
      </c>
      <c r="C601" s="103">
        <v>37534</v>
      </c>
      <c r="D601" s="103">
        <v>5065</v>
      </c>
      <c r="E601" s="210">
        <f t="shared" si="10"/>
        <v>42599</v>
      </c>
      <c r="F601" s="103">
        <v>55388</v>
      </c>
      <c r="G601" s="103">
        <v>6442</v>
      </c>
      <c r="H601" s="153">
        <f t="shared" si="11"/>
        <v>61830</v>
      </c>
      <c r="I601" s="157">
        <v>0.31937808311165061</v>
      </c>
      <c r="J601" s="161">
        <f t="shared" si="12"/>
        <v>1.4514425221249325</v>
      </c>
      <c r="K601" s="46"/>
      <c r="M601" s="44"/>
    </row>
    <row r="602" spans="2:15" ht="24.95" customHeight="1" x14ac:dyDescent="0.2">
      <c r="B602" s="149" t="s">
        <v>10</v>
      </c>
      <c r="C602" s="103">
        <v>15221</v>
      </c>
      <c r="D602" s="103">
        <v>859</v>
      </c>
      <c r="E602" s="210">
        <f t="shared" si="10"/>
        <v>16080</v>
      </c>
      <c r="F602" s="103">
        <v>27348</v>
      </c>
      <c r="G602" s="103">
        <v>1695</v>
      </c>
      <c r="H602" s="153">
        <f t="shared" si="11"/>
        <v>29043</v>
      </c>
      <c r="I602" s="157">
        <v>0.23334270678503996</v>
      </c>
      <c r="J602" s="161">
        <f t="shared" si="12"/>
        <v>1.8061567164179104</v>
      </c>
      <c r="K602" s="46"/>
      <c r="M602" s="44"/>
    </row>
    <row r="603" spans="2:15" ht="24.95" customHeight="1" x14ac:dyDescent="0.2">
      <c r="B603" s="149" t="s">
        <v>11</v>
      </c>
      <c r="C603" s="103">
        <v>54999</v>
      </c>
      <c r="D603" s="103">
        <v>17562</v>
      </c>
      <c r="E603" s="210">
        <f t="shared" si="10"/>
        <v>72561</v>
      </c>
      <c r="F603" s="103">
        <v>89906</v>
      </c>
      <c r="G603" s="103">
        <v>23543</v>
      </c>
      <c r="H603" s="153">
        <f t="shared" si="11"/>
        <v>113449</v>
      </c>
      <c r="I603" s="157">
        <v>0.40821474191749274</v>
      </c>
      <c r="J603" s="161">
        <f t="shared" si="12"/>
        <v>1.5634982979837653</v>
      </c>
      <c r="K603" s="46"/>
      <c r="M603" s="47"/>
    </row>
    <row r="604" spans="2:15" ht="24.95" customHeight="1" x14ac:dyDescent="0.2">
      <c r="B604" s="149" t="s">
        <v>12</v>
      </c>
      <c r="C604" s="103">
        <v>17696</v>
      </c>
      <c r="D604" s="103">
        <v>2641</v>
      </c>
      <c r="E604" s="210">
        <f t="shared" si="10"/>
        <v>20337</v>
      </c>
      <c r="F604" s="103">
        <v>29135</v>
      </c>
      <c r="G604" s="103">
        <v>3941</v>
      </c>
      <c r="H604" s="153">
        <f t="shared" si="11"/>
        <v>33076</v>
      </c>
      <c r="I604" s="157">
        <v>0.27887290693556821</v>
      </c>
      <c r="J604" s="161">
        <f t="shared" si="12"/>
        <v>1.6263952402025865</v>
      </c>
      <c r="K604" s="46"/>
      <c r="M604" s="47"/>
    </row>
    <row r="605" spans="2:15" ht="24.95" customHeight="1" x14ac:dyDescent="0.2">
      <c r="B605" s="150" t="s">
        <v>14</v>
      </c>
      <c r="C605" s="107">
        <f t="shared" ref="C605:H605" si="13">SUM(C596:C604)</f>
        <v>343366</v>
      </c>
      <c r="D605" s="107">
        <f t="shared" si="13"/>
        <v>91044</v>
      </c>
      <c r="E605" s="211">
        <f t="shared" si="13"/>
        <v>434410</v>
      </c>
      <c r="F605" s="107">
        <f t="shared" si="13"/>
        <v>554470</v>
      </c>
      <c r="G605" s="107">
        <f t="shared" si="13"/>
        <v>129338</v>
      </c>
      <c r="H605" s="154">
        <f t="shared" si="13"/>
        <v>683808</v>
      </c>
      <c r="I605" s="158">
        <v>0.33022429684489296</v>
      </c>
      <c r="J605" s="162">
        <f t="shared" si="12"/>
        <v>1.5741074100504131</v>
      </c>
      <c r="M605" s="47"/>
    </row>
    <row r="606" spans="2:15" ht="24.95" customHeight="1" x14ac:dyDescent="0.2">
      <c r="B606" s="48"/>
      <c r="C606" s="49"/>
      <c r="D606" s="49"/>
      <c r="E606" s="36"/>
      <c r="F606" s="49"/>
      <c r="G606" s="49"/>
      <c r="H606" s="36"/>
      <c r="I606" s="50"/>
      <c r="J606" s="51"/>
      <c r="K606" s="13"/>
      <c r="L606" s="13"/>
      <c r="M606" s="52"/>
      <c r="N606" s="13"/>
      <c r="O606" s="13"/>
    </row>
    <row r="607" spans="2:15" ht="24.95" customHeight="1" x14ac:dyDescent="0.2">
      <c r="B607" s="48"/>
      <c r="C607" s="53"/>
      <c r="D607" s="53"/>
      <c r="E607" s="54"/>
      <c r="F607" s="53"/>
      <c r="G607" s="53"/>
      <c r="H607" s="54"/>
      <c r="I607" s="50"/>
      <c r="J607" s="55"/>
    </row>
    <row r="608" spans="2:15" ht="24.95" customHeight="1" x14ac:dyDescent="0.2">
      <c r="B608" s="13"/>
      <c r="C608" s="13"/>
      <c r="D608" s="13"/>
      <c r="E608" s="13"/>
      <c r="F608" s="13"/>
      <c r="G608" s="13"/>
      <c r="H608" s="13"/>
      <c r="I608" s="13"/>
      <c r="J608" s="13"/>
    </row>
    <row r="609" spans="2:15" ht="24.95" customHeight="1" x14ac:dyDescent="0.2"/>
    <row r="610" spans="2:15" ht="24.95" customHeight="1" x14ac:dyDescent="0.2"/>
    <row r="611" spans="2:15" ht="24.95" customHeight="1" x14ac:dyDescent="0.2"/>
    <row r="612" spans="2:15" ht="24.95" customHeight="1" x14ac:dyDescent="0.2"/>
    <row r="613" spans="2:15" ht="24.95" customHeight="1" x14ac:dyDescent="0.2"/>
    <row r="614" spans="2:15" ht="24.95" customHeight="1" x14ac:dyDescent="0.2"/>
    <row r="615" spans="2:15" ht="24.95" customHeight="1" x14ac:dyDescent="0.2"/>
    <row r="616" spans="2:15" ht="24.95" customHeight="1" x14ac:dyDescent="0.2"/>
    <row r="617" spans="2:15" ht="24.95" customHeight="1" x14ac:dyDescent="0.2"/>
    <row r="618" spans="2:15" ht="24.95" customHeight="1" x14ac:dyDescent="0.2"/>
    <row r="619" spans="2:15" ht="24.95" customHeight="1" x14ac:dyDescent="0.2"/>
    <row r="620" spans="2:15" ht="24.95" customHeight="1" x14ac:dyDescent="0.2"/>
    <row r="621" spans="2:15" ht="24.95" customHeight="1" x14ac:dyDescent="0.2"/>
    <row r="622" spans="2:15" ht="25.5" customHeight="1" x14ac:dyDescent="0.2">
      <c r="B622" s="262" t="s">
        <v>161</v>
      </c>
      <c r="C622" s="262"/>
      <c r="D622" s="262"/>
      <c r="E622" s="262"/>
      <c r="F622" s="262"/>
      <c r="G622" s="262"/>
      <c r="H622" s="262"/>
      <c r="I622" s="262"/>
      <c r="J622" s="262"/>
      <c r="K622" s="262"/>
      <c r="L622" s="262"/>
      <c r="M622" s="262"/>
    </row>
    <row r="623" spans="2:15" ht="15" customHeight="1" x14ac:dyDescent="0.2">
      <c r="B623" s="56"/>
      <c r="C623" s="56"/>
      <c r="D623" s="56"/>
      <c r="E623" s="56"/>
      <c r="F623" s="56"/>
      <c r="G623" s="56"/>
    </row>
    <row r="624" spans="2:15" ht="24.95" customHeight="1" x14ac:dyDescent="0.2">
      <c r="B624" s="255" t="s">
        <v>13</v>
      </c>
      <c r="C624" s="255"/>
      <c r="D624" s="255"/>
      <c r="E624" s="255"/>
      <c r="F624" s="255"/>
      <c r="G624" s="255"/>
      <c r="H624" s="255"/>
      <c r="I624" s="38"/>
      <c r="J624" s="38"/>
      <c r="K624" s="38"/>
      <c r="L624" s="38"/>
      <c r="M624" s="13"/>
      <c r="N624" s="13"/>
      <c r="O624" s="13"/>
    </row>
    <row r="625" spans="2:15" ht="24.95" customHeight="1" x14ac:dyDescent="0.2">
      <c r="B625" s="148" t="s">
        <v>35</v>
      </c>
      <c r="C625" s="256" t="s">
        <v>62</v>
      </c>
      <c r="D625" s="256"/>
      <c r="E625" s="256" t="s">
        <v>110</v>
      </c>
      <c r="F625" s="256"/>
      <c r="G625" s="256" t="s">
        <v>0</v>
      </c>
      <c r="H625" s="256"/>
      <c r="I625" s="38"/>
      <c r="J625" s="38"/>
      <c r="K625" s="38"/>
      <c r="L625" s="38"/>
      <c r="M625" s="13"/>
      <c r="N625" s="13"/>
      <c r="O625" s="13"/>
    </row>
    <row r="626" spans="2:15" ht="24.95" customHeight="1" x14ac:dyDescent="0.2">
      <c r="B626" s="86" t="s">
        <v>158</v>
      </c>
      <c r="C626" s="257">
        <v>348440</v>
      </c>
      <c r="D626" s="257"/>
      <c r="E626" s="257">
        <v>66953</v>
      </c>
      <c r="F626" s="257"/>
      <c r="G626" s="252">
        <f>C626+E626</f>
        <v>415393</v>
      </c>
      <c r="H626" s="253"/>
      <c r="I626" s="38"/>
      <c r="J626" s="38"/>
      <c r="K626" s="38"/>
      <c r="L626" s="38"/>
      <c r="M626" s="13"/>
      <c r="N626" s="13"/>
      <c r="O626" s="13"/>
    </row>
    <row r="627" spans="2:15" ht="24.95" customHeight="1" x14ac:dyDescent="0.2">
      <c r="B627" s="86" t="s">
        <v>159</v>
      </c>
      <c r="C627" s="268">
        <v>343366</v>
      </c>
      <c r="D627" s="268"/>
      <c r="E627" s="268">
        <v>91044</v>
      </c>
      <c r="F627" s="268"/>
      <c r="G627" s="252">
        <f>C627+E627</f>
        <v>434410</v>
      </c>
      <c r="H627" s="253"/>
      <c r="I627" s="38"/>
      <c r="J627" s="38"/>
      <c r="K627" s="38"/>
      <c r="L627" s="38"/>
      <c r="M627" s="13"/>
      <c r="N627" s="13"/>
      <c r="O627" s="13"/>
    </row>
    <row r="628" spans="2:15" ht="24.95" customHeight="1" x14ac:dyDescent="0.2">
      <c r="B628" s="128" t="s">
        <v>43</v>
      </c>
      <c r="C628" s="265">
        <f>(C627-C626)/C626</f>
        <v>-1.4562047985305936E-2</v>
      </c>
      <c r="D628" s="265"/>
      <c r="E628" s="265">
        <f>(E627-E626)/E626</f>
        <v>0.35981957492569416</v>
      </c>
      <c r="F628" s="265"/>
      <c r="G628" s="265">
        <f>(G627-G626)/G626</f>
        <v>4.5780742573899899E-2</v>
      </c>
      <c r="H628" s="265"/>
      <c r="I628" s="38"/>
      <c r="J628" s="38"/>
      <c r="K628" s="38"/>
      <c r="L628" s="38"/>
      <c r="M628" s="13"/>
      <c r="N628" s="13"/>
      <c r="O628" s="13"/>
    </row>
    <row r="629" spans="2:15" ht="24.95" customHeight="1" x14ac:dyDescent="0.2">
      <c r="B629" s="37"/>
      <c r="C629" s="38"/>
      <c r="D629" s="38"/>
      <c r="E629" s="38"/>
      <c r="F629" s="57"/>
      <c r="G629" s="37"/>
      <c r="H629" s="37"/>
      <c r="I629" s="38"/>
      <c r="J629" s="38"/>
      <c r="K629" s="38"/>
      <c r="L629" s="38"/>
      <c r="M629" s="13"/>
      <c r="N629" s="13"/>
      <c r="O629" s="13"/>
    </row>
    <row r="630" spans="2:15" ht="24.95" customHeight="1" x14ac:dyDescent="0.2">
      <c r="B630" s="37"/>
      <c r="C630" s="38"/>
      <c r="D630" s="38"/>
      <c r="E630" s="38"/>
      <c r="F630" s="57"/>
      <c r="G630" s="37"/>
      <c r="H630" s="37"/>
      <c r="I630" s="38"/>
      <c r="J630" s="38"/>
      <c r="K630" s="38"/>
      <c r="L630" s="38"/>
      <c r="M630" s="13"/>
      <c r="N630" s="13"/>
      <c r="O630" s="13"/>
    </row>
    <row r="631" spans="2:15" ht="24.95" customHeight="1" x14ac:dyDescent="0.2">
      <c r="B631" s="37"/>
      <c r="C631" s="38"/>
      <c r="D631" s="38"/>
      <c r="E631" s="38"/>
      <c r="F631" s="57"/>
      <c r="G631" s="37"/>
      <c r="H631" s="37"/>
      <c r="I631" s="38"/>
      <c r="J631" s="38"/>
      <c r="K631" s="38"/>
      <c r="L631" s="38"/>
      <c r="M631" s="13"/>
      <c r="N631" s="13"/>
      <c r="O631" s="13"/>
    </row>
    <row r="632" spans="2:15" ht="24.95" customHeight="1" x14ac:dyDescent="0.2">
      <c r="B632" s="37"/>
      <c r="C632" s="38"/>
      <c r="D632" s="38"/>
      <c r="E632" s="38"/>
      <c r="F632" s="57"/>
      <c r="G632" s="37"/>
      <c r="H632" s="37"/>
      <c r="I632" s="38"/>
      <c r="J632" s="38"/>
      <c r="K632" s="38"/>
      <c r="L632" s="38"/>
      <c r="M632" s="13"/>
      <c r="N632" s="13"/>
      <c r="O632" s="13"/>
    </row>
    <row r="633" spans="2:15" ht="24.95" customHeight="1" x14ac:dyDescent="0.2">
      <c r="B633" s="37"/>
      <c r="C633" s="38"/>
      <c r="D633" s="38"/>
      <c r="E633" s="38"/>
      <c r="F633" s="57"/>
      <c r="G633" s="37"/>
      <c r="H633" s="37"/>
      <c r="I633" s="38"/>
      <c r="J633" s="38"/>
      <c r="K633" s="38"/>
      <c r="L633" s="38"/>
      <c r="M633" s="13"/>
      <c r="N633" s="13"/>
      <c r="O633" s="13"/>
    </row>
    <row r="634" spans="2:15" ht="24.95" customHeight="1" x14ac:dyDescent="0.2">
      <c r="B634" s="37"/>
      <c r="C634" s="38"/>
      <c r="D634" s="38"/>
      <c r="E634" s="38"/>
      <c r="F634" s="57"/>
      <c r="G634" s="37"/>
      <c r="H634" s="37"/>
      <c r="I634" s="38"/>
      <c r="J634" s="38"/>
      <c r="K634" s="38"/>
      <c r="L634" s="38"/>
      <c r="M634" s="13"/>
      <c r="N634" s="13"/>
      <c r="O634" s="13"/>
    </row>
    <row r="635" spans="2:15" ht="24.95" customHeight="1" x14ac:dyDescent="0.2">
      <c r="B635" s="37"/>
      <c r="C635" s="38"/>
      <c r="D635" s="38"/>
      <c r="E635" s="38"/>
      <c r="F635" s="57"/>
      <c r="G635" s="37"/>
      <c r="H635" s="37"/>
      <c r="I635" s="38"/>
      <c r="J635" s="38"/>
      <c r="K635" s="38"/>
      <c r="L635" s="38"/>
      <c r="M635" s="13"/>
      <c r="N635" s="13"/>
      <c r="O635" s="13"/>
    </row>
    <row r="636" spans="2:15" ht="24.95" customHeight="1" x14ac:dyDescent="0.2">
      <c r="B636" s="275"/>
      <c r="C636" s="275"/>
      <c r="D636" s="275"/>
      <c r="E636" s="275"/>
      <c r="F636" s="275"/>
      <c r="G636" s="275"/>
      <c r="H636" s="275"/>
      <c r="I636" s="275"/>
      <c r="J636" s="275"/>
      <c r="K636" s="275"/>
      <c r="L636" s="275"/>
      <c r="M636" s="58"/>
      <c r="N636" s="58"/>
      <c r="O636" s="58"/>
    </row>
    <row r="637" spans="2:15" ht="24.95" customHeight="1" x14ac:dyDescent="0.2">
      <c r="B637" s="58"/>
      <c r="C637" s="58"/>
      <c r="D637" s="58"/>
      <c r="E637" s="58"/>
      <c r="F637" s="58"/>
      <c r="G637" s="58"/>
      <c r="H637" s="58"/>
      <c r="I637" s="58"/>
      <c r="J637" s="58"/>
      <c r="K637" s="58"/>
      <c r="L637" s="58"/>
      <c r="M637" s="58"/>
      <c r="N637" s="58"/>
      <c r="O637" s="58"/>
    </row>
    <row r="638" spans="2:15" ht="24.95" customHeight="1" x14ac:dyDescent="0.2">
      <c r="B638" s="58"/>
      <c r="C638" s="58"/>
      <c r="D638" s="58"/>
      <c r="E638" s="58"/>
      <c r="F638" s="58"/>
      <c r="G638" s="58"/>
      <c r="H638" s="58"/>
      <c r="I638" s="58"/>
      <c r="J638" s="58"/>
      <c r="K638" s="58"/>
      <c r="L638" s="58"/>
      <c r="M638" s="58"/>
      <c r="N638" s="58"/>
      <c r="O638" s="58"/>
    </row>
    <row r="639" spans="2:15" ht="24.95" customHeight="1" x14ac:dyDescent="0.2">
      <c r="B639" s="58"/>
      <c r="C639" s="58"/>
      <c r="D639" s="58"/>
      <c r="E639" s="58"/>
      <c r="F639" s="58"/>
      <c r="G639" s="58"/>
      <c r="H639" s="58"/>
      <c r="I639" s="58"/>
      <c r="J639" s="58"/>
      <c r="K639" s="58"/>
      <c r="L639" s="58"/>
      <c r="M639" s="58"/>
      <c r="N639" s="58"/>
      <c r="O639" s="58"/>
    </row>
    <row r="640" spans="2:15" ht="24.95" customHeight="1" x14ac:dyDescent="0.2">
      <c r="B640" s="42"/>
      <c r="C640" s="42"/>
      <c r="D640" s="42"/>
      <c r="E640" s="42"/>
      <c r="F640" s="42"/>
      <c r="G640" s="42"/>
      <c r="H640" s="42"/>
      <c r="I640" s="42"/>
      <c r="J640" s="42"/>
      <c r="K640" s="42"/>
      <c r="L640" s="42"/>
      <c r="M640" s="58"/>
      <c r="N640" s="58"/>
      <c r="O640" s="58"/>
    </row>
    <row r="641" spans="2:12" ht="24.95" customHeight="1" x14ac:dyDescent="0.2">
      <c r="B641" s="269" t="s">
        <v>15</v>
      </c>
      <c r="C641" s="269"/>
      <c r="D641" s="269"/>
      <c r="E641" s="269"/>
      <c r="F641" s="269"/>
      <c r="G641" s="269"/>
      <c r="H641" s="269"/>
      <c r="I641" s="269"/>
      <c r="J641" s="269"/>
    </row>
    <row r="642" spans="2:12" ht="24.95" customHeight="1" x14ac:dyDescent="0.2">
      <c r="B642" s="163" t="s">
        <v>35</v>
      </c>
      <c r="C642" s="266" t="s">
        <v>40</v>
      </c>
      <c r="D642" s="266"/>
      <c r="E642" s="266" t="s">
        <v>41</v>
      </c>
      <c r="F642" s="266"/>
      <c r="G642" s="266" t="s">
        <v>42</v>
      </c>
      <c r="H642" s="266"/>
      <c r="I642" s="266" t="s">
        <v>89</v>
      </c>
      <c r="J642" s="266"/>
      <c r="L642" s="39"/>
    </row>
    <row r="643" spans="2:12" ht="24.95" customHeight="1" x14ac:dyDescent="0.2">
      <c r="B643" s="86" t="s">
        <v>158</v>
      </c>
      <c r="C643" s="254">
        <v>555626</v>
      </c>
      <c r="D643" s="254"/>
      <c r="E643" s="254">
        <v>103009</v>
      </c>
      <c r="F643" s="254"/>
      <c r="G643" s="260">
        <f>C643+E643</f>
        <v>658635</v>
      </c>
      <c r="H643" s="260"/>
      <c r="I643" s="270">
        <v>0.3188075315123966</v>
      </c>
      <c r="J643" s="270"/>
    </row>
    <row r="644" spans="2:12" ht="24.95" customHeight="1" x14ac:dyDescent="0.2">
      <c r="B644" s="86" t="s">
        <v>159</v>
      </c>
      <c r="C644" s="267">
        <v>554470</v>
      </c>
      <c r="D644" s="267"/>
      <c r="E644" s="267">
        <v>129338</v>
      </c>
      <c r="F644" s="267"/>
      <c r="G644" s="260">
        <f>C644+E644</f>
        <v>683808</v>
      </c>
      <c r="H644" s="260"/>
      <c r="I644" s="271">
        <v>0.33022429684489296</v>
      </c>
      <c r="J644" s="271"/>
    </row>
    <row r="645" spans="2:12" ht="24.95" customHeight="1" x14ac:dyDescent="0.2">
      <c r="B645" s="115" t="s">
        <v>43</v>
      </c>
      <c r="C645" s="261">
        <f>(C644-C643)/C643</f>
        <v>-2.08053618801136E-3</v>
      </c>
      <c r="D645" s="261"/>
      <c r="E645" s="261">
        <f>(E644-E643)/E643</f>
        <v>0.25559902532788398</v>
      </c>
      <c r="F645" s="261"/>
      <c r="G645" s="261">
        <f>(G644-G643)/G643</f>
        <v>3.8219954906738934E-2</v>
      </c>
      <c r="H645" s="261"/>
      <c r="I645" s="261">
        <f>(I644-I643)/I643</f>
        <v>3.5810839468992994E-2</v>
      </c>
      <c r="J645" s="261"/>
    </row>
    <row r="646" spans="2:12" ht="24.95" customHeight="1" x14ac:dyDescent="0.2">
      <c r="B646" s="37"/>
      <c r="C646" s="38"/>
      <c r="D646" s="38"/>
      <c r="E646" s="38"/>
      <c r="F646" s="38"/>
      <c r="G646" s="40"/>
      <c r="H646" s="40"/>
      <c r="I646" s="40"/>
      <c r="J646" s="40"/>
      <c r="K646" s="13"/>
    </row>
    <row r="647" spans="2:12" ht="24.95" customHeight="1" x14ac:dyDescent="0.2"/>
    <row r="648" spans="2:12" ht="24.95" customHeight="1" x14ac:dyDescent="0.2"/>
    <row r="649" spans="2:12" ht="24.95" customHeight="1" x14ac:dyDescent="0.2"/>
    <row r="650" spans="2:12" ht="24.95" customHeight="1" x14ac:dyDescent="0.2">
      <c r="L650" s="41"/>
    </row>
    <row r="651" spans="2:12" ht="24.95" customHeight="1" x14ac:dyDescent="0.2"/>
    <row r="652" spans="2:12" ht="24.95" customHeight="1" x14ac:dyDescent="0.2"/>
    <row r="653" spans="2:12" ht="24.95" customHeight="1" x14ac:dyDescent="0.2">
      <c r="L653" s="27"/>
    </row>
    <row r="654" spans="2:12" ht="24.95" customHeight="1" x14ac:dyDescent="0.2"/>
    <row r="655" spans="2:12" ht="24.95" customHeight="1" x14ac:dyDescent="0.2"/>
    <row r="656" spans="2:12" ht="24.95" customHeight="1" x14ac:dyDescent="0.2"/>
    <row r="657" spans="2:15" ht="24.95" customHeight="1" x14ac:dyDescent="0.2"/>
    <row r="658" spans="2:15" ht="24.95" customHeight="1" x14ac:dyDescent="0.2"/>
    <row r="659" spans="2:15" ht="24.95" customHeight="1" x14ac:dyDescent="0.2"/>
    <row r="660" spans="2:15" ht="24.95" customHeight="1" x14ac:dyDescent="0.2">
      <c r="M660" s="31">
        <v>6</v>
      </c>
    </row>
    <row r="661" spans="2:15" s="141" customFormat="1" ht="25.5" customHeight="1" x14ac:dyDescent="0.2">
      <c r="B661" s="276" t="s">
        <v>162</v>
      </c>
      <c r="C661" s="276"/>
      <c r="D661" s="276"/>
      <c r="E661" s="276"/>
      <c r="F661" s="276"/>
      <c r="G661" s="276"/>
      <c r="H661" s="276"/>
      <c r="I661" s="276"/>
      <c r="J661" s="276"/>
      <c r="K661" s="276"/>
      <c r="L661" s="276"/>
      <c r="M661" s="276"/>
    </row>
    <row r="662" spans="2:15" ht="15" customHeight="1" x14ac:dyDescent="0.2">
      <c r="B662" s="28"/>
      <c r="C662" s="32"/>
      <c r="D662" s="32"/>
      <c r="E662" s="32"/>
      <c r="F662" s="32"/>
      <c r="G662" s="32"/>
      <c r="H662" s="32"/>
      <c r="I662" s="32"/>
      <c r="J662" s="32"/>
      <c r="K662" s="32"/>
      <c r="L662" s="32"/>
      <c r="M662" s="32"/>
      <c r="N662" s="32"/>
    </row>
    <row r="663" spans="2:15" ht="24.95" customHeight="1" x14ac:dyDescent="0.2">
      <c r="B663" s="274" t="s">
        <v>13</v>
      </c>
      <c r="C663" s="274"/>
      <c r="D663" s="274"/>
      <c r="E663" s="274"/>
      <c r="F663" s="274"/>
      <c r="G663" s="274"/>
      <c r="H663" s="274"/>
      <c r="I663" s="248"/>
      <c r="J663" s="248"/>
      <c r="K663" s="248"/>
      <c r="L663" s="248"/>
      <c r="M663" s="248"/>
      <c r="N663" s="248"/>
    </row>
    <row r="664" spans="2:15" ht="24.95" customHeight="1" x14ac:dyDescent="0.2">
      <c r="B664" s="100" t="s">
        <v>35</v>
      </c>
      <c r="C664" s="273" t="s">
        <v>51</v>
      </c>
      <c r="D664" s="273"/>
      <c r="E664" s="273" t="s">
        <v>50</v>
      </c>
      <c r="F664" s="273"/>
      <c r="G664" s="273" t="s">
        <v>0</v>
      </c>
      <c r="H664" s="273"/>
    </row>
    <row r="665" spans="2:15" ht="24.95" customHeight="1" x14ac:dyDescent="0.2">
      <c r="B665" s="86" t="s">
        <v>164</v>
      </c>
      <c r="C665" s="254">
        <v>4767440</v>
      </c>
      <c r="D665" s="254"/>
      <c r="E665" s="254">
        <v>1468583</v>
      </c>
      <c r="F665" s="254"/>
      <c r="G665" s="260">
        <f>C665+E665</f>
        <v>6236023</v>
      </c>
      <c r="H665" s="260"/>
    </row>
    <row r="666" spans="2:15" ht="24.95" customHeight="1" x14ac:dyDescent="0.2">
      <c r="B666" s="86" t="s">
        <v>165</v>
      </c>
      <c r="C666" s="267">
        <v>4815255</v>
      </c>
      <c r="D666" s="267"/>
      <c r="E666" s="267">
        <v>1495151</v>
      </c>
      <c r="F666" s="267"/>
      <c r="G666" s="260">
        <f>C666+E666</f>
        <v>6310406</v>
      </c>
      <c r="H666" s="260"/>
    </row>
    <row r="667" spans="2:15" ht="24.95" customHeight="1" x14ac:dyDescent="0.2">
      <c r="B667" s="128" t="s">
        <v>43</v>
      </c>
      <c r="C667" s="265">
        <f>(C666-C665)/C665</f>
        <v>1.0029491718826037E-2</v>
      </c>
      <c r="D667" s="265"/>
      <c r="E667" s="265">
        <f>(E666-E665)/E665</f>
        <v>1.8090908038565067E-2</v>
      </c>
      <c r="F667" s="265"/>
      <c r="G667" s="265">
        <f>(G666-G665)/G665</f>
        <v>1.1927954723707722E-2</v>
      </c>
      <c r="H667" s="265"/>
    </row>
    <row r="668" spans="2:15" ht="24.95" customHeight="1" x14ac:dyDescent="0.2">
      <c r="B668" s="33"/>
      <c r="C668" s="34"/>
      <c r="D668" s="34"/>
      <c r="E668" s="34"/>
      <c r="F668" s="34"/>
      <c r="G668" s="34"/>
      <c r="H668" s="34"/>
      <c r="I668" s="13"/>
      <c r="J668" s="13"/>
      <c r="K668" s="13"/>
      <c r="L668" s="13"/>
      <c r="M668" s="13"/>
      <c r="N668" s="13"/>
      <c r="O668" s="13"/>
    </row>
    <row r="669" spans="2:15" ht="24.95" customHeight="1" x14ac:dyDescent="0.2">
      <c r="B669" s="33"/>
      <c r="C669" s="34"/>
      <c r="D669" s="34"/>
      <c r="E669" s="34"/>
      <c r="F669" s="34"/>
      <c r="G669" s="34"/>
      <c r="H669" s="34"/>
      <c r="I669" s="13"/>
      <c r="J669" s="13"/>
      <c r="K669" s="13"/>
      <c r="L669" s="13"/>
      <c r="M669" s="13"/>
      <c r="N669" s="13"/>
      <c r="O669" s="13"/>
    </row>
    <row r="670" spans="2:15" ht="24.95" customHeight="1" x14ac:dyDescent="0.2">
      <c r="B670" s="33"/>
      <c r="C670" s="34"/>
      <c r="D670" s="34"/>
      <c r="E670" s="34"/>
      <c r="F670" s="34"/>
      <c r="G670" s="34"/>
      <c r="H670" s="34"/>
      <c r="I670" s="13"/>
      <c r="J670" s="13"/>
      <c r="K670" s="13"/>
      <c r="L670" s="13"/>
      <c r="M670" s="13"/>
      <c r="N670" s="13"/>
      <c r="O670" s="13"/>
    </row>
    <row r="671" spans="2:15" ht="24.95" customHeight="1" x14ac:dyDescent="0.2">
      <c r="B671" s="33"/>
      <c r="C671" s="34"/>
      <c r="D671" s="34"/>
      <c r="E671" s="34"/>
      <c r="F671" s="34"/>
      <c r="G671" s="34"/>
      <c r="H671" s="34"/>
      <c r="I671" s="13"/>
      <c r="J671" s="13"/>
      <c r="K671" s="13"/>
      <c r="L671" s="13"/>
      <c r="M671" s="13"/>
      <c r="N671" s="13"/>
      <c r="O671" s="13"/>
    </row>
    <row r="672" spans="2:15" ht="24.95" customHeight="1" x14ac:dyDescent="0.2">
      <c r="B672" s="33"/>
      <c r="C672" s="34"/>
      <c r="D672" s="34"/>
      <c r="E672" s="34"/>
      <c r="F672" s="34"/>
      <c r="G672" s="34"/>
      <c r="H672" s="34"/>
      <c r="I672" s="13"/>
      <c r="J672" s="13"/>
      <c r="K672" s="13"/>
      <c r="L672" s="13"/>
      <c r="M672" s="13"/>
      <c r="N672" s="13"/>
      <c r="O672" s="13"/>
    </row>
    <row r="673" spans="2:15" ht="24.95" customHeight="1" x14ac:dyDescent="0.2">
      <c r="B673" s="33"/>
      <c r="C673" s="34"/>
      <c r="D673" s="34"/>
      <c r="E673" s="34"/>
      <c r="F673" s="34"/>
      <c r="G673" s="34"/>
      <c r="H673" s="34"/>
      <c r="I673" s="13"/>
      <c r="J673" s="13"/>
      <c r="K673" s="13"/>
      <c r="L673" s="13"/>
      <c r="M673" s="13"/>
      <c r="N673" s="13"/>
      <c r="O673" s="13"/>
    </row>
    <row r="674" spans="2:15" ht="24.95" customHeight="1" x14ac:dyDescent="0.2">
      <c r="B674" s="33"/>
      <c r="C674" s="34"/>
      <c r="D674" s="34"/>
      <c r="E674" s="34"/>
      <c r="F674" s="34"/>
      <c r="G674" s="34"/>
      <c r="H674" s="34"/>
      <c r="I674" s="13"/>
      <c r="J674" s="13"/>
      <c r="K674" s="13"/>
      <c r="L674" s="13"/>
      <c r="M674" s="13"/>
      <c r="N674" s="13"/>
      <c r="O674" s="13"/>
    </row>
    <row r="675" spans="2:15" ht="24.95" customHeight="1" x14ac:dyDescent="0.2">
      <c r="B675" s="33"/>
      <c r="C675" s="34"/>
      <c r="D675" s="34"/>
      <c r="E675" s="34"/>
      <c r="F675" s="34"/>
      <c r="G675" s="34"/>
      <c r="H675" s="34"/>
      <c r="I675" s="13"/>
      <c r="J675" s="13"/>
      <c r="K675" s="13"/>
      <c r="L675" s="13"/>
      <c r="M675" s="13"/>
      <c r="N675" s="13"/>
      <c r="O675" s="13"/>
    </row>
    <row r="676" spans="2:15" ht="24.95" customHeight="1" x14ac:dyDescent="0.2">
      <c r="B676" s="33"/>
      <c r="C676" s="34"/>
      <c r="D676" s="34"/>
      <c r="E676" s="34"/>
      <c r="F676" s="34"/>
      <c r="G676" s="34"/>
      <c r="H676" s="34"/>
      <c r="I676" s="13"/>
      <c r="J676" s="13"/>
      <c r="K676" s="13"/>
      <c r="L676" s="13"/>
      <c r="M676" s="13"/>
      <c r="N676" s="13"/>
      <c r="O676" s="13"/>
    </row>
    <row r="677" spans="2:15" ht="24.95" customHeight="1" x14ac:dyDescent="0.2"/>
    <row r="678" spans="2:15" ht="24.95" customHeight="1" x14ac:dyDescent="0.2"/>
    <row r="679" spans="2:15" ht="24.95" customHeight="1" x14ac:dyDescent="0.2"/>
    <row r="680" spans="2:15" ht="24.95" customHeight="1" x14ac:dyDescent="0.2"/>
    <row r="681" spans="2:15" ht="24.95" customHeight="1" x14ac:dyDescent="0.2"/>
    <row r="682" spans="2:15" ht="24.95" customHeight="1" x14ac:dyDescent="0.2"/>
    <row r="683" spans="2:15" ht="24.95" customHeight="1" x14ac:dyDescent="0.2"/>
    <row r="684" spans="2:15" ht="24.95" customHeight="1" x14ac:dyDescent="0.2"/>
    <row r="685" spans="2:15" ht="24.95" customHeight="1" x14ac:dyDescent="0.2"/>
    <row r="686" spans="2:15" ht="24.95" customHeight="1" x14ac:dyDescent="0.2"/>
    <row r="687" spans="2:15" ht="24.95" customHeight="1" x14ac:dyDescent="0.2"/>
    <row r="688" spans="2:15" ht="24.95" customHeight="1" x14ac:dyDescent="0.2"/>
    <row r="689" spans="2:12" ht="24.95" customHeight="1" x14ac:dyDescent="0.2"/>
    <row r="690" spans="2:12" ht="24.95" customHeight="1" x14ac:dyDescent="0.2">
      <c r="B690" s="269" t="s">
        <v>15</v>
      </c>
      <c r="C690" s="269"/>
      <c r="D690" s="269"/>
      <c r="E690" s="269"/>
      <c r="F690" s="269"/>
      <c r="G690" s="269"/>
      <c r="H690" s="269"/>
      <c r="I690" s="269"/>
      <c r="J690" s="269"/>
    </row>
    <row r="691" spans="2:12" ht="24.95" customHeight="1" x14ac:dyDescent="0.2">
      <c r="B691" s="163" t="s">
        <v>35</v>
      </c>
      <c r="C691" s="266" t="s">
        <v>40</v>
      </c>
      <c r="D691" s="266"/>
      <c r="E691" s="266" t="s">
        <v>41</v>
      </c>
      <c r="F691" s="266"/>
      <c r="G691" s="266" t="s">
        <v>42</v>
      </c>
      <c r="H691" s="266"/>
      <c r="I691" s="266" t="s">
        <v>89</v>
      </c>
      <c r="J691" s="266"/>
      <c r="L691" s="39"/>
    </row>
    <row r="692" spans="2:12" ht="24.95" customHeight="1" x14ac:dyDescent="0.2">
      <c r="B692" s="86" t="s">
        <v>164</v>
      </c>
      <c r="C692" s="254">
        <v>7717198</v>
      </c>
      <c r="D692" s="254"/>
      <c r="E692" s="254">
        <v>2096903</v>
      </c>
      <c r="F692" s="254"/>
      <c r="G692" s="260">
        <f>C692+E692</f>
        <v>9814101</v>
      </c>
      <c r="H692" s="260"/>
      <c r="I692" s="270">
        <v>0.40372232762655302</v>
      </c>
      <c r="J692" s="270"/>
    </row>
    <row r="693" spans="2:12" ht="24.95" customHeight="1" x14ac:dyDescent="0.2">
      <c r="B693" s="86" t="s">
        <v>165</v>
      </c>
      <c r="C693" s="267">
        <v>7792573</v>
      </c>
      <c r="D693" s="267"/>
      <c r="E693" s="267">
        <v>2146673</v>
      </c>
      <c r="F693" s="267"/>
      <c r="G693" s="260">
        <f>C693+E693</f>
        <v>9939246</v>
      </c>
      <c r="H693" s="260"/>
      <c r="I693" s="271">
        <v>0.40822993188203838</v>
      </c>
      <c r="J693" s="271"/>
    </row>
    <row r="694" spans="2:12" ht="24.95" customHeight="1" x14ac:dyDescent="0.2">
      <c r="B694" s="115" t="s">
        <v>43</v>
      </c>
      <c r="C694" s="261">
        <f>(C693-C692)/C692</f>
        <v>9.7671460548245624E-3</v>
      </c>
      <c r="D694" s="261"/>
      <c r="E694" s="261">
        <f>(E693-E692)/E692</f>
        <v>2.3735003478940132E-2</v>
      </c>
      <c r="F694" s="261"/>
      <c r="G694" s="261">
        <f>(G693-G692)/G692</f>
        <v>1.2751550040090273E-2</v>
      </c>
      <c r="H694" s="261"/>
      <c r="I694" s="261">
        <f>(I693-I692)/I692</f>
        <v>1.1165110143858405E-2</v>
      </c>
      <c r="J694" s="261"/>
    </row>
    <row r="695" spans="2:12" ht="24.95" customHeight="1" x14ac:dyDescent="0.2">
      <c r="B695" s="37"/>
      <c r="C695" s="38"/>
      <c r="D695" s="38"/>
      <c r="E695" s="38"/>
      <c r="F695" s="38"/>
      <c r="G695" s="40"/>
      <c r="H695" s="40"/>
      <c r="I695" s="40"/>
      <c r="J695" s="40"/>
      <c r="K695" s="13"/>
    </row>
    <row r="696" spans="2:12" ht="24.95" customHeight="1" x14ac:dyDescent="0.2"/>
    <row r="697" spans="2:12" ht="24.95" customHeight="1" x14ac:dyDescent="0.2"/>
    <row r="698" spans="2:12" ht="24.95" customHeight="1" x14ac:dyDescent="0.2"/>
    <row r="699" spans="2:12" ht="24.95" customHeight="1" x14ac:dyDescent="0.2">
      <c r="L699" s="41"/>
    </row>
    <row r="700" spans="2:12" ht="24.95" customHeight="1" x14ac:dyDescent="0.2"/>
    <row r="701" spans="2:12" ht="24.95" customHeight="1" x14ac:dyDescent="0.2"/>
    <row r="702" spans="2:12" ht="24.95" customHeight="1" x14ac:dyDescent="0.2">
      <c r="L702" s="27"/>
    </row>
    <row r="703" spans="2:12" ht="24.95" customHeight="1" x14ac:dyDescent="0.2"/>
    <row r="704" spans="2:12" ht="24.95" customHeight="1" x14ac:dyDescent="0.2"/>
    <row r="705" spans="2:15" ht="24.95" customHeight="1" x14ac:dyDescent="0.2"/>
    <row r="706" spans="2:15" ht="24.95" customHeight="1" x14ac:dyDescent="0.2"/>
    <row r="707" spans="2:15" ht="24.95" customHeight="1" x14ac:dyDescent="0.2"/>
    <row r="708" spans="2:15" ht="24.95" customHeight="1" x14ac:dyDescent="0.2"/>
    <row r="709" spans="2:15" ht="24.95" customHeight="1" x14ac:dyDescent="0.2"/>
    <row r="710" spans="2:15" ht="24.95" customHeight="1" x14ac:dyDescent="0.2"/>
    <row r="711" spans="2:15" ht="24.95" customHeight="1" x14ac:dyDescent="0.2"/>
    <row r="712" spans="2:15" ht="24.95" customHeight="1" x14ac:dyDescent="0.2">
      <c r="O712" s="31"/>
    </row>
    <row r="713" spans="2:15" ht="24.95" customHeight="1" x14ac:dyDescent="0.2">
      <c r="O713" s="31"/>
    </row>
    <row r="714" spans="2:15" ht="24.95" customHeight="1" x14ac:dyDescent="0.2">
      <c r="O714" s="31"/>
    </row>
    <row r="715" spans="2:15" ht="24.95" customHeight="1" x14ac:dyDescent="0.2">
      <c r="B715" s="58"/>
      <c r="C715" s="58"/>
      <c r="D715" s="58"/>
      <c r="E715" s="58"/>
      <c r="F715" s="58"/>
      <c r="G715" s="58"/>
      <c r="H715" s="58"/>
      <c r="I715" s="58"/>
      <c r="J715" s="58"/>
      <c r="K715" s="58"/>
      <c r="L715" s="58"/>
      <c r="M715" s="58"/>
      <c r="N715" s="58"/>
      <c r="O715" s="58"/>
    </row>
    <row r="716" spans="2:15" ht="24.95" customHeight="1" x14ac:dyDescent="0.2">
      <c r="B716" s="58"/>
      <c r="C716" s="58"/>
      <c r="D716" s="58"/>
      <c r="E716" s="58"/>
      <c r="F716" s="58"/>
      <c r="G716" s="58"/>
      <c r="H716" s="58"/>
      <c r="I716" s="58"/>
      <c r="J716" s="58"/>
      <c r="K716" s="58"/>
      <c r="L716" s="58"/>
      <c r="M716" s="58"/>
      <c r="N716" s="58"/>
      <c r="O716" s="58"/>
    </row>
    <row r="717" spans="2:15" ht="24.95" customHeight="1" x14ac:dyDescent="0.2">
      <c r="B717" s="58"/>
      <c r="C717" s="58"/>
      <c r="D717" s="58"/>
      <c r="E717" s="58"/>
      <c r="F717" s="58"/>
      <c r="G717" s="58"/>
      <c r="H717" s="58"/>
      <c r="I717" s="58"/>
      <c r="J717" s="58"/>
      <c r="K717" s="58"/>
      <c r="L717" s="58"/>
      <c r="M717" s="58"/>
      <c r="N717" s="58"/>
      <c r="O717" s="58"/>
    </row>
    <row r="718" spans="2:15" ht="24.95" customHeight="1" x14ac:dyDescent="0.2">
      <c r="B718" s="58"/>
      <c r="C718" s="58"/>
      <c r="D718" s="58"/>
      <c r="E718" s="58"/>
      <c r="F718" s="58"/>
      <c r="G718" s="58"/>
      <c r="H718" s="58"/>
      <c r="I718" s="58"/>
      <c r="J718" s="58"/>
      <c r="K718" s="58"/>
      <c r="L718" s="58"/>
      <c r="M718" s="58"/>
      <c r="N718" s="58"/>
      <c r="O718" s="58"/>
    </row>
    <row r="719" spans="2:15" ht="24.95" customHeight="1" x14ac:dyDescent="0.2">
      <c r="B719" s="58"/>
      <c r="C719" s="58"/>
      <c r="D719" s="58"/>
      <c r="E719" s="58"/>
      <c r="F719" s="58"/>
      <c r="G719" s="58"/>
      <c r="H719" s="58"/>
      <c r="I719" s="58"/>
      <c r="J719" s="58"/>
      <c r="K719" s="58"/>
      <c r="L719" s="58"/>
      <c r="M719" s="58"/>
      <c r="N719" s="58"/>
      <c r="O719" s="58"/>
    </row>
    <row r="720" spans="2:15" ht="24.95" customHeight="1" x14ac:dyDescent="0.2">
      <c r="B720" s="58"/>
      <c r="C720" s="58"/>
      <c r="D720" s="58"/>
      <c r="E720" s="58"/>
      <c r="F720" s="58"/>
      <c r="G720" s="58"/>
      <c r="H720" s="58"/>
      <c r="I720" s="58"/>
      <c r="J720" s="58"/>
      <c r="K720" s="58"/>
      <c r="L720" s="58"/>
      <c r="M720" s="58"/>
      <c r="N720" s="58"/>
      <c r="O720" s="58"/>
    </row>
    <row r="721" spans="2:15" ht="24.95" customHeight="1" x14ac:dyDescent="0.2">
      <c r="B721" s="58"/>
      <c r="C721" s="58"/>
      <c r="D721" s="58"/>
      <c r="E721" s="58"/>
      <c r="F721" s="58"/>
      <c r="G721" s="58"/>
      <c r="H721" s="58"/>
      <c r="I721" s="58"/>
      <c r="J721" s="58"/>
      <c r="K721" s="58"/>
      <c r="L721" s="58"/>
      <c r="M721" s="58"/>
      <c r="N721" s="58"/>
      <c r="O721" s="58"/>
    </row>
    <row r="722" spans="2:15" ht="24.95" customHeight="1" x14ac:dyDescent="0.2">
      <c r="B722" s="58"/>
      <c r="C722" s="58"/>
      <c r="D722" s="58"/>
      <c r="E722" s="58"/>
      <c r="F722" s="58"/>
      <c r="G722" s="58"/>
      <c r="H722" s="58"/>
      <c r="I722" s="58"/>
      <c r="J722" s="58"/>
      <c r="K722" s="58"/>
      <c r="L722" s="58"/>
      <c r="M722" s="58"/>
      <c r="N722" s="58"/>
      <c r="O722" s="58"/>
    </row>
    <row r="723" spans="2:15" ht="24.95" customHeight="1" x14ac:dyDescent="0.2">
      <c r="B723" s="58"/>
      <c r="C723" s="58"/>
      <c r="D723" s="58"/>
      <c r="E723" s="58"/>
      <c r="F723" s="58"/>
      <c r="G723" s="58"/>
      <c r="H723" s="58"/>
      <c r="I723" s="58"/>
      <c r="J723" s="58"/>
      <c r="K723" s="58"/>
      <c r="L723" s="58"/>
      <c r="M723" s="58"/>
      <c r="N723" s="58"/>
      <c r="O723" s="58"/>
    </row>
    <row r="724" spans="2:15" ht="24.95" customHeight="1" x14ac:dyDescent="0.2">
      <c r="B724" s="58"/>
      <c r="C724" s="58"/>
      <c r="D724" s="58"/>
      <c r="E724" s="58"/>
      <c r="F724" s="58"/>
      <c r="G724" s="58"/>
      <c r="H724" s="58"/>
      <c r="I724" s="58"/>
      <c r="J724" s="58"/>
      <c r="K724" s="58"/>
      <c r="L724" s="58"/>
      <c r="M724" s="58"/>
      <c r="N724" s="58"/>
      <c r="O724" s="58"/>
    </row>
    <row r="725" spans="2:15" ht="24.95" customHeight="1" x14ac:dyDescent="0.2">
      <c r="B725" s="58"/>
      <c r="C725" s="58"/>
      <c r="D725" s="58"/>
      <c r="E725" s="58"/>
      <c r="F725" s="58"/>
      <c r="G725" s="58"/>
      <c r="H725" s="58"/>
      <c r="I725" s="58"/>
      <c r="J725" s="58"/>
      <c r="K725" s="58"/>
      <c r="L725" s="58"/>
      <c r="M725" s="58"/>
      <c r="N725" s="58"/>
      <c r="O725" s="58"/>
    </row>
    <row r="726" spans="2:15" ht="24.95" customHeight="1" x14ac:dyDescent="0.2">
      <c r="B726" s="58"/>
      <c r="C726" s="58"/>
      <c r="D726" s="58"/>
      <c r="E726" s="58"/>
      <c r="F726" s="58"/>
      <c r="G726" s="58"/>
      <c r="H726" s="58"/>
      <c r="I726" s="58"/>
      <c r="J726" s="58"/>
      <c r="K726" s="58"/>
      <c r="L726" s="58"/>
      <c r="M726" s="58"/>
      <c r="N726" s="58"/>
      <c r="O726" s="58"/>
    </row>
    <row r="727" spans="2:15" ht="24.95" customHeight="1" x14ac:dyDescent="0.2">
      <c r="B727" s="58"/>
      <c r="C727" s="58"/>
      <c r="D727" s="58"/>
      <c r="E727" s="58"/>
      <c r="F727" s="58"/>
      <c r="G727" s="58"/>
      <c r="H727" s="58"/>
      <c r="I727" s="58"/>
      <c r="J727" s="58"/>
      <c r="K727" s="58"/>
      <c r="L727" s="58"/>
      <c r="M727" s="58"/>
      <c r="N727" s="58"/>
      <c r="O727" s="58"/>
    </row>
    <row r="728" spans="2:15" ht="24.95" customHeight="1" x14ac:dyDescent="0.2">
      <c r="B728" s="58"/>
      <c r="C728" s="58"/>
      <c r="D728" s="58"/>
      <c r="E728" s="58"/>
      <c r="F728" s="58"/>
      <c r="G728" s="58"/>
      <c r="H728" s="58"/>
      <c r="I728" s="58"/>
      <c r="J728" s="58"/>
      <c r="K728" s="58"/>
      <c r="L728" s="58"/>
      <c r="M728" s="58"/>
      <c r="N728" s="58"/>
      <c r="O728" s="58"/>
    </row>
    <row r="729" spans="2:15" ht="24.95" customHeight="1" x14ac:dyDescent="0.2">
      <c r="B729" s="58"/>
      <c r="C729" s="58"/>
      <c r="D729" s="58"/>
      <c r="E729" s="58"/>
      <c r="F729" s="58"/>
      <c r="G729" s="58"/>
      <c r="H729" s="58"/>
      <c r="I729" s="58"/>
      <c r="J729" s="58"/>
      <c r="K729" s="58"/>
      <c r="L729" s="58"/>
      <c r="M729" s="58"/>
      <c r="N729" s="58"/>
      <c r="O729" s="58"/>
    </row>
    <row r="730" spans="2:15" ht="24.95" customHeight="1" x14ac:dyDescent="0.2">
      <c r="B730" s="58"/>
      <c r="C730" s="58"/>
      <c r="D730" s="58"/>
      <c r="E730" s="58"/>
      <c r="F730" s="58"/>
      <c r="G730" s="58"/>
      <c r="H730" s="58"/>
      <c r="I730" s="58"/>
      <c r="J730" s="58"/>
      <c r="K730" s="58"/>
      <c r="L730" s="58"/>
      <c r="M730" s="58"/>
      <c r="N730" s="58"/>
      <c r="O730" s="58"/>
    </row>
    <row r="731" spans="2:15" ht="24.95" customHeight="1" x14ac:dyDescent="0.2">
      <c r="B731" s="58"/>
      <c r="C731" s="58"/>
      <c r="D731" s="58"/>
      <c r="E731" s="58"/>
      <c r="F731" s="58"/>
      <c r="G731" s="58"/>
      <c r="H731" s="58"/>
      <c r="I731" s="58"/>
      <c r="J731" s="58"/>
      <c r="K731" s="58"/>
      <c r="M731" s="31">
        <v>7</v>
      </c>
      <c r="N731" s="136"/>
      <c r="O731" s="13"/>
    </row>
    <row r="732" spans="2:15" ht="25.5" customHeight="1" x14ac:dyDescent="0.2">
      <c r="B732" s="262" t="s">
        <v>119</v>
      </c>
      <c r="C732" s="262"/>
      <c r="D732" s="262"/>
      <c r="E732" s="262"/>
      <c r="F732" s="262"/>
      <c r="G732" s="262"/>
      <c r="H732" s="262"/>
      <c r="I732" s="262"/>
      <c r="J732" s="262"/>
      <c r="K732" s="262"/>
      <c r="L732" s="262"/>
      <c r="M732" s="262"/>
    </row>
    <row r="733" spans="2:15" ht="15" customHeight="1" x14ac:dyDescent="0.2">
      <c r="B733" s="43"/>
      <c r="C733" s="43"/>
      <c r="D733" s="43"/>
      <c r="E733" s="43"/>
      <c r="F733" s="43"/>
      <c r="G733" s="43"/>
      <c r="H733" s="43"/>
      <c r="I733" s="43"/>
      <c r="J733" s="43"/>
      <c r="K733" s="43"/>
      <c r="L733" s="43"/>
      <c r="M733" s="43"/>
      <c r="N733" s="43"/>
      <c r="O733" s="135"/>
    </row>
    <row r="734" spans="2:15" ht="25.5" customHeight="1" x14ac:dyDescent="0.2">
      <c r="B734" s="262" t="s">
        <v>77</v>
      </c>
      <c r="C734" s="262"/>
      <c r="D734" s="262"/>
      <c r="E734" s="262"/>
      <c r="F734" s="262"/>
      <c r="G734" s="262"/>
      <c r="H734" s="262"/>
      <c r="I734" s="262"/>
      <c r="J734" s="262"/>
      <c r="K734" s="262"/>
      <c r="L734" s="262"/>
      <c r="M734" s="262"/>
    </row>
    <row r="735" spans="2:15" ht="15" customHeight="1" x14ac:dyDescent="0.2">
      <c r="B735" s="281"/>
      <c r="C735" s="281"/>
      <c r="D735" s="281"/>
      <c r="E735" s="281"/>
      <c r="F735" s="281"/>
      <c r="G735" s="281"/>
      <c r="M735" s="13"/>
      <c r="N735" s="13"/>
      <c r="O735" s="13"/>
    </row>
    <row r="736" spans="2:15" ht="24.95" customHeight="1" x14ac:dyDescent="0.2">
      <c r="B736" s="272" t="s">
        <v>17</v>
      </c>
      <c r="C736" s="272"/>
      <c r="D736" s="272"/>
      <c r="E736" s="272"/>
      <c r="F736" s="272"/>
      <c r="G736" s="272"/>
      <c r="H736" s="272"/>
      <c r="I736" s="272"/>
      <c r="J736" s="272"/>
    </row>
    <row r="737" spans="2:15" ht="24.95" customHeight="1" x14ac:dyDescent="0.2">
      <c r="B737" s="249" t="s">
        <v>36</v>
      </c>
      <c r="C737" s="258" t="s">
        <v>47</v>
      </c>
      <c r="D737" s="258"/>
      <c r="E737" s="258"/>
      <c r="F737" s="258" t="s">
        <v>48</v>
      </c>
      <c r="G737" s="258"/>
      <c r="H737" s="258"/>
      <c r="I737" s="155" t="s">
        <v>52</v>
      </c>
      <c r="J737" s="159" t="s">
        <v>53</v>
      </c>
      <c r="M737" s="44"/>
    </row>
    <row r="738" spans="2:15" ht="24.95" customHeight="1" x14ac:dyDescent="0.2">
      <c r="B738" s="250"/>
      <c r="C738" s="151" t="s">
        <v>66</v>
      </c>
      <c r="D738" s="151" t="s">
        <v>67</v>
      </c>
      <c r="E738" s="209" t="s">
        <v>72</v>
      </c>
      <c r="F738" s="151" t="s">
        <v>69</v>
      </c>
      <c r="G738" s="151" t="s">
        <v>70</v>
      </c>
      <c r="H738" s="152" t="s">
        <v>71</v>
      </c>
      <c r="I738" s="156" t="s">
        <v>85</v>
      </c>
      <c r="J738" s="160" t="s">
        <v>86</v>
      </c>
      <c r="K738" s="19"/>
      <c r="M738" s="44"/>
    </row>
    <row r="739" spans="2:15" ht="24.95" customHeight="1" x14ac:dyDescent="0.2">
      <c r="B739" s="149" t="s">
        <v>114</v>
      </c>
      <c r="C739" s="103">
        <v>364</v>
      </c>
      <c r="D739" s="103">
        <v>0</v>
      </c>
      <c r="E739" s="210">
        <f t="shared" ref="E739:E747" si="14">C739+D739</f>
        <v>364</v>
      </c>
      <c r="F739" s="103">
        <v>854</v>
      </c>
      <c r="G739" s="103">
        <v>0</v>
      </c>
      <c r="H739" s="153">
        <f t="shared" ref="H739:H747" si="15">F739+G739</f>
        <v>854</v>
      </c>
      <c r="I739" s="157">
        <v>0.15390160389259325</v>
      </c>
      <c r="J739" s="161">
        <f>H739/E739</f>
        <v>2.3461538461538463</v>
      </c>
      <c r="K739" s="46"/>
      <c r="M739" s="44"/>
    </row>
    <row r="740" spans="2:15" ht="24.95" customHeight="1" x14ac:dyDescent="0.2">
      <c r="B740" s="149" t="s">
        <v>5</v>
      </c>
      <c r="C740" s="103">
        <v>2930</v>
      </c>
      <c r="D740" s="103">
        <v>834</v>
      </c>
      <c r="E740" s="210">
        <f t="shared" si="14"/>
        <v>3764</v>
      </c>
      <c r="F740" s="103">
        <v>6941</v>
      </c>
      <c r="G740" s="103">
        <v>1555</v>
      </c>
      <c r="H740" s="153">
        <f t="shared" si="15"/>
        <v>8496</v>
      </c>
      <c r="I740" s="157">
        <v>0.24535766887111213</v>
      </c>
      <c r="J740" s="161">
        <f t="shared" ref="J740:J748" si="16">H740/E740</f>
        <v>2.2571732199787462</v>
      </c>
      <c r="K740" s="46"/>
      <c r="M740" s="44"/>
    </row>
    <row r="741" spans="2:15" ht="24.95" customHeight="1" x14ac:dyDescent="0.2">
      <c r="B741" s="149" t="s">
        <v>22</v>
      </c>
      <c r="C741" s="103">
        <v>4232</v>
      </c>
      <c r="D741" s="103">
        <v>675</v>
      </c>
      <c r="E741" s="210">
        <f t="shared" si="14"/>
        <v>4907</v>
      </c>
      <c r="F741" s="103">
        <v>9115</v>
      </c>
      <c r="G741" s="103">
        <v>1484</v>
      </c>
      <c r="H741" s="153">
        <f t="shared" si="15"/>
        <v>10599</v>
      </c>
      <c r="I741" s="157">
        <v>0.24026930836714799</v>
      </c>
      <c r="J741" s="161">
        <f t="shared" si="16"/>
        <v>2.1599755451395963</v>
      </c>
      <c r="K741" s="46"/>
      <c r="M741" s="44"/>
    </row>
    <row r="742" spans="2:15" ht="24.95" customHeight="1" x14ac:dyDescent="0.2">
      <c r="B742" s="149" t="s">
        <v>7</v>
      </c>
      <c r="C742" s="103">
        <v>596</v>
      </c>
      <c r="D742" s="103">
        <v>0</v>
      </c>
      <c r="E742" s="210">
        <f t="shared" si="14"/>
        <v>596</v>
      </c>
      <c r="F742" s="103">
        <v>1788</v>
      </c>
      <c r="G742" s="103">
        <v>0</v>
      </c>
      <c r="H742" s="153">
        <f t="shared" si="15"/>
        <v>1788</v>
      </c>
      <c r="I742" s="157">
        <v>0.21847507331378299</v>
      </c>
      <c r="J742" s="161">
        <f t="shared" si="16"/>
        <v>3</v>
      </c>
      <c r="K742" s="46"/>
      <c r="M742" s="44"/>
    </row>
    <row r="743" spans="2:15" ht="24.95" customHeight="1" x14ac:dyDescent="0.2">
      <c r="B743" s="149" t="s">
        <v>8</v>
      </c>
      <c r="C743" s="103">
        <v>1343</v>
      </c>
      <c r="D743" s="103">
        <v>308</v>
      </c>
      <c r="E743" s="210">
        <f t="shared" si="14"/>
        <v>1651</v>
      </c>
      <c r="F743" s="103">
        <v>3446</v>
      </c>
      <c r="G743" s="103">
        <v>754</v>
      </c>
      <c r="H743" s="153">
        <f t="shared" si="15"/>
        <v>4200</v>
      </c>
      <c r="I743" s="157">
        <v>0.2195848800125477</v>
      </c>
      <c r="J743" s="161">
        <f t="shared" si="16"/>
        <v>2.5439127801332524</v>
      </c>
      <c r="K743" s="46"/>
      <c r="M743" s="44"/>
    </row>
    <row r="744" spans="2:15" ht="24.95" customHeight="1" x14ac:dyDescent="0.2">
      <c r="B744" s="149" t="s">
        <v>9</v>
      </c>
      <c r="C744" s="103">
        <v>910</v>
      </c>
      <c r="D744" s="103">
        <v>75</v>
      </c>
      <c r="E744" s="210">
        <f t="shared" si="14"/>
        <v>985</v>
      </c>
      <c r="F744" s="103">
        <v>1471</v>
      </c>
      <c r="G744" s="103">
        <v>125</v>
      </c>
      <c r="H744" s="153">
        <f t="shared" si="15"/>
        <v>1596</v>
      </c>
      <c r="I744" s="157">
        <v>0.15554039567293637</v>
      </c>
      <c r="J744" s="161">
        <f t="shared" si="16"/>
        <v>1.6203045685279187</v>
      </c>
      <c r="K744" s="46"/>
      <c r="M744" s="44"/>
    </row>
    <row r="745" spans="2:15" ht="24.95" customHeight="1" x14ac:dyDescent="0.2">
      <c r="B745" s="149" t="s">
        <v>10</v>
      </c>
      <c r="C745" s="103">
        <v>171</v>
      </c>
      <c r="D745" s="103">
        <v>43</v>
      </c>
      <c r="E745" s="210">
        <f t="shared" si="14"/>
        <v>214</v>
      </c>
      <c r="F745" s="103">
        <v>664</v>
      </c>
      <c r="G745" s="103">
        <v>157</v>
      </c>
      <c r="H745" s="153">
        <f t="shared" si="15"/>
        <v>821</v>
      </c>
      <c r="I745" s="157">
        <v>0.12794140564126538</v>
      </c>
      <c r="J745" s="161">
        <f t="shared" si="16"/>
        <v>3.8364485981308412</v>
      </c>
      <c r="K745" s="46"/>
      <c r="M745" s="44"/>
    </row>
    <row r="746" spans="2:15" ht="24.95" customHeight="1" x14ac:dyDescent="0.2">
      <c r="B746" s="149" t="s">
        <v>11</v>
      </c>
      <c r="C746" s="103">
        <v>1375</v>
      </c>
      <c r="D746" s="103">
        <v>117</v>
      </c>
      <c r="E746" s="210">
        <f t="shared" si="14"/>
        <v>1492</v>
      </c>
      <c r="F746" s="103">
        <v>6719</v>
      </c>
      <c r="G746" s="103">
        <v>137</v>
      </c>
      <c r="H746" s="153">
        <f t="shared" si="15"/>
        <v>6856</v>
      </c>
      <c r="I746" s="157">
        <v>0.35216765974933223</v>
      </c>
      <c r="J746" s="161">
        <f t="shared" si="16"/>
        <v>4.5951742627345844</v>
      </c>
      <c r="K746" s="46"/>
      <c r="M746" s="47"/>
    </row>
    <row r="747" spans="2:15" ht="24.95" customHeight="1" x14ac:dyDescent="0.2">
      <c r="B747" s="149" t="s">
        <v>12</v>
      </c>
      <c r="C747" s="103">
        <v>1333</v>
      </c>
      <c r="D747" s="103">
        <v>139</v>
      </c>
      <c r="E747" s="210">
        <f t="shared" si="14"/>
        <v>1472</v>
      </c>
      <c r="F747" s="103">
        <v>1907</v>
      </c>
      <c r="G747" s="103">
        <v>172</v>
      </c>
      <c r="H747" s="153">
        <f t="shared" si="15"/>
        <v>2079</v>
      </c>
      <c r="I747" s="157">
        <v>0.42990074441687343</v>
      </c>
      <c r="J747" s="161">
        <f t="shared" si="16"/>
        <v>1.4123641304347827</v>
      </c>
      <c r="K747" s="46"/>
      <c r="M747" s="47"/>
    </row>
    <row r="748" spans="2:15" ht="24.95" customHeight="1" x14ac:dyDescent="0.2">
      <c r="B748" s="150" t="s">
        <v>14</v>
      </c>
      <c r="C748" s="107">
        <f t="shared" ref="C748:H748" si="17">SUM(C739:C747)</f>
        <v>13254</v>
      </c>
      <c r="D748" s="107">
        <f t="shared" si="17"/>
        <v>2191</v>
      </c>
      <c r="E748" s="211">
        <f t="shared" si="17"/>
        <v>15445</v>
      </c>
      <c r="F748" s="107">
        <f t="shared" si="17"/>
        <v>32905</v>
      </c>
      <c r="G748" s="107">
        <f t="shared" si="17"/>
        <v>4384</v>
      </c>
      <c r="H748" s="154">
        <f t="shared" si="17"/>
        <v>37289</v>
      </c>
      <c r="I748" s="158">
        <v>0.24438662489677682</v>
      </c>
      <c r="J748" s="162">
        <f t="shared" si="16"/>
        <v>2.4143088378115896</v>
      </c>
      <c r="M748" s="47"/>
    </row>
    <row r="749" spans="2:15" ht="24.95" customHeight="1" x14ac:dyDescent="0.2">
      <c r="B749" s="48"/>
      <c r="C749" s="49"/>
      <c r="D749" s="49"/>
      <c r="E749" s="36"/>
      <c r="F749" s="49"/>
      <c r="G749" s="49"/>
      <c r="H749" s="36"/>
      <c r="I749" s="50"/>
      <c r="J749" s="51"/>
      <c r="K749" s="13"/>
      <c r="L749" s="13"/>
      <c r="M749" s="52"/>
      <c r="N749" s="13"/>
      <c r="O749" s="13"/>
    </row>
    <row r="750" spans="2:15" ht="24.95" customHeight="1" x14ac:dyDescent="0.2">
      <c r="B750" s="48"/>
      <c r="C750" s="53"/>
      <c r="D750" s="53"/>
      <c r="E750" s="54"/>
      <c r="F750" s="53"/>
      <c r="G750" s="53"/>
      <c r="H750" s="54"/>
      <c r="I750" s="50"/>
      <c r="J750" s="55"/>
      <c r="L750" s="13">
        <v>0</v>
      </c>
    </row>
    <row r="751" spans="2:15" ht="24.95" customHeight="1" x14ac:dyDescent="0.2">
      <c r="B751" s="13"/>
      <c r="C751" s="13"/>
      <c r="D751" s="13"/>
      <c r="E751" s="13"/>
      <c r="F751" s="13"/>
      <c r="G751" s="13"/>
      <c r="H751" s="13"/>
      <c r="I751" s="13"/>
      <c r="J751" s="13"/>
    </row>
    <row r="752" spans="2:15" ht="24.95" customHeight="1" x14ac:dyDescent="0.2"/>
    <row r="753" spans="2:14" ht="24.95" customHeight="1" x14ac:dyDescent="0.2"/>
    <row r="754" spans="2:14" ht="24.95" customHeight="1" x14ac:dyDescent="0.2"/>
    <row r="755" spans="2:14" ht="24.95" customHeight="1" x14ac:dyDescent="0.2"/>
    <row r="756" spans="2:14" ht="24.95" customHeight="1" x14ac:dyDescent="0.2"/>
    <row r="757" spans="2:14" ht="24.95" customHeight="1" x14ac:dyDescent="0.2"/>
    <row r="758" spans="2:14" ht="24.95" customHeight="1" x14ac:dyDescent="0.2"/>
    <row r="759" spans="2:14" ht="24.95" customHeight="1" x14ac:dyDescent="0.2"/>
    <row r="760" spans="2:14" ht="24.95" customHeight="1" x14ac:dyDescent="0.2"/>
    <row r="761" spans="2:14" ht="24.95" customHeight="1" x14ac:dyDescent="0.2"/>
    <row r="762" spans="2:14" ht="24.95" customHeight="1" x14ac:dyDescent="0.2"/>
    <row r="763" spans="2:14" ht="24.95" customHeight="1" x14ac:dyDescent="0.2"/>
    <row r="764" spans="2:14" ht="24.95" customHeight="1" x14ac:dyDescent="0.2"/>
    <row r="765" spans="2:14" ht="25.5" customHeight="1" x14ac:dyDescent="0.2">
      <c r="B765" s="262" t="s">
        <v>166</v>
      </c>
      <c r="C765" s="262"/>
      <c r="D765" s="262"/>
      <c r="E765" s="262"/>
      <c r="F765" s="262"/>
      <c r="G765" s="262"/>
      <c r="H765" s="262"/>
      <c r="I765" s="262"/>
      <c r="J765" s="262"/>
      <c r="K765" s="262"/>
      <c r="L765" s="262"/>
      <c r="M765" s="262"/>
    </row>
    <row r="766" spans="2:14" ht="15" customHeight="1" x14ac:dyDescent="0.2">
      <c r="B766" s="56"/>
      <c r="C766" s="56"/>
      <c r="D766" s="56"/>
      <c r="E766" s="56"/>
      <c r="F766" s="56"/>
      <c r="G766" s="56"/>
    </row>
    <row r="767" spans="2:14" ht="24.95" customHeight="1" x14ac:dyDescent="0.2">
      <c r="B767" s="274" t="s">
        <v>13</v>
      </c>
      <c r="C767" s="274"/>
      <c r="D767" s="274"/>
      <c r="E767" s="274"/>
      <c r="F767" s="274"/>
      <c r="G767" s="274"/>
      <c r="H767" s="274"/>
      <c r="I767" s="248"/>
      <c r="J767" s="248"/>
      <c r="K767" s="248"/>
      <c r="L767" s="248"/>
      <c r="M767" s="248"/>
      <c r="N767" s="248"/>
    </row>
    <row r="768" spans="2:14" ht="24.95" customHeight="1" x14ac:dyDescent="0.2">
      <c r="B768" s="100" t="s">
        <v>35</v>
      </c>
      <c r="C768" s="273" t="s">
        <v>62</v>
      </c>
      <c r="D768" s="273"/>
      <c r="E768" s="273" t="s">
        <v>110</v>
      </c>
      <c r="F768" s="273"/>
      <c r="G768" s="273" t="s">
        <v>0</v>
      </c>
      <c r="H768" s="273"/>
    </row>
    <row r="769" spans="2:15" ht="24.95" customHeight="1" x14ac:dyDescent="0.2">
      <c r="B769" s="86" t="s">
        <v>158</v>
      </c>
      <c r="C769" s="254">
        <v>9913</v>
      </c>
      <c r="D769" s="254"/>
      <c r="E769" s="254">
        <v>2125</v>
      </c>
      <c r="F769" s="254"/>
      <c r="G769" s="260">
        <f>C769+E769</f>
        <v>12038</v>
      </c>
      <c r="H769" s="260"/>
    </row>
    <row r="770" spans="2:15" ht="24.95" customHeight="1" x14ac:dyDescent="0.2">
      <c r="B770" s="86" t="s">
        <v>159</v>
      </c>
      <c r="C770" s="267">
        <v>13254</v>
      </c>
      <c r="D770" s="267"/>
      <c r="E770" s="267">
        <v>2191</v>
      </c>
      <c r="F770" s="267"/>
      <c r="G770" s="260">
        <f>C770+E770</f>
        <v>15445</v>
      </c>
      <c r="H770" s="260"/>
    </row>
    <row r="771" spans="2:15" ht="24.95" customHeight="1" x14ac:dyDescent="0.2">
      <c r="B771" s="128" t="s">
        <v>43</v>
      </c>
      <c r="C771" s="265">
        <f>(C770-C769)/C769</f>
        <v>0.33703217996570162</v>
      </c>
      <c r="D771" s="265"/>
      <c r="E771" s="265">
        <f>(E770-E769)/E769</f>
        <v>3.1058823529411764E-2</v>
      </c>
      <c r="F771" s="265"/>
      <c r="G771" s="265">
        <f>(G770-G769)/G769</f>
        <v>0.28302043528825388</v>
      </c>
      <c r="H771" s="265"/>
    </row>
    <row r="772" spans="2:15" ht="24.95" customHeight="1" x14ac:dyDescent="0.2">
      <c r="B772" s="37"/>
      <c r="C772" s="38"/>
      <c r="D772" s="38"/>
      <c r="E772" s="38"/>
      <c r="F772" s="57"/>
      <c r="G772" s="37"/>
      <c r="H772" s="37"/>
      <c r="I772" s="38"/>
      <c r="J772" s="38"/>
      <c r="K772" s="38"/>
      <c r="L772" s="38"/>
      <c r="M772" s="13"/>
      <c r="N772" s="13"/>
      <c r="O772" s="13"/>
    </row>
    <row r="773" spans="2:15" ht="24.95" customHeight="1" x14ac:dyDescent="0.2">
      <c r="B773" s="37"/>
      <c r="C773" s="38"/>
      <c r="D773" s="38"/>
      <c r="E773" s="38"/>
      <c r="F773" s="57"/>
      <c r="G773" s="37"/>
      <c r="H773" s="37"/>
      <c r="I773" s="38"/>
      <c r="J773" s="38"/>
      <c r="K773" s="38"/>
      <c r="L773" s="38"/>
      <c r="M773" s="13"/>
      <c r="N773" s="13"/>
      <c r="O773" s="13"/>
    </row>
    <row r="774" spans="2:15" ht="24.95" customHeight="1" x14ac:dyDescent="0.2">
      <c r="B774" s="37"/>
      <c r="C774" s="38"/>
      <c r="D774" s="38"/>
      <c r="E774" s="38"/>
      <c r="F774" s="57"/>
      <c r="G774" s="37"/>
      <c r="H774" s="37"/>
      <c r="I774" s="38"/>
      <c r="J774" s="38"/>
      <c r="K774" s="38"/>
      <c r="L774" s="38"/>
      <c r="M774" s="13"/>
      <c r="N774" s="13"/>
      <c r="O774" s="13"/>
    </row>
    <row r="775" spans="2:15" ht="24.95" customHeight="1" x14ac:dyDescent="0.2">
      <c r="B775" s="37"/>
      <c r="C775" s="38"/>
      <c r="D775" s="38"/>
      <c r="E775" s="38"/>
      <c r="F775" s="57"/>
      <c r="G775" s="37"/>
      <c r="H775" s="37"/>
      <c r="I775" s="38"/>
      <c r="J775" s="38"/>
      <c r="K775" s="38"/>
      <c r="L775" s="38"/>
      <c r="M775" s="13"/>
      <c r="N775" s="13"/>
      <c r="O775" s="13"/>
    </row>
    <row r="776" spans="2:15" ht="24.95" customHeight="1" x14ac:dyDescent="0.2">
      <c r="B776" s="37"/>
      <c r="C776" s="38"/>
      <c r="D776" s="38"/>
      <c r="E776" s="38"/>
      <c r="F776" s="57"/>
      <c r="G776" s="37"/>
      <c r="H776" s="37"/>
      <c r="I776" s="38"/>
      <c r="J776" s="38"/>
      <c r="K776" s="38"/>
      <c r="L776" s="38"/>
      <c r="M776" s="13"/>
      <c r="N776" s="13"/>
      <c r="O776" s="13"/>
    </row>
    <row r="777" spans="2:15" ht="24.95" customHeight="1" x14ac:dyDescent="0.2">
      <c r="B777" s="37"/>
      <c r="C777" s="38"/>
      <c r="D777" s="38"/>
      <c r="E777" s="38"/>
      <c r="F777" s="57"/>
      <c r="G777" s="37"/>
      <c r="H777" s="37"/>
      <c r="I777" s="38"/>
      <c r="J777" s="38"/>
      <c r="K777" s="38"/>
      <c r="L777" s="38"/>
      <c r="M777" s="13"/>
      <c r="N777" s="13"/>
      <c r="O777" s="13"/>
    </row>
    <row r="778" spans="2:15" ht="24.95" customHeight="1" x14ac:dyDescent="0.2">
      <c r="B778" s="37"/>
      <c r="C778" s="38"/>
      <c r="D778" s="38"/>
      <c r="E778" s="38"/>
      <c r="F778" s="57"/>
      <c r="G778" s="37"/>
      <c r="H778" s="37"/>
      <c r="I778" s="38"/>
      <c r="J778" s="38"/>
      <c r="K778" s="38"/>
      <c r="L778" s="38"/>
      <c r="M778" s="13"/>
      <c r="N778" s="13"/>
      <c r="O778" s="13"/>
    </row>
    <row r="779" spans="2:15" ht="24.95" customHeight="1" x14ac:dyDescent="0.2">
      <c r="B779" s="275"/>
      <c r="C779" s="275"/>
      <c r="D779" s="275"/>
      <c r="E779" s="275"/>
      <c r="F779" s="275"/>
      <c r="G779" s="275"/>
      <c r="H779" s="275"/>
      <c r="I779" s="275"/>
      <c r="J779" s="275"/>
      <c r="K779" s="275"/>
      <c r="L779" s="275"/>
      <c r="M779" s="58"/>
      <c r="N779" s="58"/>
      <c r="O779" s="58"/>
    </row>
    <row r="780" spans="2:15" ht="24.95" customHeight="1" x14ac:dyDescent="0.2">
      <c r="B780" s="58"/>
      <c r="C780" s="58"/>
      <c r="D780" s="58"/>
      <c r="E780" s="58"/>
      <c r="F780" s="58"/>
      <c r="G780" s="58"/>
      <c r="H780" s="58"/>
      <c r="I780" s="58"/>
      <c r="J780" s="58"/>
      <c r="K780" s="58"/>
      <c r="L780" s="58"/>
      <c r="M780" s="58"/>
      <c r="N780" s="58"/>
      <c r="O780" s="58"/>
    </row>
    <row r="781" spans="2:15" ht="24.95" customHeight="1" x14ac:dyDescent="0.2">
      <c r="B781" s="58"/>
      <c r="C781" s="58"/>
      <c r="D781" s="58"/>
      <c r="E781" s="58"/>
      <c r="F781" s="58"/>
      <c r="G781" s="58"/>
      <c r="H781" s="58"/>
      <c r="I781" s="58"/>
      <c r="J781" s="58"/>
      <c r="K781" s="58"/>
      <c r="L781" s="58"/>
      <c r="M781" s="58"/>
      <c r="N781" s="58"/>
      <c r="O781" s="58"/>
    </row>
    <row r="782" spans="2:15" ht="24.95" customHeight="1" x14ac:dyDescent="0.2">
      <c r="B782" s="58"/>
      <c r="C782" s="58"/>
      <c r="D782" s="58"/>
      <c r="E782" s="58"/>
      <c r="F782" s="58"/>
      <c r="G782" s="58"/>
      <c r="H782" s="58"/>
      <c r="I782" s="58"/>
      <c r="J782" s="58"/>
      <c r="K782" s="58"/>
      <c r="L782" s="58"/>
      <c r="M782" s="58"/>
      <c r="N782" s="58"/>
      <c r="O782" s="58"/>
    </row>
    <row r="783" spans="2:15" ht="24.95" customHeight="1" x14ac:dyDescent="0.2">
      <c r="B783" s="42"/>
      <c r="C783" s="42"/>
      <c r="D783" s="42"/>
      <c r="E783" s="42"/>
      <c r="F783" s="42"/>
      <c r="G783" s="42"/>
      <c r="H783" s="42"/>
      <c r="I783" s="42"/>
      <c r="J783" s="42"/>
      <c r="K783" s="42"/>
      <c r="L783" s="42"/>
      <c r="M783" s="58"/>
      <c r="N783" s="58"/>
      <c r="O783" s="58"/>
    </row>
    <row r="784" spans="2:15" ht="24.95" customHeight="1" x14ac:dyDescent="0.2">
      <c r="B784" s="269" t="s">
        <v>15</v>
      </c>
      <c r="C784" s="269"/>
      <c r="D784" s="269"/>
      <c r="E784" s="269"/>
      <c r="F784" s="269"/>
      <c r="G784" s="269"/>
      <c r="H784" s="269"/>
      <c r="I784" s="269"/>
      <c r="J784" s="269"/>
    </row>
    <row r="785" spans="2:12" ht="24.95" customHeight="1" x14ac:dyDescent="0.2">
      <c r="B785" s="163" t="s">
        <v>35</v>
      </c>
      <c r="C785" s="266" t="s">
        <v>40</v>
      </c>
      <c r="D785" s="266"/>
      <c r="E785" s="266" t="s">
        <v>41</v>
      </c>
      <c r="F785" s="266"/>
      <c r="G785" s="266" t="s">
        <v>42</v>
      </c>
      <c r="H785" s="266"/>
      <c r="I785" s="266" t="s">
        <v>89</v>
      </c>
      <c r="J785" s="266"/>
      <c r="L785" s="39"/>
    </row>
    <row r="786" spans="2:12" ht="24.95" customHeight="1" x14ac:dyDescent="0.2">
      <c r="B786" s="86" t="s">
        <v>158</v>
      </c>
      <c r="C786" s="254">
        <v>27163</v>
      </c>
      <c r="D786" s="254"/>
      <c r="E786" s="254">
        <v>4282</v>
      </c>
      <c r="F786" s="254"/>
      <c r="G786" s="260">
        <f>C786+E786</f>
        <v>31445</v>
      </c>
      <c r="H786" s="260"/>
      <c r="I786" s="270">
        <v>0.20303339445750149</v>
      </c>
      <c r="J786" s="270"/>
    </row>
    <row r="787" spans="2:12" ht="24.95" customHeight="1" x14ac:dyDescent="0.2">
      <c r="B787" s="86" t="s">
        <v>159</v>
      </c>
      <c r="C787" s="267">
        <v>32905</v>
      </c>
      <c r="D787" s="267"/>
      <c r="E787" s="267">
        <v>4384</v>
      </c>
      <c r="F787" s="267"/>
      <c r="G787" s="260">
        <f>C787+E787</f>
        <v>37289</v>
      </c>
      <c r="H787" s="260"/>
      <c r="I787" s="271">
        <v>0.24438662489677682</v>
      </c>
      <c r="J787" s="271"/>
    </row>
    <row r="788" spans="2:12" ht="24.95" customHeight="1" x14ac:dyDescent="0.2">
      <c r="B788" s="115" t="s">
        <v>43</v>
      </c>
      <c r="C788" s="261">
        <f>(C787-C786)/C786</f>
        <v>0.21139049442256011</v>
      </c>
      <c r="D788" s="261"/>
      <c r="E788" s="261">
        <f>(E787-E786)/E786</f>
        <v>2.382064455861747E-2</v>
      </c>
      <c r="F788" s="261"/>
      <c r="G788" s="261">
        <f>(G787-G786)/G786</f>
        <v>0.18584830656702178</v>
      </c>
      <c r="H788" s="261"/>
      <c r="I788" s="261">
        <f>(I787-I786)/I786</f>
        <v>0.20367698894937847</v>
      </c>
      <c r="J788" s="261"/>
    </row>
    <row r="789" spans="2:12" ht="24.95" customHeight="1" x14ac:dyDescent="0.2">
      <c r="B789" s="37"/>
      <c r="C789" s="38"/>
      <c r="D789" s="38"/>
      <c r="E789" s="38"/>
      <c r="F789" s="38"/>
      <c r="G789" s="40"/>
      <c r="H789" s="40"/>
      <c r="I789" s="40"/>
      <c r="J789" s="40"/>
      <c r="K789" s="13"/>
    </row>
    <row r="790" spans="2:12" ht="24.95" customHeight="1" x14ac:dyDescent="0.2"/>
    <row r="791" spans="2:12" ht="24.95" customHeight="1" x14ac:dyDescent="0.2"/>
    <row r="792" spans="2:12" ht="24.95" customHeight="1" x14ac:dyDescent="0.2"/>
    <row r="793" spans="2:12" ht="24.95" customHeight="1" x14ac:dyDescent="0.2">
      <c r="L793" s="41"/>
    </row>
    <row r="794" spans="2:12" ht="24.95" customHeight="1" x14ac:dyDescent="0.2"/>
    <row r="795" spans="2:12" ht="24.95" customHeight="1" x14ac:dyDescent="0.2"/>
    <row r="796" spans="2:12" ht="24.95" customHeight="1" x14ac:dyDescent="0.2">
      <c r="L796" s="27"/>
    </row>
    <row r="797" spans="2:12" ht="24.95" customHeight="1" x14ac:dyDescent="0.2"/>
    <row r="798" spans="2:12" ht="24.95" customHeight="1" x14ac:dyDescent="0.2"/>
    <row r="799" spans="2:12" ht="24.95" customHeight="1" x14ac:dyDescent="0.2"/>
    <row r="800" spans="2:12" ht="24.95" customHeight="1" x14ac:dyDescent="0.2"/>
    <row r="801" spans="2:15" ht="24.95" customHeight="1" x14ac:dyDescent="0.2"/>
    <row r="802" spans="2:15" ht="24.95" customHeight="1" x14ac:dyDescent="0.2"/>
    <row r="803" spans="2:15" ht="24.95" customHeight="1" x14ac:dyDescent="0.2">
      <c r="B803" s="42"/>
      <c r="C803" s="42"/>
      <c r="D803" s="42"/>
      <c r="E803" s="42"/>
      <c r="F803" s="42"/>
      <c r="G803" s="42"/>
      <c r="H803" s="42"/>
      <c r="I803" s="42"/>
      <c r="J803" s="42"/>
      <c r="K803" s="42"/>
      <c r="M803" s="31">
        <v>8</v>
      </c>
      <c r="N803" s="58"/>
    </row>
    <row r="804" spans="2:15" s="141" customFormat="1" ht="25.5" customHeight="1" x14ac:dyDescent="0.2">
      <c r="B804" s="276" t="s">
        <v>167</v>
      </c>
      <c r="C804" s="276"/>
      <c r="D804" s="276"/>
      <c r="E804" s="276"/>
      <c r="F804" s="276"/>
      <c r="G804" s="276"/>
      <c r="H804" s="276"/>
      <c r="I804" s="276"/>
      <c r="J804" s="276"/>
      <c r="K804" s="276"/>
      <c r="L804" s="276"/>
      <c r="M804" s="276"/>
    </row>
    <row r="805" spans="2:15" ht="15" customHeight="1" x14ac:dyDescent="0.2">
      <c r="B805" s="28"/>
      <c r="C805" s="32"/>
      <c r="D805" s="32"/>
      <c r="E805" s="32"/>
      <c r="F805" s="32"/>
      <c r="G805" s="32"/>
      <c r="H805" s="32"/>
      <c r="I805" s="32"/>
      <c r="J805" s="32"/>
      <c r="K805" s="32"/>
      <c r="L805" s="32"/>
      <c r="M805" s="32"/>
      <c r="N805" s="32"/>
    </row>
    <row r="806" spans="2:15" ht="24.95" customHeight="1" x14ac:dyDescent="0.2">
      <c r="B806" s="274" t="s">
        <v>13</v>
      </c>
      <c r="C806" s="274"/>
      <c r="D806" s="274"/>
      <c r="E806" s="274"/>
      <c r="F806" s="274"/>
      <c r="G806" s="274"/>
      <c r="H806" s="274"/>
      <c r="I806" s="248"/>
      <c r="J806" s="248"/>
      <c r="K806" s="248"/>
      <c r="L806" s="248"/>
      <c r="M806" s="248"/>
      <c r="N806" s="248"/>
    </row>
    <row r="807" spans="2:15" ht="24.95" customHeight="1" x14ac:dyDescent="0.2">
      <c r="B807" s="100" t="s">
        <v>35</v>
      </c>
      <c r="C807" s="273" t="s">
        <v>51</v>
      </c>
      <c r="D807" s="273"/>
      <c r="E807" s="273" t="s">
        <v>50</v>
      </c>
      <c r="F807" s="273"/>
      <c r="G807" s="273" t="s">
        <v>0</v>
      </c>
      <c r="H807" s="273"/>
    </row>
    <row r="808" spans="2:15" ht="24.95" customHeight="1" x14ac:dyDescent="0.2">
      <c r="B808" s="86" t="s">
        <v>164</v>
      </c>
      <c r="C808" s="254">
        <v>151252</v>
      </c>
      <c r="D808" s="254"/>
      <c r="E808" s="254">
        <v>57399</v>
      </c>
      <c r="F808" s="254"/>
      <c r="G808" s="260">
        <f>C808+E808</f>
        <v>208651</v>
      </c>
      <c r="H808" s="260"/>
    </row>
    <row r="809" spans="2:15" ht="24.95" customHeight="1" x14ac:dyDescent="0.2">
      <c r="B809" s="86" t="s">
        <v>165</v>
      </c>
      <c r="C809" s="267">
        <v>154008</v>
      </c>
      <c r="D809" s="267"/>
      <c r="E809" s="267">
        <v>63251</v>
      </c>
      <c r="F809" s="267"/>
      <c r="G809" s="260">
        <f>C809+E809</f>
        <v>217259</v>
      </c>
      <c r="H809" s="260"/>
    </row>
    <row r="810" spans="2:15" ht="24.95" customHeight="1" x14ac:dyDescent="0.2">
      <c r="B810" s="128" t="s">
        <v>43</v>
      </c>
      <c r="C810" s="265">
        <f>(C809-C808)/C808</f>
        <v>1.8221246661201174E-2</v>
      </c>
      <c r="D810" s="265"/>
      <c r="E810" s="265">
        <f>(E809-E808)/E808</f>
        <v>0.10195299569678914</v>
      </c>
      <c r="F810" s="265"/>
      <c r="G810" s="265">
        <f>(G809-G808)/G808</f>
        <v>4.1255493623323154E-2</v>
      </c>
      <c r="H810" s="265"/>
    </row>
    <row r="811" spans="2:15" ht="24.95" customHeight="1" x14ac:dyDescent="0.2">
      <c r="B811" s="33"/>
      <c r="C811" s="34"/>
      <c r="D811" s="34"/>
      <c r="E811" s="34"/>
      <c r="F811" s="34"/>
      <c r="G811" s="34"/>
      <c r="H811" s="34"/>
      <c r="I811" s="13"/>
      <c r="J811" s="13"/>
      <c r="K811" s="13"/>
      <c r="L811" s="13"/>
      <c r="M811" s="13"/>
      <c r="N811" s="13"/>
      <c r="O811" s="13"/>
    </row>
    <row r="812" spans="2:15" ht="24.95" customHeight="1" x14ac:dyDescent="0.2">
      <c r="B812" s="33"/>
      <c r="C812" s="34"/>
      <c r="D812" s="34"/>
      <c r="E812" s="34"/>
      <c r="F812" s="34"/>
      <c r="G812" s="34"/>
      <c r="H812" s="34"/>
      <c r="I812" s="13"/>
      <c r="J812" s="13"/>
      <c r="K812" s="13"/>
      <c r="L812" s="13"/>
      <c r="M812" s="13"/>
      <c r="N812" s="13"/>
      <c r="O812" s="13"/>
    </row>
    <row r="813" spans="2:15" ht="24.95" customHeight="1" x14ac:dyDescent="0.2">
      <c r="B813" s="33"/>
      <c r="C813" s="34"/>
      <c r="D813" s="34"/>
      <c r="E813" s="34"/>
      <c r="F813" s="34"/>
      <c r="G813" s="34"/>
      <c r="H813" s="34"/>
      <c r="I813" s="13"/>
      <c r="J813" s="13"/>
      <c r="K813" s="13"/>
      <c r="L813" s="13"/>
      <c r="M813" s="13"/>
      <c r="N813" s="13"/>
      <c r="O813" s="13"/>
    </row>
    <row r="814" spans="2:15" ht="24.95" customHeight="1" x14ac:dyDescent="0.2">
      <c r="B814" s="33"/>
      <c r="C814" s="34"/>
      <c r="D814" s="34"/>
      <c r="E814" s="34"/>
      <c r="F814" s="34"/>
      <c r="G814" s="34"/>
      <c r="H814" s="34"/>
      <c r="I814" s="13"/>
      <c r="J814" s="13"/>
      <c r="K814" s="13"/>
      <c r="L814" s="13"/>
      <c r="M814" s="13"/>
      <c r="N814" s="13"/>
      <c r="O814" s="13"/>
    </row>
    <row r="815" spans="2:15" ht="24.95" customHeight="1" x14ac:dyDescent="0.2">
      <c r="B815" s="33"/>
      <c r="C815" s="34"/>
      <c r="D815" s="34"/>
      <c r="E815" s="34"/>
      <c r="F815" s="34"/>
      <c r="G815" s="34"/>
      <c r="H815" s="34"/>
      <c r="I815" s="13"/>
      <c r="J815" s="13"/>
      <c r="K815" s="13"/>
      <c r="L815" s="13"/>
      <c r="M815" s="13"/>
      <c r="N815" s="13"/>
      <c r="O815" s="13"/>
    </row>
    <row r="816" spans="2:15" ht="24.95" customHeight="1" x14ac:dyDescent="0.2">
      <c r="B816" s="33"/>
      <c r="C816" s="34"/>
      <c r="D816" s="34"/>
      <c r="E816" s="34"/>
      <c r="F816" s="34"/>
      <c r="G816" s="34"/>
      <c r="H816" s="34"/>
      <c r="I816" s="13"/>
      <c r="J816" s="13"/>
      <c r="K816" s="13"/>
      <c r="L816" s="13"/>
      <c r="M816" s="13"/>
      <c r="N816" s="13"/>
      <c r="O816" s="13"/>
    </row>
    <row r="817" spans="2:15" ht="24.95" customHeight="1" x14ac:dyDescent="0.2">
      <c r="B817" s="33"/>
      <c r="C817" s="34"/>
      <c r="D817" s="34"/>
      <c r="E817" s="34"/>
      <c r="F817" s="34"/>
      <c r="G817" s="34"/>
      <c r="H817" s="34"/>
      <c r="I817" s="13"/>
      <c r="J817" s="13"/>
      <c r="K817" s="13"/>
      <c r="L817" s="13"/>
      <c r="M817" s="13"/>
      <c r="N817" s="13"/>
      <c r="O817" s="13"/>
    </row>
    <row r="818" spans="2:15" ht="24.95" customHeight="1" x14ac:dyDescent="0.2">
      <c r="B818" s="33"/>
      <c r="C818" s="34"/>
      <c r="D818" s="34"/>
      <c r="E818" s="34"/>
      <c r="F818" s="34"/>
      <c r="G818" s="34"/>
      <c r="H818" s="34"/>
      <c r="I818" s="13"/>
      <c r="J818" s="13"/>
      <c r="K818" s="13"/>
      <c r="L818" s="13"/>
      <c r="M818" s="13"/>
      <c r="N818" s="13"/>
      <c r="O818" s="13"/>
    </row>
    <row r="819" spans="2:15" ht="24.95" customHeight="1" x14ac:dyDescent="0.2">
      <c r="B819" s="33"/>
      <c r="C819" s="34"/>
      <c r="D819" s="34"/>
      <c r="E819" s="34"/>
      <c r="F819" s="34"/>
      <c r="G819" s="34"/>
      <c r="H819" s="34"/>
      <c r="I819" s="13"/>
      <c r="J819" s="13"/>
      <c r="K819" s="13"/>
      <c r="L819" s="13"/>
      <c r="M819" s="13"/>
      <c r="N819" s="13"/>
      <c r="O819" s="13"/>
    </row>
    <row r="820" spans="2:15" ht="24.95" customHeight="1" x14ac:dyDescent="0.2"/>
    <row r="821" spans="2:15" ht="24.95" customHeight="1" x14ac:dyDescent="0.2"/>
    <row r="822" spans="2:15" ht="24.95" customHeight="1" x14ac:dyDescent="0.2"/>
    <row r="823" spans="2:15" ht="24.95" customHeight="1" x14ac:dyDescent="0.2"/>
    <row r="824" spans="2:15" ht="24.95" customHeight="1" x14ac:dyDescent="0.2"/>
    <row r="825" spans="2:15" ht="24.95" customHeight="1" x14ac:dyDescent="0.2"/>
    <row r="826" spans="2:15" ht="24.95" customHeight="1" x14ac:dyDescent="0.2"/>
    <row r="827" spans="2:15" ht="24.95" customHeight="1" x14ac:dyDescent="0.2"/>
    <row r="828" spans="2:15" ht="24.95" customHeight="1" x14ac:dyDescent="0.2"/>
    <row r="829" spans="2:15" ht="24.95" customHeight="1" x14ac:dyDescent="0.2"/>
    <row r="830" spans="2:15" ht="24.95" customHeight="1" x14ac:dyDescent="0.2"/>
    <row r="831" spans="2:15" ht="24.95" customHeight="1" x14ac:dyDescent="0.2"/>
    <row r="832" spans="2:15" ht="24.95" customHeight="1" x14ac:dyDescent="0.2"/>
    <row r="833" spans="2:12" ht="24.95" customHeight="1" x14ac:dyDescent="0.2">
      <c r="B833" s="269" t="s">
        <v>15</v>
      </c>
      <c r="C833" s="269"/>
      <c r="D833" s="269"/>
      <c r="E833" s="269"/>
      <c r="F833" s="269"/>
      <c r="G833" s="269"/>
      <c r="H833" s="269"/>
      <c r="I833" s="269"/>
      <c r="J833" s="269"/>
    </row>
    <row r="834" spans="2:12" ht="24.95" customHeight="1" x14ac:dyDescent="0.2">
      <c r="B834" s="163" t="s">
        <v>35</v>
      </c>
      <c r="C834" s="266" t="s">
        <v>40</v>
      </c>
      <c r="D834" s="266"/>
      <c r="E834" s="266" t="s">
        <v>41</v>
      </c>
      <c r="F834" s="266"/>
      <c r="G834" s="266" t="s">
        <v>42</v>
      </c>
      <c r="H834" s="266"/>
      <c r="I834" s="266" t="s">
        <v>89</v>
      </c>
      <c r="J834" s="266"/>
      <c r="L834" s="39"/>
    </row>
    <row r="835" spans="2:12" ht="24.95" customHeight="1" x14ac:dyDescent="0.2">
      <c r="B835" s="86" t="s">
        <v>164</v>
      </c>
      <c r="C835" s="254">
        <v>323276</v>
      </c>
      <c r="D835" s="254"/>
      <c r="E835" s="254">
        <v>89938</v>
      </c>
      <c r="F835" s="254"/>
      <c r="G835" s="260">
        <f>C835+E835</f>
        <v>413214</v>
      </c>
      <c r="H835" s="260"/>
      <c r="I835" s="270">
        <v>0.22863659300966749</v>
      </c>
      <c r="J835" s="270"/>
    </row>
    <row r="836" spans="2:12" ht="24.95" customHeight="1" x14ac:dyDescent="0.2">
      <c r="B836" s="86" t="s">
        <v>165</v>
      </c>
      <c r="C836" s="267">
        <v>332354</v>
      </c>
      <c r="D836" s="267"/>
      <c r="E836" s="267">
        <v>95384</v>
      </c>
      <c r="F836" s="267"/>
      <c r="G836" s="260">
        <f>C836+E836</f>
        <v>427738</v>
      </c>
      <c r="H836" s="260"/>
      <c r="I836" s="271">
        <v>0.23801502972836869</v>
      </c>
      <c r="J836" s="271"/>
    </row>
    <row r="837" spans="2:12" ht="24.95" customHeight="1" x14ac:dyDescent="0.2">
      <c r="B837" s="115" t="s">
        <v>43</v>
      </c>
      <c r="C837" s="261">
        <f>(C836-C835)/C835</f>
        <v>2.808126801865898E-2</v>
      </c>
      <c r="D837" s="261"/>
      <c r="E837" s="261">
        <f>(E836-E835)/E835</f>
        <v>6.0552825279637082E-2</v>
      </c>
      <c r="F837" s="261"/>
      <c r="G837" s="261">
        <f>(G836-G835)/G835</f>
        <v>3.5148857492727739E-2</v>
      </c>
      <c r="H837" s="261"/>
      <c r="I837" s="261">
        <f>(I836-I835)/I835</f>
        <v>4.1018966366003579E-2</v>
      </c>
      <c r="J837" s="261"/>
    </row>
    <row r="838" spans="2:12" ht="24.95" customHeight="1" x14ac:dyDescent="0.2">
      <c r="B838" s="37"/>
      <c r="C838" s="38"/>
      <c r="D838" s="38"/>
      <c r="E838" s="38"/>
      <c r="F838" s="38"/>
      <c r="G838" s="40"/>
      <c r="H838" s="40"/>
      <c r="I838" s="40"/>
      <c r="J838" s="40"/>
      <c r="K838" s="13"/>
    </row>
    <row r="839" spans="2:12" ht="24.95" customHeight="1" x14ac:dyDescent="0.2"/>
    <row r="840" spans="2:12" ht="24.95" customHeight="1" x14ac:dyDescent="0.2"/>
    <row r="841" spans="2:12" ht="24.95" customHeight="1" x14ac:dyDescent="0.2"/>
    <row r="842" spans="2:12" ht="24.95" customHeight="1" x14ac:dyDescent="0.2">
      <c r="L842" s="41"/>
    </row>
    <row r="843" spans="2:12" ht="24.95" customHeight="1" x14ac:dyDescent="0.2"/>
    <row r="844" spans="2:12" ht="24.95" customHeight="1" x14ac:dyDescent="0.2"/>
    <row r="845" spans="2:12" ht="24.95" customHeight="1" x14ac:dyDescent="0.2">
      <c r="L845" s="27"/>
    </row>
    <row r="846" spans="2:12" ht="24.95" customHeight="1" x14ac:dyDescent="0.2"/>
    <row r="847" spans="2:12" ht="24.95" customHeight="1" x14ac:dyDescent="0.2"/>
    <row r="848" spans="2:12" ht="24.95" customHeight="1" x14ac:dyDescent="0.2"/>
    <row r="849" spans="2:15" ht="24.95" customHeight="1" x14ac:dyDescent="0.2"/>
    <row r="850" spans="2:15" ht="24.95" customHeight="1" x14ac:dyDescent="0.2"/>
    <row r="851" spans="2:15" ht="24.95" customHeight="1" x14ac:dyDescent="0.2"/>
    <row r="852" spans="2:15" ht="24.95" customHeight="1" x14ac:dyDescent="0.2"/>
    <row r="853" spans="2:15" ht="24.95" customHeight="1" x14ac:dyDescent="0.2"/>
    <row r="854" spans="2:15" ht="24.95" customHeight="1" x14ac:dyDescent="0.2"/>
    <row r="855" spans="2:15" ht="24.95" customHeight="1" x14ac:dyDescent="0.2">
      <c r="O855" s="31"/>
    </row>
    <row r="856" spans="2:15" ht="24.95" customHeight="1" x14ac:dyDescent="0.2">
      <c r="O856" s="31"/>
    </row>
    <row r="857" spans="2:15" ht="24.95" customHeight="1" x14ac:dyDescent="0.2">
      <c r="O857" s="31"/>
    </row>
    <row r="858" spans="2:15" ht="24.95" customHeight="1" x14ac:dyDescent="0.2">
      <c r="B858" s="58"/>
      <c r="C858" s="58"/>
      <c r="D858" s="58"/>
      <c r="E858" s="58"/>
      <c r="F858" s="58"/>
      <c r="G858" s="58"/>
      <c r="H858" s="58"/>
      <c r="I858" s="58"/>
      <c r="J858" s="58"/>
      <c r="K858" s="58"/>
      <c r="L858" s="58"/>
      <c r="M858" s="58"/>
      <c r="N858" s="58"/>
      <c r="O858" s="58"/>
    </row>
    <row r="859" spans="2:15" ht="24.95" customHeight="1" x14ac:dyDescent="0.2">
      <c r="B859" s="58"/>
      <c r="C859" s="58"/>
      <c r="D859" s="58"/>
      <c r="E859" s="58"/>
      <c r="F859" s="58"/>
      <c r="G859" s="58"/>
      <c r="H859" s="58"/>
      <c r="I859" s="58"/>
      <c r="J859" s="58"/>
      <c r="K859" s="58"/>
      <c r="L859" s="58"/>
      <c r="M859" s="58"/>
      <c r="N859" s="58"/>
      <c r="O859" s="58"/>
    </row>
    <row r="860" spans="2:15" ht="24.95" customHeight="1" x14ac:dyDescent="0.2">
      <c r="B860" s="58"/>
      <c r="C860" s="58"/>
      <c r="D860" s="58"/>
      <c r="E860" s="58"/>
      <c r="F860" s="58"/>
      <c r="G860" s="58"/>
      <c r="H860" s="58"/>
      <c r="I860" s="58"/>
      <c r="J860" s="58"/>
      <c r="K860" s="58"/>
      <c r="L860" s="58"/>
      <c r="M860" s="58"/>
      <c r="N860" s="58"/>
      <c r="O860" s="58"/>
    </row>
    <row r="861" spans="2:15" ht="24.95" customHeight="1" x14ac:dyDescent="0.2">
      <c r="B861" s="58"/>
      <c r="C861" s="58"/>
      <c r="D861" s="58"/>
      <c r="E861" s="58"/>
      <c r="F861" s="58"/>
      <c r="G861" s="58"/>
      <c r="H861" s="58"/>
      <c r="I861" s="58"/>
      <c r="J861" s="58"/>
      <c r="K861" s="58"/>
      <c r="L861" s="58"/>
      <c r="M861" s="58"/>
      <c r="N861" s="58"/>
      <c r="O861" s="58"/>
    </row>
    <row r="862" spans="2:15" ht="24.95" customHeight="1" x14ac:dyDescent="0.2">
      <c r="B862" s="58"/>
      <c r="C862" s="58"/>
      <c r="D862" s="58"/>
      <c r="E862" s="58"/>
      <c r="F862" s="58"/>
      <c r="G862" s="58"/>
      <c r="H862" s="58"/>
      <c r="I862" s="58"/>
      <c r="J862" s="58"/>
      <c r="K862" s="58"/>
      <c r="L862" s="58"/>
      <c r="M862" s="58"/>
      <c r="N862" s="58"/>
      <c r="O862" s="58"/>
    </row>
    <row r="863" spans="2:15" ht="24.95" customHeight="1" x14ac:dyDescent="0.2">
      <c r="B863" s="58"/>
      <c r="C863" s="58"/>
      <c r="D863" s="58"/>
      <c r="E863" s="58"/>
      <c r="F863" s="58"/>
      <c r="G863" s="58"/>
      <c r="H863" s="58"/>
      <c r="I863" s="58"/>
      <c r="J863" s="58"/>
      <c r="K863" s="58"/>
      <c r="L863" s="58"/>
      <c r="M863" s="58"/>
      <c r="N863" s="58"/>
      <c r="O863" s="58"/>
    </row>
    <row r="864" spans="2:15" ht="24.95" customHeight="1" x14ac:dyDescent="0.2">
      <c r="B864" s="58"/>
      <c r="C864" s="58"/>
      <c r="D864" s="58"/>
      <c r="E864" s="58"/>
      <c r="F864" s="58"/>
      <c r="G864" s="58"/>
      <c r="H864" s="58"/>
      <c r="I864" s="58"/>
      <c r="J864" s="58"/>
      <c r="K864" s="58"/>
      <c r="L864" s="58"/>
      <c r="M864" s="58"/>
      <c r="N864" s="58"/>
      <c r="O864" s="58"/>
    </row>
    <row r="865" spans="2:15" ht="24.95" customHeight="1" x14ac:dyDescent="0.2">
      <c r="B865" s="58"/>
      <c r="C865" s="58"/>
      <c r="D865" s="58"/>
      <c r="E865" s="58"/>
      <c r="F865" s="58"/>
      <c r="G865" s="58"/>
      <c r="H865" s="58"/>
      <c r="I865" s="58"/>
      <c r="J865" s="58"/>
      <c r="K865" s="58"/>
      <c r="L865" s="58"/>
      <c r="M865" s="58"/>
      <c r="N865" s="58"/>
      <c r="O865" s="58"/>
    </row>
    <row r="866" spans="2:15" ht="24.95" customHeight="1" x14ac:dyDescent="0.2">
      <c r="B866" s="58"/>
      <c r="C866" s="58"/>
      <c r="D866" s="58"/>
      <c r="E866" s="58"/>
      <c r="F866" s="58"/>
      <c r="G866" s="58"/>
      <c r="H866" s="58"/>
      <c r="I866" s="58"/>
      <c r="J866" s="58"/>
      <c r="K866" s="58"/>
      <c r="L866" s="58"/>
      <c r="M866" s="58"/>
      <c r="N866" s="58"/>
      <c r="O866" s="58"/>
    </row>
    <row r="867" spans="2:15" ht="24.95" customHeight="1" x14ac:dyDescent="0.2">
      <c r="B867" s="58"/>
      <c r="C867" s="58"/>
      <c r="D867" s="58"/>
      <c r="E867" s="58"/>
      <c r="F867" s="58"/>
      <c r="G867" s="58"/>
      <c r="H867" s="58"/>
      <c r="I867" s="58"/>
      <c r="J867" s="58"/>
      <c r="K867" s="58"/>
      <c r="L867" s="58"/>
      <c r="M867" s="58"/>
      <c r="N867" s="58"/>
      <c r="O867" s="58"/>
    </row>
    <row r="868" spans="2:15" ht="24.95" customHeight="1" x14ac:dyDescent="0.2">
      <c r="B868" s="58"/>
      <c r="C868" s="58"/>
      <c r="D868" s="58"/>
      <c r="E868" s="58"/>
      <c r="F868" s="58"/>
      <c r="G868" s="58"/>
      <c r="H868" s="58"/>
      <c r="I868" s="58"/>
      <c r="J868" s="58"/>
      <c r="K868" s="58"/>
      <c r="L868" s="58"/>
      <c r="M868" s="58"/>
      <c r="N868" s="58"/>
      <c r="O868" s="58"/>
    </row>
    <row r="869" spans="2:15" ht="24.95" customHeight="1" x14ac:dyDescent="0.2">
      <c r="B869" s="58"/>
      <c r="C869" s="58"/>
      <c r="D869" s="58"/>
      <c r="E869" s="58"/>
      <c r="F869" s="58"/>
      <c r="G869" s="58"/>
      <c r="H869" s="58"/>
      <c r="I869" s="58"/>
      <c r="J869" s="58"/>
      <c r="K869" s="58"/>
      <c r="L869" s="58"/>
      <c r="M869" s="58"/>
      <c r="N869" s="58"/>
      <c r="O869" s="58"/>
    </row>
    <row r="870" spans="2:15" ht="24.95" customHeight="1" x14ac:dyDescent="0.2">
      <c r="B870" s="58"/>
      <c r="C870" s="58"/>
      <c r="D870" s="58"/>
      <c r="E870" s="58"/>
      <c r="F870" s="58"/>
      <c r="G870" s="58"/>
      <c r="H870" s="58"/>
      <c r="I870" s="58"/>
      <c r="J870" s="58"/>
      <c r="K870" s="58"/>
      <c r="L870" s="58"/>
      <c r="M870" s="58"/>
      <c r="N870" s="58"/>
      <c r="O870" s="58"/>
    </row>
    <row r="871" spans="2:15" ht="24.95" customHeight="1" x14ac:dyDescent="0.2">
      <c r="B871" s="58"/>
      <c r="C871" s="58"/>
      <c r="D871" s="58"/>
      <c r="E871" s="58"/>
      <c r="F871" s="58"/>
      <c r="G871" s="58"/>
      <c r="H871" s="58"/>
      <c r="I871" s="58"/>
      <c r="J871" s="58"/>
      <c r="K871" s="58"/>
      <c r="L871" s="58"/>
      <c r="M871" s="58"/>
      <c r="N871" s="58"/>
      <c r="O871" s="58"/>
    </row>
    <row r="872" spans="2:15" ht="24.95" customHeight="1" x14ac:dyDescent="0.2">
      <c r="B872" s="58"/>
      <c r="C872" s="58"/>
      <c r="D872" s="58"/>
      <c r="E872" s="58"/>
      <c r="F872" s="58"/>
      <c r="G872" s="58"/>
      <c r="H872" s="58"/>
      <c r="I872" s="58"/>
      <c r="J872" s="58"/>
      <c r="K872" s="58"/>
      <c r="L872" s="58"/>
      <c r="M872" s="58"/>
      <c r="N872" s="58"/>
      <c r="O872" s="58"/>
    </row>
    <row r="873" spans="2:15" ht="24.95" customHeight="1" x14ac:dyDescent="0.2">
      <c r="B873" s="58"/>
      <c r="C873" s="58"/>
      <c r="D873" s="58"/>
      <c r="E873" s="58"/>
      <c r="F873" s="58"/>
      <c r="G873" s="58"/>
      <c r="H873" s="58"/>
      <c r="I873" s="58"/>
      <c r="J873" s="58"/>
      <c r="K873" s="58"/>
      <c r="L873" s="58"/>
      <c r="M873" s="58"/>
      <c r="N873" s="58"/>
      <c r="O873" s="58"/>
    </row>
    <row r="874" spans="2:15" ht="24.95" customHeight="1" x14ac:dyDescent="0.2">
      <c r="B874" s="58"/>
      <c r="C874" s="58"/>
      <c r="D874" s="58"/>
      <c r="E874" s="58"/>
      <c r="F874" s="58"/>
      <c r="G874" s="58"/>
      <c r="H874" s="58"/>
      <c r="I874" s="58"/>
      <c r="J874" s="58"/>
      <c r="K874" s="58"/>
      <c r="M874" s="31">
        <v>9</v>
      </c>
      <c r="N874" s="58"/>
    </row>
    <row r="875" spans="2:15" ht="25.5" customHeight="1" x14ac:dyDescent="0.2">
      <c r="B875" s="262" t="s">
        <v>120</v>
      </c>
      <c r="C875" s="262"/>
      <c r="D875" s="262"/>
      <c r="E875" s="262"/>
      <c r="F875" s="262"/>
      <c r="G875" s="262"/>
      <c r="H875" s="262"/>
      <c r="I875" s="262"/>
      <c r="J875" s="262"/>
      <c r="K875" s="262"/>
      <c r="L875" s="262"/>
      <c r="M875" s="262"/>
    </row>
    <row r="876" spans="2:15" ht="15" customHeight="1" x14ac:dyDescent="0.2">
      <c r="M876" s="13"/>
      <c r="N876" s="13"/>
      <c r="O876" s="13"/>
    </row>
    <row r="877" spans="2:15" ht="25.5" customHeight="1" x14ac:dyDescent="0.2">
      <c r="B877" s="262" t="s">
        <v>79</v>
      </c>
      <c r="C877" s="262"/>
      <c r="D877" s="262"/>
      <c r="E877" s="262"/>
      <c r="F877" s="262"/>
      <c r="G877" s="262"/>
      <c r="H877" s="262"/>
      <c r="I877" s="262"/>
      <c r="J877" s="262"/>
      <c r="K877" s="262"/>
      <c r="L877" s="262"/>
      <c r="M877" s="262"/>
    </row>
    <row r="878" spans="2:15" ht="15" customHeight="1" x14ac:dyDescent="0.2">
      <c r="B878" s="56"/>
      <c r="C878" s="56"/>
      <c r="D878" s="56"/>
      <c r="E878" s="56"/>
      <c r="F878" s="56"/>
      <c r="G878" s="56"/>
      <c r="M878" s="13"/>
      <c r="N878" s="13"/>
      <c r="O878" s="13"/>
    </row>
    <row r="879" spans="2:15" ht="24.95" customHeight="1" x14ac:dyDescent="0.2">
      <c r="B879" s="272" t="s">
        <v>20</v>
      </c>
      <c r="C879" s="272"/>
      <c r="D879" s="272"/>
      <c r="E879" s="272"/>
      <c r="F879" s="272"/>
      <c r="G879" s="272"/>
      <c r="H879" s="272"/>
      <c r="I879" s="272"/>
      <c r="J879" s="272"/>
    </row>
    <row r="880" spans="2:15" ht="24.95" customHeight="1" x14ac:dyDescent="0.2">
      <c r="B880" s="249" t="s">
        <v>36</v>
      </c>
      <c r="C880" s="258" t="s">
        <v>47</v>
      </c>
      <c r="D880" s="258"/>
      <c r="E880" s="258"/>
      <c r="F880" s="258" t="s">
        <v>48</v>
      </c>
      <c r="G880" s="258"/>
      <c r="H880" s="258"/>
      <c r="I880" s="155" t="s">
        <v>52</v>
      </c>
      <c r="J880" s="159" t="s">
        <v>53</v>
      </c>
      <c r="M880" s="44"/>
    </row>
    <row r="881" spans="2:13" ht="24.95" customHeight="1" x14ac:dyDescent="0.2">
      <c r="B881" s="250"/>
      <c r="C881" s="151" t="s">
        <v>66</v>
      </c>
      <c r="D881" s="151" t="s">
        <v>67</v>
      </c>
      <c r="E881" s="209" t="s">
        <v>72</v>
      </c>
      <c r="F881" s="151" t="s">
        <v>69</v>
      </c>
      <c r="G881" s="151" t="s">
        <v>70</v>
      </c>
      <c r="H881" s="152" t="s">
        <v>71</v>
      </c>
      <c r="I881" s="156" t="s">
        <v>85</v>
      </c>
      <c r="J881" s="160" t="s">
        <v>86</v>
      </c>
      <c r="K881" s="19"/>
      <c r="M881" s="44"/>
    </row>
    <row r="882" spans="2:13" ht="24.95" customHeight="1" x14ac:dyDescent="0.2">
      <c r="B882" s="149" t="s">
        <v>114</v>
      </c>
      <c r="C882" s="103">
        <v>18468</v>
      </c>
      <c r="D882" s="103">
        <v>824</v>
      </c>
      <c r="E882" s="210">
        <f t="shared" ref="E882:E890" si="18">C882+D882</f>
        <v>19292</v>
      </c>
      <c r="F882" s="103">
        <v>45785</v>
      </c>
      <c r="G882" s="103">
        <v>2017</v>
      </c>
      <c r="H882" s="153">
        <f t="shared" ref="H882:H890" si="19">F882+G882</f>
        <v>47802</v>
      </c>
      <c r="I882" s="157">
        <v>0.20554518794988003</v>
      </c>
      <c r="J882" s="161">
        <f>H882/E882</f>
        <v>2.4778146381919965</v>
      </c>
      <c r="K882" s="46"/>
      <c r="M882" s="44"/>
    </row>
    <row r="883" spans="2:13" ht="24.95" customHeight="1" x14ac:dyDescent="0.2">
      <c r="B883" s="149" t="s">
        <v>5</v>
      </c>
      <c r="C883" s="103">
        <v>10217</v>
      </c>
      <c r="D883" s="103">
        <v>744</v>
      </c>
      <c r="E883" s="210">
        <f t="shared" si="18"/>
        <v>10961</v>
      </c>
      <c r="F883" s="103">
        <v>24781</v>
      </c>
      <c r="G883" s="103">
        <v>1506</v>
      </c>
      <c r="H883" s="153">
        <f t="shared" si="19"/>
        <v>26287</v>
      </c>
      <c r="I883" s="157">
        <v>0.17677042775390533</v>
      </c>
      <c r="J883" s="161">
        <f t="shared" ref="J883:J891" si="20">H883/E883</f>
        <v>2.3982300884955752</v>
      </c>
      <c r="K883" s="46"/>
      <c r="M883" s="44"/>
    </row>
    <row r="884" spans="2:13" ht="24.95" customHeight="1" x14ac:dyDescent="0.2">
      <c r="B884" s="149" t="s">
        <v>22</v>
      </c>
      <c r="C884" s="103">
        <v>10047</v>
      </c>
      <c r="D884" s="103">
        <v>239</v>
      </c>
      <c r="E884" s="210">
        <f t="shared" si="18"/>
        <v>10286</v>
      </c>
      <c r="F884" s="103">
        <v>22703</v>
      </c>
      <c r="G884" s="103">
        <v>454</v>
      </c>
      <c r="H884" s="153">
        <f t="shared" si="19"/>
        <v>23157</v>
      </c>
      <c r="I884" s="157">
        <v>0.15660377358490565</v>
      </c>
      <c r="J884" s="161">
        <f t="shared" si="20"/>
        <v>2.2513124635426793</v>
      </c>
      <c r="K884" s="46"/>
      <c r="M884" s="44"/>
    </row>
    <row r="885" spans="2:13" ht="24.95" customHeight="1" x14ac:dyDescent="0.2">
      <c r="B885" s="149" t="s">
        <v>7</v>
      </c>
      <c r="C885" s="103">
        <v>4803</v>
      </c>
      <c r="D885" s="103">
        <v>493</v>
      </c>
      <c r="E885" s="210">
        <f t="shared" si="18"/>
        <v>5296</v>
      </c>
      <c r="F885" s="103">
        <v>11567</v>
      </c>
      <c r="G885" s="103">
        <v>616</v>
      </c>
      <c r="H885" s="153">
        <f t="shared" si="19"/>
        <v>12183</v>
      </c>
      <c r="I885" s="157">
        <v>0.16794871794871793</v>
      </c>
      <c r="J885" s="161">
        <f t="shared" si="20"/>
        <v>2.300415407854985</v>
      </c>
      <c r="K885" s="46"/>
      <c r="M885" s="44"/>
    </row>
    <row r="886" spans="2:13" ht="24.95" customHeight="1" x14ac:dyDescent="0.2">
      <c r="B886" s="149" t="s">
        <v>8</v>
      </c>
      <c r="C886" s="103">
        <v>9566</v>
      </c>
      <c r="D886" s="103">
        <v>656</v>
      </c>
      <c r="E886" s="210">
        <f t="shared" si="18"/>
        <v>10222</v>
      </c>
      <c r="F886" s="103">
        <v>23899</v>
      </c>
      <c r="G886" s="103">
        <v>1310</v>
      </c>
      <c r="H886" s="153">
        <f t="shared" si="19"/>
        <v>25209</v>
      </c>
      <c r="I886" s="157">
        <v>0.17927547363031235</v>
      </c>
      <c r="J886" s="161">
        <f t="shared" si="20"/>
        <v>2.4661514380747409</v>
      </c>
      <c r="K886" s="46"/>
      <c r="M886" s="44"/>
    </row>
    <row r="887" spans="2:13" ht="24.95" customHeight="1" x14ac:dyDescent="0.2">
      <c r="B887" s="149" t="s">
        <v>9</v>
      </c>
      <c r="C887" s="103">
        <v>16355</v>
      </c>
      <c r="D887" s="103">
        <v>391</v>
      </c>
      <c r="E887" s="210">
        <f t="shared" si="18"/>
        <v>16746</v>
      </c>
      <c r="F887" s="103">
        <v>37372</v>
      </c>
      <c r="G887" s="103">
        <v>1319</v>
      </c>
      <c r="H887" s="153">
        <f t="shared" si="19"/>
        <v>38691</v>
      </c>
      <c r="I887" s="157">
        <v>0.28612947597284466</v>
      </c>
      <c r="J887" s="161">
        <f t="shared" si="20"/>
        <v>2.3104621999283412</v>
      </c>
      <c r="K887" s="46"/>
      <c r="M887" s="44"/>
    </row>
    <row r="888" spans="2:13" ht="24.95" customHeight="1" x14ac:dyDescent="0.2">
      <c r="B888" s="149" t="s">
        <v>10</v>
      </c>
      <c r="C888" s="103">
        <v>8949</v>
      </c>
      <c r="D888" s="103">
        <v>111</v>
      </c>
      <c r="E888" s="210">
        <f t="shared" si="18"/>
        <v>9060</v>
      </c>
      <c r="F888" s="103">
        <v>20376</v>
      </c>
      <c r="G888" s="103">
        <v>337</v>
      </c>
      <c r="H888" s="153">
        <f t="shared" si="19"/>
        <v>20713</v>
      </c>
      <c r="I888" s="157">
        <v>0.17779704372607255</v>
      </c>
      <c r="J888" s="161">
        <f t="shared" si="20"/>
        <v>2.2862030905077262</v>
      </c>
      <c r="K888" s="46"/>
      <c r="M888" s="44"/>
    </row>
    <row r="889" spans="2:13" ht="24.95" customHeight="1" x14ac:dyDescent="0.2">
      <c r="B889" s="149" t="s">
        <v>11</v>
      </c>
      <c r="C889" s="103">
        <v>5150</v>
      </c>
      <c r="D889" s="103">
        <v>209</v>
      </c>
      <c r="E889" s="210">
        <f t="shared" si="18"/>
        <v>5359</v>
      </c>
      <c r="F889" s="103">
        <v>9964</v>
      </c>
      <c r="G889" s="103">
        <v>359</v>
      </c>
      <c r="H889" s="153">
        <f t="shared" si="19"/>
        <v>10323</v>
      </c>
      <c r="I889" s="157">
        <v>0.16141541444498303</v>
      </c>
      <c r="J889" s="161">
        <f t="shared" si="20"/>
        <v>1.9262922186975182</v>
      </c>
      <c r="K889" s="46"/>
      <c r="M889" s="47"/>
    </row>
    <row r="890" spans="2:13" ht="24.95" customHeight="1" x14ac:dyDescent="0.2">
      <c r="B890" s="149" t="s">
        <v>12</v>
      </c>
      <c r="C890" s="103">
        <v>8590</v>
      </c>
      <c r="D890" s="103">
        <v>302</v>
      </c>
      <c r="E890" s="210">
        <f t="shared" si="18"/>
        <v>8892</v>
      </c>
      <c r="F890" s="103">
        <v>17428</v>
      </c>
      <c r="G890" s="103">
        <v>331</v>
      </c>
      <c r="H890" s="153">
        <f t="shared" si="19"/>
        <v>17759</v>
      </c>
      <c r="I890" s="157">
        <v>0.22634174940416257</v>
      </c>
      <c r="J890" s="161">
        <f t="shared" si="20"/>
        <v>1.9971884840305894</v>
      </c>
      <c r="K890" s="46"/>
      <c r="M890" s="47"/>
    </row>
    <row r="891" spans="2:13" ht="24.95" customHeight="1" x14ac:dyDescent="0.2">
      <c r="B891" s="150" t="s">
        <v>14</v>
      </c>
      <c r="C891" s="107">
        <f t="shared" ref="C891:H891" si="21">SUM(C882:C890)</f>
        <v>92145</v>
      </c>
      <c r="D891" s="107">
        <f t="shared" si="21"/>
        <v>3969</v>
      </c>
      <c r="E891" s="211">
        <f t="shared" si="21"/>
        <v>96114</v>
      </c>
      <c r="F891" s="107">
        <f t="shared" si="21"/>
        <v>213875</v>
      </c>
      <c r="G891" s="107">
        <f t="shared" si="21"/>
        <v>8249</v>
      </c>
      <c r="H891" s="154">
        <f t="shared" si="21"/>
        <v>222124</v>
      </c>
      <c r="I891" s="158">
        <v>0.19545787726289984</v>
      </c>
      <c r="J891" s="162">
        <f t="shared" si="20"/>
        <v>2.3110472980002914</v>
      </c>
      <c r="M891" s="47"/>
    </row>
    <row r="892" spans="2:13" ht="24.95" customHeight="1" x14ac:dyDescent="0.2">
      <c r="B892" s="48"/>
      <c r="C892" s="53"/>
      <c r="D892" s="53"/>
      <c r="E892" s="54"/>
      <c r="F892" s="53"/>
      <c r="G892" s="53"/>
      <c r="H892" s="54"/>
      <c r="I892" s="50"/>
      <c r="J892" s="51"/>
      <c r="K892" s="13"/>
      <c r="M892" s="59"/>
    </row>
    <row r="893" spans="2:13" ht="24.95" customHeight="1" x14ac:dyDescent="0.2">
      <c r="B893" s="48"/>
      <c r="C893" s="60"/>
      <c r="D893" s="60"/>
      <c r="E893" s="61"/>
      <c r="F893" s="60"/>
      <c r="G893" s="60"/>
      <c r="H893" s="61"/>
      <c r="I893" s="62"/>
      <c r="J893" s="63"/>
    </row>
    <row r="894" spans="2:13" ht="24.95" customHeight="1" x14ac:dyDescent="0.2"/>
    <row r="895" spans="2:13" ht="24.95" customHeight="1" x14ac:dyDescent="0.2"/>
    <row r="896" spans="2:13" ht="24.95" customHeight="1" x14ac:dyDescent="0.2"/>
    <row r="897" spans="2:15" ht="24.95" customHeight="1" x14ac:dyDescent="0.2"/>
    <row r="898" spans="2:15" ht="24.95" customHeight="1" x14ac:dyDescent="0.2"/>
    <row r="899" spans="2:15" ht="24.95" customHeight="1" x14ac:dyDescent="0.2"/>
    <row r="900" spans="2:15" ht="24.95" customHeight="1" x14ac:dyDescent="0.2">
      <c r="B900" s="64"/>
      <c r="C900" s="64"/>
      <c r="D900" s="64"/>
      <c r="E900" s="64"/>
      <c r="G900" s="64"/>
      <c r="H900" s="64"/>
      <c r="I900" s="64"/>
      <c r="J900" s="64"/>
    </row>
    <row r="901" spans="2:15" ht="24.95" customHeight="1" x14ac:dyDescent="0.2">
      <c r="B901" s="64"/>
      <c r="C901" s="64"/>
      <c r="D901" s="64"/>
      <c r="E901" s="64"/>
      <c r="G901" s="64"/>
      <c r="H901" s="64"/>
      <c r="I901" s="64"/>
      <c r="J901" s="64"/>
    </row>
    <row r="902" spans="2:15" ht="24.95" customHeight="1" x14ac:dyDescent="0.2">
      <c r="B902" s="64"/>
      <c r="C902" s="64"/>
      <c r="D902" s="64"/>
      <c r="E902" s="64"/>
      <c r="F902" s="64"/>
      <c r="G902" s="64"/>
      <c r="H902" s="64"/>
      <c r="I902" s="64"/>
      <c r="J902" s="64"/>
      <c r="K902" s="64"/>
    </row>
    <row r="903" spans="2:15" ht="24.95" customHeight="1" x14ac:dyDescent="0.2">
      <c r="B903" s="64"/>
      <c r="C903" s="64"/>
      <c r="D903" s="64"/>
      <c r="E903" s="64"/>
      <c r="F903" s="64"/>
      <c r="G903" s="64"/>
      <c r="H903" s="64"/>
      <c r="I903" s="64"/>
      <c r="J903" s="64"/>
      <c r="K903" s="64"/>
    </row>
    <row r="904" spans="2:15" ht="24.95" customHeight="1" x14ac:dyDescent="0.2">
      <c r="B904" s="64"/>
      <c r="C904" s="64"/>
      <c r="D904" s="64"/>
      <c r="E904" s="64"/>
      <c r="F904" s="64"/>
      <c r="G904" s="64"/>
      <c r="H904" s="64"/>
      <c r="I904" s="64"/>
      <c r="J904" s="64"/>
      <c r="K904" s="64"/>
    </row>
    <row r="905" spans="2:15" ht="24.95" customHeight="1" x14ac:dyDescent="0.2">
      <c r="B905" s="64"/>
      <c r="C905" s="64"/>
      <c r="D905" s="64"/>
      <c r="E905" s="64"/>
      <c r="F905" s="64"/>
      <c r="G905" s="64"/>
      <c r="H905" s="64"/>
      <c r="I905" s="64"/>
      <c r="J905" s="64"/>
      <c r="K905" s="64"/>
    </row>
    <row r="906" spans="2:15" ht="24.95" customHeight="1" x14ac:dyDescent="0.2">
      <c r="B906" s="64"/>
      <c r="C906" s="64"/>
      <c r="D906" s="64"/>
      <c r="E906" s="64"/>
      <c r="F906" s="64"/>
      <c r="G906" s="64"/>
      <c r="H906" s="64"/>
      <c r="I906" s="64"/>
      <c r="J906" s="64"/>
      <c r="K906" s="64"/>
    </row>
    <row r="907" spans="2:15" ht="24.95" customHeight="1" x14ac:dyDescent="0.2">
      <c r="B907" s="64"/>
      <c r="C907" s="64"/>
      <c r="D907" s="64"/>
      <c r="E907" s="64"/>
      <c r="F907" s="64"/>
      <c r="G907" s="64"/>
      <c r="H907" s="64"/>
      <c r="I907" s="64"/>
      <c r="J907" s="64"/>
      <c r="K907" s="64"/>
    </row>
    <row r="908" spans="2:15" ht="25.5" customHeight="1" x14ac:dyDescent="0.2">
      <c r="B908" s="262" t="s">
        <v>168</v>
      </c>
      <c r="C908" s="262"/>
      <c r="D908" s="262"/>
      <c r="E908" s="262"/>
      <c r="F908" s="262"/>
      <c r="G908" s="262"/>
      <c r="H908" s="262"/>
      <c r="I908" s="262"/>
      <c r="J908" s="262"/>
      <c r="K908" s="262"/>
      <c r="L908" s="262"/>
      <c r="M908" s="262"/>
    </row>
    <row r="909" spans="2:15" ht="15" customHeight="1" x14ac:dyDescent="0.2">
      <c r="B909" s="56"/>
      <c r="C909" s="56"/>
      <c r="D909" s="56"/>
      <c r="E909" s="56"/>
      <c r="F909" s="56"/>
      <c r="G909" s="56"/>
    </row>
    <row r="910" spans="2:15" ht="24.95" customHeight="1" x14ac:dyDescent="0.2">
      <c r="B910" s="255" t="s">
        <v>13</v>
      </c>
      <c r="C910" s="255"/>
      <c r="D910" s="255"/>
      <c r="E910" s="255"/>
      <c r="F910" s="255"/>
      <c r="G910" s="255"/>
      <c r="H910" s="255"/>
      <c r="I910" s="38"/>
      <c r="J910" s="38"/>
      <c r="K910" s="38"/>
      <c r="L910" s="38"/>
      <c r="M910" s="13"/>
      <c r="N910" s="13"/>
      <c r="O910" s="13"/>
    </row>
    <row r="911" spans="2:15" ht="24.95" customHeight="1" x14ac:dyDescent="0.2">
      <c r="B911" s="148" t="s">
        <v>35</v>
      </c>
      <c r="C911" s="256" t="s">
        <v>62</v>
      </c>
      <c r="D911" s="256"/>
      <c r="E911" s="256" t="s">
        <v>110</v>
      </c>
      <c r="F911" s="256"/>
      <c r="G911" s="256" t="s">
        <v>0</v>
      </c>
      <c r="H911" s="256"/>
      <c r="I911" s="38"/>
      <c r="J911" s="38"/>
      <c r="K911" s="38"/>
      <c r="L911" s="38"/>
      <c r="M911" s="13"/>
      <c r="N911" s="13"/>
      <c r="O911" s="13"/>
    </row>
    <row r="912" spans="2:15" ht="24.95" customHeight="1" x14ac:dyDescent="0.2">
      <c r="B912" s="86" t="s">
        <v>158</v>
      </c>
      <c r="C912" s="257">
        <v>92626</v>
      </c>
      <c r="D912" s="257"/>
      <c r="E912" s="257">
        <v>2626</v>
      </c>
      <c r="F912" s="257"/>
      <c r="G912" s="252">
        <f>C912+E912</f>
        <v>95252</v>
      </c>
      <c r="H912" s="253"/>
      <c r="I912" s="38"/>
      <c r="J912" s="38"/>
      <c r="K912" s="38"/>
      <c r="L912" s="38"/>
      <c r="M912" s="13"/>
      <c r="N912" s="13"/>
      <c r="O912" s="13"/>
    </row>
    <row r="913" spans="2:16" ht="24.95" customHeight="1" x14ac:dyDescent="0.2">
      <c r="B913" s="86" t="s">
        <v>159</v>
      </c>
      <c r="C913" s="268">
        <v>92145</v>
      </c>
      <c r="D913" s="268"/>
      <c r="E913" s="268">
        <v>3969</v>
      </c>
      <c r="F913" s="268"/>
      <c r="G913" s="252">
        <f>C913+E913</f>
        <v>96114</v>
      </c>
      <c r="H913" s="253"/>
      <c r="I913" s="38"/>
      <c r="J913" s="38"/>
      <c r="K913" s="38"/>
      <c r="L913" s="38"/>
      <c r="M913" s="13"/>
      <c r="N913" s="13"/>
      <c r="O913" s="13"/>
    </row>
    <row r="914" spans="2:16" ht="24.95" customHeight="1" x14ac:dyDescent="0.2">
      <c r="B914" s="128" t="s">
        <v>43</v>
      </c>
      <c r="C914" s="265">
        <f>(C913-C912)/C912</f>
        <v>-5.1929263921577096E-3</v>
      </c>
      <c r="D914" s="265"/>
      <c r="E914" s="265">
        <f>(E913-E912)/E912</f>
        <v>0.51142421934501148</v>
      </c>
      <c r="F914" s="265"/>
      <c r="G914" s="265">
        <f>(G913-G912)/G912</f>
        <v>9.0496787469029529E-3</v>
      </c>
      <c r="H914" s="265"/>
      <c r="I914" s="38"/>
      <c r="J914" s="38"/>
      <c r="K914" s="38"/>
      <c r="L914" s="38"/>
      <c r="M914" s="13"/>
      <c r="N914" s="13"/>
      <c r="O914" s="13"/>
    </row>
    <row r="915" spans="2:16" ht="24.95" customHeight="1" x14ac:dyDescent="0.2">
      <c r="B915" s="37"/>
      <c r="C915" s="38"/>
      <c r="D915" s="38"/>
      <c r="E915" s="38"/>
      <c r="F915" s="57"/>
      <c r="G915" s="37"/>
      <c r="H915" s="37"/>
      <c r="I915" s="38"/>
      <c r="J915" s="38"/>
      <c r="K915" s="38"/>
      <c r="L915" s="38"/>
      <c r="M915" s="13"/>
      <c r="N915" s="13"/>
      <c r="O915" s="13"/>
      <c r="P915" s="13"/>
    </row>
    <row r="916" spans="2:16" ht="24.95" customHeight="1" x14ac:dyDescent="0.2">
      <c r="B916" s="37"/>
      <c r="C916" s="38"/>
      <c r="D916" s="38"/>
      <c r="E916" s="38"/>
      <c r="F916" s="57"/>
      <c r="G916" s="37"/>
      <c r="H916" s="37"/>
      <c r="I916" s="38"/>
      <c r="J916" s="38"/>
      <c r="K916" s="38"/>
      <c r="L916" s="38"/>
      <c r="M916" s="13"/>
      <c r="N916" s="13"/>
      <c r="O916" s="13"/>
      <c r="P916" s="13"/>
    </row>
    <row r="917" spans="2:16" ht="24.95" customHeight="1" x14ac:dyDescent="0.2">
      <c r="B917" s="37"/>
      <c r="C917" s="38"/>
      <c r="D917" s="38"/>
      <c r="E917" s="38"/>
      <c r="F917" s="57"/>
      <c r="G917" s="37"/>
      <c r="H917" s="37"/>
      <c r="I917" s="38"/>
      <c r="J917" s="38"/>
      <c r="K917" s="38"/>
      <c r="L917" s="38"/>
      <c r="M917" s="13"/>
      <c r="N917" s="13"/>
      <c r="O917" s="13"/>
      <c r="P917" s="13"/>
    </row>
    <row r="918" spans="2:16" ht="24.95" customHeight="1" x14ac:dyDescent="0.2">
      <c r="B918" s="37"/>
      <c r="C918" s="38"/>
      <c r="D918" s="38"/>
      <c r="E918" s="38"/>
      <c r="F918" s="57"/>
      <c r="G918" s="37"/>
      <c r="H918" s="37"/>
      <c r="I918" s="38"/>
      <c r="J918" s="38"/>
      <c r="K918" s="38"/>
      <c r="L918" s="38"/>
      <c r="M918" s="13"/>
      <c r="N918" s="13"/>
      <c r="O918" s="13"/>
      <c r="P918" s="13"/>
    </row>
    <row r="919" spans="2:16" ht="24.95" customHeight="1" x14ac:dyDescent="0.2">
      <c r="B919" s="37"/>
      <c r="C919" s="38"/>
      <c r="D919" s="38"/>
      <c r="E919" s="38"/>
      <c r="F919" s="57"/>
      <c r="G919" s="37"/>
      <c r="H919" s="37"/>
      <c r="I919" s="38"/>
      <c r="J919" s="38"/>
      <c r="K919" s="38"/>
      <c r="L919" s="38"/>
      <c r="M919" s="13"/>
      <c r="N919" s="13"/>
      <c r="O919" s="13"/>
      <c r="P919" s="13"/>
    </row>
    <row r="920" spans="2:16" ht="24.95" customHeight="1" x14ac:dyDescent="0.2">
      <c r="B920" s="37"/>
      <c r="C920" s="38"/>
      <c r="D920" s="38"/>
      <c r="E920" s="38"/>
      <c r="F920" s="57"/>
      <c r="G920" s="37"/>
      <c r="H920" s="37"/>
      <c r="I920" s="38"/>
      <c r="J920" s="38"/>
      <c r="K920" s="38"/>
      <c r="L920" s="38"/>
      <c r="M920" s="13"/>
      <c r="N920" s="13"/>
      <c r="O920" s="13"/>
      <c r="P920" s="13"/>
    </row>
    <row r="921" spans="2:16" ht="24.95" customHeight="1" x14ac:dyDescent="0.2">
      <c r="B921" s="37"/>
      <c r="C921" s="38"/>
      <c r="D921" s="38"/>
      <c r="E921" s="38"/>
      <c r="F921" s="57"/>
      <c r="G921" s="37"/>
      <c r="H921" s="37"/>
      <c r="I921" s="38"/>
      <c r="J921" s="38"/>
      <c r="K921" s="38"/>
      <c r="L921" s="38"/>
      <c r="M921" s="13"/>
      <c r="N921" s="13"/>
      <c r="O921" s="13"/>
      <c r="P921" s="13"/>
    </row>
    <row r="922" spans="2:16" ht="24.95" customHeight="1" x14ac:dyDescent="0.2">
      <c r="B922" s="173"/>
      <c r="C922" s="173"/>
      <c r="D922" s="173"/>
      <c r="E922" s="173"/>
      <c r="F922" s="173"/>
      <c r="G922" s="173"/>
      <c r="H922" s="173"/>
      <c r="I922" s="173"/>
      <c r="J922" s="173"/>
      <c r="K922" s="173"/>
      <c r="L922" s="173"/>
      <c r="M922" s="58"/>
      <c r="N922" s="58"/>
      <c r="O922" s="58"/>
      <c r="P922" s="58"/>
    </row>
    <row r="923" spans="2:16" ht="24.95" customHeight="1" x14ac:dyDescent="0.2">
      <c r="B923" s="58"/>
      <c r="C923" s="58"/>
      <c r="D923" s="58"/>
      <c r="E923" s="58"/>
      <c r="F923" s="58"/>
      <c r="G923" s="58"/>
      <c r="H923" s="58"/>
      <c r="I923" s="58"/>
      <c r="J923" s="58"/>
      <c r="K923" s="58"/>
      <c r="L923" s="58"/>
      <c r="M923" s="58"/>
      <c r="N923" s="58"/>
      <c r="O923" s="58"/>
      <c r="P923" s="58"/>
    </row>
    <row r="924" spans="2:16" ht="24.95" customHeight="1" x14ac:dyDescent="0.2">
      <c r="B924" s="58"/>
      <c r="C924" s="58"/>
      <c r="D924" s="58"/>
      <c r="E924" s="58"/>
      <c r="F924" s="58"/>
      <c r="G924" s="58"/>
      <c r="H924" s="58"/>
      <c r="I924" s="58"/>
      <c r="J924" s="58"/>
      <c r="K924" s="58"/>
      <c r="L924" s="58"/>
      <c r="M924" s="58"/>
      <c r="N924" s="58"/>
      <c r="O924" s="58"/>
      <c r="P924" s="58"/>
    </row>
    <row r="925" spans="2:16" s="13" customFormat="1" ht="24.95" customHeight="1" x14ac:dyDescent="0.2">
      <c r="B925" s="136"/>
      <c r="C925" s="136"/>
      <c r="D925" s="136"/>
      <c r="E925" s="136"/>
      <c r="F925" s="136"/>
      <c r="G925" s="136"/>
      <c r="H925" s="136"/>
      <c r="I925" s="136"/>
      <c r="J925" s="136"/>
      <c r="K925" s="136"/>
      <c r="L925" s="136"/>
      <c r="M925" s="136"/>
      <c r="N925" s="136"/>
      <c r="O925" s="136"/>
      <c r="P925" s="136"/>
    </row>
    <row r="926" spans="2:16" ht="24.95" customHeight="1" x14ac:dyDescent="0.2">
      <c r="B926" s="42"/>
      <c r="C926" s="42"/>
      <c r="D926" s="42"/>
      <c r="E926" s="42"/>
      <c r="F926" s="42"/>
      <c r="G926" s="42"/>
      <c r="H926" s="42"/>
      <c r="I926" s="42"/>
      <c r="J926" s="42"/>
      <c r="K926" s="42"/>
      <c r="L926" s="42"/>
      <c r="M926" s="58"/>
      <c r="N926" s="58"/>
      <c r="O926" s="58"/>
      <c r="P926" s="58"/>
    </row>
    <row r="927" spans="2:16" ht="24.95" customHeight="1" x14ac:dyDescent="0.2">
      <c r="B927" s="269" t="s">
        <v>15</v>
      </c>
      <c r="C927" s="269"/>
      <c r="D927" s="269"/>
      <c r="E927" s="269"/>
      <c r="F927" s="269"/>
      <c r="G927" s="269"/>
      <c r="H927" s="269"/>
      <c r="I927" s="269"/>
      <c r="J927" s="269"/>
    </row>
    <row r="928" spans="2:16" ht="24.95" customHeight="1" x14ac:dyDescent="0.2">
      <c r="B928" s="163" t="s">
        <v>35</v>
      </c>
      <c r="C928" s="266" t="s">
        <v>112</v>
      </c>
      <c r="D928" s="266"/>
      <c r="E928" s="266" t="s">
        <v>111</v>
      </c>
      <c r="F928" s="266"/>
      <c r="G928" s="266" t="s">
        <v>42</v>
      </c>
      <c r="H928" s="266"/>
      <c r="I928" s="266" t="s">
        <v>18</v>
      </c>
      <c r="J928" s="266"/>
      <c r="L928" s="39"/>
    </row>
    <row r="929" spans="2:16" ht="24.95" customHeight="1" x14ac:dyDescent="0.2">
      <c r="B929" s="86" t="s">
        <v>158</v>
      </c>
      <c r="C929" s="254">
        <v>212576</v>
      </c>
      <c r="D929" s="254"/>
      <c r="E929" s="254">
        <v>4774</v>
      </c>
      <c r="F929" s="254"/>
      <c r="G929" s="260">
        <f>C929+E929</f>
        <v>217350</v>
      </c>
      <c r="H929" s="260"/>
      <c r="I929" s="270">
        <v>0.19571489288132662</v>
      </c>
      <c r="J929" s="270"/>
    </row>
    <row r="930" spans="2:16" ht="24.95" customHeight="1" x14ac:dyDescent="0.2">
      <c r="B930" s="86" t="s">
        <v>159</v>
      </c>
      <c r="C930" s="267">
        <v>213875</v>
      </c>
      <c r="D930" s="267"/>
      <c r="E930" s="267">
        <v>8249</v>
      </c>
      <c r="F930" s="267"/>
      <c r="G930" s="260">
        <f>C930+E930</f>
        <v>222124</v>
      </c>
      <c r="H930" s="260"/>
      <c r="I930" s="271">
        <v>0.19545787726289984</v>
      </c>
      <c r="J930" s="271"/>
    </row>
    <row r="931" spans="2:16" ht="24.95" customHeight="1" x14ac:dyDescent="0.2">
      <c r="B931" s="115" t="s">
        <v>43</v>
      </c>
      <c r="C931" s="261">
        <f>(C930-C929)/C929</f>
        <v>6.1107556826734905E-3</v>
      </c>
      <c r="D931" s="261"/>
      <c r="E931" s="261">
        <f>(E930-E929)/E929</f>
        <v>0.72790113112693755</v>
      </c>
      <c r="F931" s="261"/>
      <c r="G931" s="261">
        <f>(G930-G929)/G929</f>
        <v>2.1964573268921095E-2</v>
      </c>
      <c r="H931" s="261"/>
      <c r="I931" s="261">
        <f>(I930-I929)/I929</f>
        <v>-1.3132144143094154E-3</v>
      </c>
      <c r="J931" s="261"/>
    </row>
    <row r="932" spans="2:16" ht="24.95" customHeight="1" x14ac:dyDescent="0.2">
      <c r="M932" s="58"/>
      <c r="N932" s="58"/>
      <c r="O932" s="58"/>
      <c r="P932" s="58"/>
    </row>
    <row r="933" spans="2:16" ht="24.95" customHeight="1" x14ac:dyDescent="0.2">
      <c r="M933" s="58"/>
      <c r="N933" s="58"/>
      <c r="O933" s="58"/>
      <c r="P933" s="58"/>
    </row>
    <row r="934" spans="2:16" ht="24.95" customHeight="1" x14ac:dyDescent="0.2">
      <c r="M934" s="58"/>
      <c r="N934" s="58"/>
      <c r="O934" s="58"/>
      <c r="P934" s="58"/>
    </row>
    <row r="935" spans="2:16" ht="24.95" customHeight="1" x14ac:dyDescent="0.2">
      <c r="B935" s="58"/>
      <c r="C935" s="58"/>
      <c r="D935" s="58"/>
      <c r="E935" s="58"/>
      <c r="F935" s="58"/>
      <c r="G935" s="58"/>
      <c r="H935" s="58"/>
      <c r="I935" s="58"/>
      <c r="J935" s="58"/>
      <c r="K935" s="58"/>
      <c r="L935" s="58"/>
      <c r="M935" s="58"/>
      <c r="N935" s="58"/>
      <c r="O935" s="58"/>
      <c r="P935" s="58"/>
    </row>
    <row r="936" spans="2:16" ht="24.95" customHeight="1" x14ac:dyDescent="0.2">
      <c r="B936" s="58"/>
      <c r="C936" s="58"/>
      <c r="D936" s="58"/>
      <c r="E936" s="58"/>
      <c r="F936" s="58"/>
      <c r="G936" s="58"/>
      <c r="H936" s="58"/>
      <c r="I936" s="58"/>
      <c r="J936" s="58"/>
      <c r="K936" s="58"/>
      <c r="L936" s="58"/>
      <c r="M936" s="58"/>
      <c r="N936" s="58"/>
      <c r="O936" s="58"/>
      <c r="P936" s="58"/>
    </row>
    <row r="937" spans="2:16" ht="24.95" customHeight="1" x14ac:dyDescent="0.2">
      <c r="B937" s="58"/>
      <c r="C937" s="58"/>
      <c r="D937" s="58"/>
      <c r="E937" s="58"/>
      <c r="F937" s="58"/>
      <c r="G937" s="58"/>
      <c r="H937" s="58"/>
      <c r="I937" s="58"/>
      <c r="J937" s="58"/>
      <c r="K937" s="58"/>
      <c r="L937" s="58"/>
      <c r="M937" s="58"/>
      <c r="N937" s="58"/>
      <c r="O937" s="58"/>
      <c r="P937" s="58"/>
    </row>
    <row r="938" spans="2:16" ht="24.95" customHeight="1" x14ac:dyDescent="0.2">
      <c r="B938" s="58"/>
      <c r="C938" s="58"/>
      <c r="D938" s="58"/>
      <c r="E938" s="58"/>
      <c r="F938" s="58"/>
      <c r="G938" s="58"/>
      <c r="H938" s="58"/>
      <c r="I938" s="58"/>
      <c r="J938" s="58"/>
      <c r="K938" s="58"/>
      <c r="L938" s="58"/>
      <c r="M938" s="58"/>
      <c r="N938" s="58"/>
      <c r="O938" s="58"/>
      <c r="P938" s="58"/>
    </row>
    <row r="939" spans="2:16" ht="24.95" customHeight="1" x14ac:dyDescent="0.2">
      <c r="B939" s="58"/>
      <c r="C939" s="58"/>
      <c r="D939" s="58"/>
      <c r="E939" s="58"/>
      <c r="F939" s="58"/>
      <c r="G939" s="58"/>
      <c r="H939" s="58"/>
      <c r="I939" s="58"/>
      <c r="J939" s="58"/>
      <c r="K939" s="58"/>
      <c r="L939" s="58"/>
      <c r="M939" s="58"/>
      <c r="N939" s="58"/>
      <c r="O939" s="58"/>
      <c r="P939" s="58"/>
    </row>
    <row r="940" spans="2:16" ht="24.95" customHeight="1" x14ac:dyDescent="0.2">
      <c r="B940" s="58"/>
      <c r="C940" s="58"/>
      <c r="D940" s="58"/>
      <c r="E940" s="58"/>
      <c r="F940" s="58"/>
      <c r="G940" s="58"/>
      <c r="H940" s="58"/>
      <c r="I940" s="58"/>
      <c r="J940" s="58"/>
      <c r="K940" s="58"/>
      <c r="L940" s="58"/>
      <c r="M940" s="58"/>
      <c r="N940" s="58"/>
      <c r="O940" s="58"/>
    </row>
    <row r="941" spans="2:16" ht="24.95" customHeight="1" x14ac:dyDescent="0.2">
      <c r="B941" s="58"/>
      <c r="C941" s="58"/>
      <c r="D941" s="58"/>
      <c r="E941" s="58"/>
      <c r="F941" s="58"/>
      <c r="G941" s="58"/>
      <c r="H941" s="58"/>
      <c r="I941" s="58"/>
      <c r="J941" s="58"/>
      <c r="K941" s="58"/>
      <c r="L941" s="58"/>
      <c r="M941" s="58"/>
      <c r="N941" s="58"/>
      <c r="O941" s="58"/>
      <c r="P941" s="58"/>
    </row>
    <row r="942" spans="2:16" ht="24.95" customHeight="1" x14ac:dyDescent="0.2">
      <c r="B942" s="58"/>
      <c r="C942" s="58"/>
      <c r="D942" s="58"/>
      <c r="E942" s="58"/>
      <c r="F942" s="58"/>
      <c r="G942" s="58"/>
      <c r="H942" s="58"/>
      <c r="I942" s="58"/>
      <c r="J942" s="58"/>
      <c r="K942" s="58"/>
      <c r="L942" s="58"/>
      <c r="M942" s="58"/>
      <c r="N942" s="58"/>
      <c r="O942" s="58"/>
      <c r="P942" s="58"/>
    </row>
    <row r="943" spans="2:16" ht="24.95" customHeight="1" x14ac:dyDescent="0.2">
      <c r="B943" s="58"/>
      <c r="C943" s="58"/>
      <c r="D943" s="58"/>
      <c r="E943" s="58"/>
      <c r="F943" s="58"/>
      <c r="G943" s="58"/>
      <c r="H943" s="58"/>
      <c r="I943" s="58"/>
      <c r="J943" s="58"/>
      <c r="K943" s="58"/>
      <c r="L943" s="58"/>
      <c r="M943" s="58"/>
      <c r="N943" s="58"/>
      <c r="O943" s="58"/>
      <c r="P943" s="58"/>
    </row>
    <row r="944" spans="2:16" ht="24.95" customHeight="1" x14ac:dyDescent="0.2">
      <c r="B944" s="58"/>
      <c r="C944" s="58"/>
      <c r="D944" s="58"/>
      <c r="E944" s="58"/>
      <c r="F944" s="58"/>
      <c r="G944" s="58"/>
      <c r="H944" s="58"/>
      <c r="I944" s="58"/>
      <c r="J944" s="58"/>
      <c r="K944" s="58"/>
      <c r="L944" s="58"/>
      <c r="M944" s="58"/>
      <c r="N944" s="58"/>
      <c r="O944" s="58"/>
      <c r="P944" s="58"/>
    </row>
    <row r="945" spans="2:16" ht="24.95" customHeight="1" x14ac:dyDescent="0.2">
      <c r="B945" s="58"/>
      <c r="C945" s="58"/>
      <c r="D945" s="58"/>
      <c r="E945" s="58"/>
      <c r="F945" s="58"/>
      <c r="G945" s="58"/>
      <c r="H945" s="58"/>
      <c r="I945" s="58"/>
      <c r="J945" s="58"/>
      <c r="K945" s="58"/>
      <c r="L945" s="58"/>
      <c r="M945" s="58"/>
      <c r="N945" s="58"/>
      <c r="O945" s="58"/>
      <c r="P945" s="58"/>
    </row>
    <row r="946" spans="2:16" ht="24.95" customHeight="1" x14ac:dyDescent="0.2">
      <c r="B946" s="42"/>
      <c r="C946" s="42"/>
      <c r="D946" s="42"/>
      <c r="E946" s="42"/>
      <c r="F946" s="42"/>
      <c r="G946" s="42"/>
      <c r="H946" s="42"/>
      <c r="I946" s="42"/>
      <c r="J946" s="42"/>
      <c r="K946" s="42"/>
      <c r="M946" s="31">
        <v>10</v>
      </c>
      <c r="N946" s="58"/>
      <c r="P946" s="58"/>
    </row>
    <row r="947" spans="2:16" ht="25.5" customHeight="1" x14ac:dyDescent="0.2">
      <c r="B947" s="276" t="s">
        <v>169</v>
      </c>
      <c r="C947" s="276"/>
      <c r="D947" s="276"/>
      <c r="E947" s="276"/>
      <c r="F947" s="276"/>
      <c r="G947" s="276"/>
      <c r="H947" s="276"/>
      <c r="I947" s="276"/>
      <c r="J947" s="276"/>
      <c r="K947" s="276"/>
      <c r="L947" s="276"/>
      <c r="M947" s="276"/>
    </row>
    <row r="948" spans="2:16" ht="15" customHeight="1" x14ac:dyDescent="0.2">
      <c r="P948" s="58"/>
    </row>
    <row r="949" spans="2:16" ht="24.95" customHeight="1" x14ac:dyDescent="0.2">
      <c r="B949" s="255" t="s">
        <v>13</v>
      </c>
      <c r="C949" s="255"/>
      <c r="D949" s="255"/>
      <c r="E949" s="255"/>
      <c r="F949" s="255"/>
      <c r="G949" s="255"/>
      <c r="H949" s="255"/>
      <c r="I949" s="38"/>
      <c r="J949" s="38"/>
      <c r="K949" s="38"/>
      <c r="L949" s="38"/>
      <c r="M949" s="13"/>
      <c r="N949" s="13"/>
      <c r="O949" s="13"/>
    </row>
    <row r="950" spans="2:16" ht="24.95" customHeight="1" x14ac:dyDescent="0.2">
      <c r="B950" s="148" t="s">
        <v>35</v>
      </c>
      <c r="C950" s="256" t="s">
        <v>62</v>
      </c>
      <c r="D950" s="256"/>
      <c r="E950" s="256" t="s">
        <v>110</v>
      </c>
      <c r="F950" s="256"/>
      <c r="G950" s="256" t="s">
        <v>0</v>
      </c>
      <c r="H950" s="256"/>
      <c r="I950" s="38"/>
      <c r="J950" s="38"/>
      <c r="K950" s="38"/>
      <c r="L950" s="38"/>
      <c r="M950" s="13"/>
      <c r="N950" s="13"/>
      <c r="O950" s="13"/>
    </row>
    <row r="951" spans="2:16" ht="24.95" customHeight="1" x14ac:dyDescent="0.2">
      <c r="B951" s="86" t="s">
        <v>164</v>
      </c>
      <c r="C951" s="257">
        <v>997211</v>
      </c>
      <c r="D951" s="257"/>
      <c r="E951" s="257">
        <v>93245</v>
      </c>
      <c r="F951" s="257"/>
      <c r="G951" s="252">
        <f>C951+E951</f>
        <v>1090456</v>
      </c>
      <c r="H951" s="253"/>
      <c r="I951" s="38"/>
      <c r="J951" s="38"/>
      <c r="K951" s="38"/>
      <c r="L951" s="38"/>
      <c r="M951" s="13"/>
      <c r="N951" s="13"/>
      <c r="O951" s="13"/>
    </row>
    <row r="952" spans="2:16" ht="24.95" customHeight="1" x14ac:dyDescent="0.2">
      <c r="B952" s="86" t="s">
        <v>165</v>
      </c>
      <c r="C952" s="268">
        <v>1042113</v>
      </c>
      <c r="D952" s="268"/>
      <c r="E952" s="268">
        <v>101250</v>
      </c>
      <c r="F952" s="268"/>
      <c r="G952" s="252">
        <f>C952+E952</f>
        <v>1143363</v>
      </c>
      <c r="H952" s="253"/>
      <c r="I952" s="38"/>
      <c r="J952" s="38"/>
      <c r="K952" s="38"/>
      <c r="L952" s="38"/>
      <c r="M952" s="13"/>
      <c r="N952" s="13"/>
      <c r="O952" s="13"/>
    </row>
    <row r="953" spans="2:16" ht="24.95" customHeight="1" x14ac:dyDescent="0.2">
      <c r="B953" s="128" t="s">
        <v>43</v>
      </c>
      <c r="C953" s="265">
        <f>(C952-C951)/C951</f>
        <v>4.5027581925991593E-2</v>
      </c>
      <c r="D953" s="265"/>
      <c r="E953" s="265">
        <f>(E952-E951)/E951</f>
        <v>8.5849107190734089E-2</v>
      </c>
      <c r="F953" s="265"/>
      <c r="G953" s="265">
        <f>(G952-G951)/G951</f>
        <v>4.8518234573426161E-2</v>
      </c>
      <c r="H953" s="265"/>
      <c r="I953" s="38"/>
      <c r="J953" s="38"/>
      <c r="K953" s="38"/>
      <c r="L953" s="38"/>
      <c r="M953" s="13"/>
      <c r="N953" s="13"/>
      <c r="O953" s="13"/>
    </row>
    <row r="954" spans="2:16" ht="24.95" customHeight="1" x14ac:dyDescent="0.2">
      <c r="B954" s="37"/>
      <c r="C954" s="38"/>
      <c r="D954" s="38"/>
      <c r="E954" s="38"/>
      <c r="F954" s="57"/>
      <c r="G954" s="37"/>
      <c r="H954" s="37"/>
      <c r="I954" s="38"/>
      <c r="J954" s="38"/>
      <c r="K954" s="38"/>
      <c r="L954" s="38"/>
      <c r="M954" s="13"/>
      <c r="N954" s="13"/>
      <c r="O954" s="13"/>
      <c r="P954" s="58"/>
    </row>
    <row r="955" spans="2:16" ht="24.95" customHeight="1" x14ac:dyDescent="0.2">
      <c r="B955" s="37"/>
      <c r="C955" s="38"/>
      <c r="D955" s="38"/>
      <c r="E955" s="38"/>
      <c r="F955" s="57"/>
      <c r="G955" s="37"/>
      <c r="H955" s="37"/>
      <c r="I955" s="38"/>
      <c r="J955" s="38"/>
      <c r="K955" s="38"/>
      <c r="L955" s="38"/>
      <c r="M955" s="13"/>
      <c r="N955" s="13"/>
      <c r="O955" s="13"/>
      <c r="P955" s="58"/>
    </row>
    <row r="956" spans="2:16" ht="24.95" customHeight="1" x14ac:dyDescent="0.2">
      <c r="B956" s="37"/>
      <c r="C956" s="38"/>
      <c r="D956" s="38"/>
      <c r="E956" s="38"/>
      <c r="F956" s="57"/>
      <c r="G956" s="37"/>
      <c r="H956" s="37"/>
      <c r="I956" s="38"/>
      <c r="J956" s="38"/>
      <c r="K956" s="38"/>
      <c r="L956" s="38"/>
      <c r="M956" s="13"/>
      <c r="N956" s="13"/>
      <c r="O956" s="13"/>
      <c r="P956" s="58"/>
    </row>
    <row r="957" spans="2:16" ht="24.95" customHeight="1" x14ac:dyDescent="0.2">
      <c r="B957" s="37"/>
      <c r="C957" s="38"/>
      <c r="D957" s="38"/>
      <c r="E957" s="38"/>
      <c r="F957" s="57"/>
      <c r="G957" s="37"/>
      <c r="H957" s="37"/>
      <c r="I957" s="38"/>
      <c r="J957" s="38"/>
      <c r="K957" s="38"/>
      <c r="L957" s="38"/>
      <c r="M957" s="13"/>
      <c r="N957" s="13"/>
      <c r="O957" s="13"/>
      <c r="P957" s="58"/>
    </row>
    <row r="958" spans="2:16" ht="24.95" customHeight="1" x14ac:dyDescent="0.2">
      <c r="B958" s="37"/>
      <c r="C958" s="38"/>
      <c r="D958" s="38"/>
      <c r="E958" s="38"/>
      <c r="F958" s="57"/>
      <c r="G958" s="37"/>
      <c r="H958" s="37"/>
      <c r="I958" s="38"/>
      <c r="J958" s="38"/>
      <c r="K958" s="38"/>
      <c r="L958" s="38"/>
      <c r="M958" s="13"/>
      <c r="N958" s="13"/>
      <c r="O958" s="13"/>
      <c r="P958" s="58"/>
    </row>
    <row r="959" spans="2:16" ht="24.95" customHeight="1" x14ac:dyDescent="0.2">
      <c r="B959" s="37"/>
      <c r="C959" s="38"/>
      <c r="D959" s="38"/>
      <c r="E959" s="38"/>
      <c r="F959" s="57"/>
      <c r="G959" s="37"/>
      <c r="H959" s="37"/>
      <c r="I959" s="38"/>
      <c r="J959" s="38"/>
      <c r="K959" s="38"/>
      <c r="L959" s="38"/>
      <c r="M959" s="13"/>
      <c r="N959" s="13"/>
      <c r="O959" s="13"/>
      <c r="P959" s="58"/>
    </row>
    <row r="960" spans="2:16" ht="24.95" customHeight="1" x14ac:dyDescent="0.2">
      <c r="B960" s="37"/>
      <c r="C960" s="38"/>
      <c r="D960" s="38"/>
      <c r="E960" s="38"/>
      <c r="F960" s="57"/>
      <c r="G960" s="37"/>
      <c r="H960" s="37"/>
      <c r="I960" s="38"/>
      <c r="J960" s="38"/>
      <c r="K960" s="38"/>
      <c r="L960" s="38"/>
      <c r="M960" s="13"/>
      <c r="N960" s="13"/>
      <c r="O960" s="13"/>
      <c r="P960" s="58"/>
    </row>
    <row r="961" spans="2:16" ht="24.95" customHeight="1" x14ac:dyDescent="0.2">
      <c r="B961" s="173"/>
      <c r="C961" s="173"/>
      <c r="D961" s="173"/>
      <c r="E961" s="173"/>
      <c r="F961" s="173"/>
      <c r="G961" s="173"/>
      <c r="H961" s="173"/>
      <c r="I961" s="173"/>
      <c r="J961" s="173"/>
      <c r="K961" s="173"/>
      <c r="L961" s="173"/>
      <c r="M961" s="58"/>
      <c r="N961" s="58"/>
      <c r="O961" s="58"/>
      <c r="P961" s="58"/>
    </row>
    <row r="962" spans="2:16" ht="24.95" customHeight="1" x14ac:dyDescent="0.2">
      <c r="B962" s="58"/>
      <c r="C962" s="58"/>
      <c r="D962" s="58"/>
      <c r="E962" s="58"/>
      <c r="F962" s="58"/>
      <c r="G962" s="58"/>
      <c r="H962" s="58"/>
      <c r="I962" s="58"/>
      <c r="J962" s="58"/>
      <c r="K962" s="58"/>
      <c r="L962" s="58"/>
      <c r="M962" s="58"/>
      <c r="N962" s="58"/>
      <c r="O962" s="58"/>
      <c r="P962" s="58"/>
    </row>
    <row r="963" spans="2:16" ht="24.95" customHeight="1" x14ac:dyDescent="0.2">
      <c r="B963" s="58"/>
      <c r="C963" s="58"/>
      <c r="D963" s="58"/>
      <c r="E963" s="58"/>
      <c r="F963" s="58"/>
      <c r="G963" s="58"/>
      <c r="H963" s="58"/>
      <c r="I963" s="58"/>
      <c r="J963" s="58"/>
      <c r="K963" s="58"/>
      <c r="L963" s="58"/>
      <c r="M963" s="58"/>
      <c r="N963" s="58"/>
      <c r="O963" s="58"/>
      <c r="P963" s="58"/>
    </row>
    <row r="964" spans="2:16" ht="24.95" customHeight="1" x14ac:dyDescent="0.2">
      <c r="B964" s="58"/>
      <c r="C964" s="58"/>
      <c r="D964" s="58"/>
      <c r="E964" s="58"/>
      <c r="F964" s="58"/>
      <c r="G964" s="58"/>
      <c r="H964" s="58"/>
      <c r="I964" s="58"/>
      <c r="J964" s="58"/>
      <c r="K964" s="58"/>
      <c r="L964" s="58"/>
      <c r="M964" s="58"/>
      <c r="N964" s="58"/>
      <c r="O964" s="58"/>
      <c r="P964" s="58"/>
    </row>
    <row r="965" spans="2:16" ht="24.95" customHeight="1" x14ac:dyDescent="0.2">
      <c r="B965" s="58"/>
      <c r="C965" s="58"/>
      <c r="D965" s="58"/>
      <c r="E965" s="58"/>
      <c r="F965" s="58"/>
      <c r="G965" s="58"/>
      <c r="H965" s="58"/>
      <c r="I965" s="58"/>
      <c r="J965" s="58"/>
      <c r="K965" s="58"/>
      <c r="L965" s="58"/>
      <c r="M965" s="58"/>
      <c r="N965" s="58"/>
      <c r="O965" s="58"/>
      <c r="P965" s="58"/>
    </row>
    <row r="966" spans="2:16" ht="24.95" customHeight="1" x14ac:dyDescent="0.2">
      <c r="B966" s="58"/>
      <c r="C966" s="58"/>
      <c r="D966" s="58"/>
      <c r="E966" s="58"/>
      <c r="F966" s="58"/>
      <c r="G966" s="58"/>
      <c r="H966" s="58"/>
      <c r="I966" s="58"/>
      <c r="J966" s="58"/>
      <c r="K966" s="58"/>
      <c r="L966" s="58"/>
      <c r="M966" s="58"/>
      <c r="N966" s="58"/>
      <c r="O966" s="58"/>
      <c r="P966" s="58"/>
    </row>
    <row r="967" spans="2:16" ht="24.95" customHeight="1" x14ac:dyDescent="0.2">
      <c r="B967" s="58"/>
      <c r="C967" s="58"/>
      <c r="D967" s="58"/>
      <c r="E967" s="58"/>
      <c r="F967" s="58"/>
      <c r="G967" s="58"/>
      <c r="H967" s="58"/>
      <c r="I967" s="58"/>
      <c r="J967" s="58"/>
      <c r="K967" s="58"/>
      <c r="L967" s="58"/>
      <c r="M967" s="58"/>
      <c r="N967" s="58"/>
      <c r="O967" s="58"/>
      <c r="P967" s="58"/>
    </row>
    <row r="968" spans="2:16" ht="24.95" customHeight="1" x14ac:dyDescent="0.2">
      <c r="B968" s="58"/>
      <c r="C968" s="58"/>
      <c r="D968" s="58"/>
      <c r="E968" s="58"/>
      <c r="F968" s="58"/>
      <c r="G968" s="58"/>
      <c r="H968" s="58"/>
      <c r="I968" s="58"/>
      <c r="J968" s="58"/>
      <c r="K968" s="58"/>
      <c r="L968" s="58"/>
      <c r="M968" s="58"/>
      <c r="N968" s="58"/>
      <c r="O968" s="58"/>
      <c r="P968" s="58"/>
    </row>
    <row r="969" spans="2:16" ht="24.95" customHeight="1" x14ac:dyDescent="0.2">
      <c r="B969" s="58"/>
      <c r="C969" s="58"/>
      <c r="D969" s="58"/>
      <c r="E969" s="58"/>
      <c r="F969" s="58"/>
      <c r="G969" s="58"/>
      <c r="H969" s="58"/>
      <c r="I969" s="58"/>
      <c r="J969" s="58"/>
      <c r="K969" s="58"/>
      <c r="L969" s="58"/>
      <c r="M969" s="58"/>
      <c r="N969" s="58"/>
      <c r="O969" s="58"/>
      <c r="P969" s="58"/>
    </row>
    <row r="970" spans="2:16" ht="24.95" customHeight="1" x14ac:dyDescent="0.2">
      <c r="B970" s="58"/>
      <c r="C970" s="58"/>
      <c r="D970" s="58"/>
      <c r="E970" s="58"/>
      <c r="F970" s="58"/>
      <c r="G970" s="58"/>
      <c r="H970" s="58"/>
      <c r="I970" s="58"/>
      <c r="J970" s="58"/>
      <c r="K970" s="58"/>
      <c r="L970" s="58"/>
      <c r="M970" s="58"/>
      <c r="N970" s="58"/>
      <c r="O970" s="58"/>
      <c r="P970" s="58"/>
    </row>
    <row r="971" spans="2:16" ht="24.95" customHeight="1" x14ac:dyDescent="0.2">
      <c r="B971" s="58"/>
      <c r="C971" s="58"/>
      <c r="D971" s="58"/>
      <c r="E971" s="58"/>
      <c r="F971" s="58"/>
      <c r="G971" s="58"/>
      <c r="H971" s="58"/>
      <c r="I971" s="58"/>
      <c r="J971" s="58"/>
      <c r="K971" s="58"/>
      <c r="L971" s="58"/>
      <c r="M971" s="58"/>
      <c r="N971" s="58"/>
      <c r="O971" s="58"/>
      <c r="P971" s="58"/>
    </row>
    <row r="972" spans="2:16" ht="24.95" customHeight="1" x14ac:dyDescent="0.2">
      <c r="B972" s="58"/>
      <c r="C972" s="58"/>
      <c r="D972" s="58"/>
      <c r="E972" s="58"/>
      <c r="F972" s="58"/>
      <c r="G972" s="58"/>
      <c r="H972" s="58"/>
      <c r="I972" s="58"/>
      <c r="J972" s="58"/>
      <c r="K972" s="58"/>
      <c r="L972" s="58"/>
      <c r="M972" s="58"/>
      <c r="N972" s="58"/>
      <c r="O972" s="58"/>
      <c r="P972" s="58"/>
    </row>
    <row r="973" spans="2:16" ht="24.95" customHeight="1" x14ac:dyDescent="0.2">
      <c r="B973" s="58"/>
      <c r="C973" s="58"/>
      <c r="D973" s="58"/>
      <c r="E973" s="58"/>
      <c r="F973" s="58"/>
      <c r="G973" s="58"/>
      <c r="H973" s="58"/>
      <c r="I973" s="58"/>
      <c r="J973" s="58"/>
      <c r="K973" s="58"/>
      <c r="L973" s="58"/>
      <c r="M973" s="58"/>
      <c r="N973" s="58"/>
      <c r="O973" s="58"/>
      <c r="P973" s="58"/>
    </row>
    <row r="974" spans="2:16" ht="24.95" customHeight="1" x14ac:dyDescent="0.2">
      <c r="B974" s="58"/>
      <c r="C974" s="58"/>
      <c r="D974" s="58"/>
      <c r="E974" s="58"/>
      <c r="F974" s="58"/>
      <c r="G974" s="58"/>
      <c r="H974" s="58"/>
      <c r="I974" s="58"/>
      <c r="J974" s="58"/>
      <c r="K974" s="58"/>
      <c r="L974" s="58"/>
      <c r="M974" s="58"/>
      <c r="N974" s="58"/>
      <c r="O974" s="58"/>
      <c r="P974" s="58"/>
    </row>
    <row r="975" spans="2:16" ht="24.95" customHeight="1" x14ac:dyDescent="0.2">
      <c r="B975" s="58"/>
      <c r="C975" s="58"/>
      <c r="D975" s="58"/>
      <c r="E975" s="58"/>
      <c r="F975" s="58"/>
      <c r="G975" s="58"/>
      <c r="H975" s="58"/>
      <c r="I975" s="58"/>
      <c r="J975" s="58"/>
      <c r="K975" s="58"/>
      <c r="L975" s="58"/>
      <c r="M975" s="58"/>
      <c r="N975" s="58"/>
      <c r="O975" s="58"/>
      <c r="P975" s="58"/>
    </row>
    <row r="976" spans="2:16" ht="24.95" customHeight="1" x14ac:dyDescent="0.2">
      <c r="B976" s="269" t="s">
        <v>15</v>
      </c>
      <c r="C976" s="269"/>
      <c r="D976" s="269"/>
      <c r="E976" s="269"/>
      <c r="F976" s="269"/>
      <c r="G976" s="269"/>
      <c r="H976" s="269"/>
      <c r="I976" s="269"/>
      <c r="J976" s="269"/>
    </row>
    <row r="977" spans="2:16" ht="24.95" customHeight="1" x14ac:dyDescent="0.2">
      <c r="B977" s="163" t="s">
        <v>35</v>
      </c>
      <c r="C977" s="266" t="s">
        <v>40</v>
      </c>
      <c r="D977" s="266"/>
      <c r="E977" s="266" t="s">
        <v>41</v>
      </c>
      <c r="F977" s="266"/>
      <c r="G977" s="266" t="s">
        <v>42</v>
      </c>
      <c r="H977" s="266"/>
      <c r="I977" s="266" t="s">
        <v>89</v>
      </c>
      <c r="J977" s="266"/>
      <c r="L977" s="39"/>
    </row>
    <row r="978" spans="2:16" ht="24.95" customHeight="1" x14ac:dyDescent="0.2">
      <c r="B978" s="86" t="s">
        <v>164</v>
      </c>
      <c r="C978" s="254">
        <v>2045093</v>
      </c>
      <c r="D978" s="254"/>
      <c r="E978" s="254">
        <v>148796</v>
      </c>
      <c r="F978" s="254"/>
      <c r="G978" s="260">
        <f>C978+E978</f>
        <v>2193889</v>
      </c>
      <c r="H978" s="260"/>
      <c r="I978" s="270">
        <v>0.17013629661545801</v>
      </c>
      <c r="J978" s="270"/>
    </row>
    <row r="979" spans="2:16" ht="24.95" customHeight="1" x14ac:dyDescent="0.2">
      <c r="B979" s="86" t="s">
        <v>165</v>
      </c>
      <c r="C979" s="267">
        <v>2106270</v>
      </c>
      <c r="D979" s="267"/>
      <c r="E979" s="267">
        <v>175180</v>
      </c>
      <c r="F979" s="267"/>
      <c r="G979" s="260">
        <f>C979+E979</f>
        <v>2281450</v>
      </c>
      <c r="H979" s="260"/>
      <c r="I979" s="271">
        <v>0.1723564425968698</v>
      </c>
      <c r="J979" s="271"/>
    </row>
    <row r="980" spans="2:16" ht="24.95" customHeight="1" x14ac:dyDescent="0.2">
      <c r="B980" s="115" t="s">
        <v>43</v>
      </c>
      <c r="C980" s="261">
        <f>(C979-C978)/C978</f>
        <v>2.9914043028850031E-2</v>
      </c>
      <c r="D980" s="261"/>
      <c r="E980" s="261">
        <f>(E979-E978)/E978</f>
        <v>0.17731659453211107</v>
      </c>
      <c r="F980" s="261"/>
      <c r="G980" s="261">
        <f>(G979-G978)/G978</f>
        <v>3.9911317300009255E-2</v>
      </c>
      <c r="H980" s="261"/>
      <c r="I980" s="261">
        <f>(I979-I978)/I978</f>
        <v>1.3049220099281724E-2</v>
      </c>
      <c r="J980" s="261"/>
    </row>
    <row r="981" spans="2:16" ht="24.95" customHeight="1" x14ac:dyDescent="0.2">
      <c r="B981" s="37"/>
      <c r="C981" s="38"/>
      <c r="D981" s="38"/>
      <c r="E981" s="38"/>
      <c r="F981" s="57"/>
      <c r="G981" s="37"/>
      <c r="H981" s="37"/>
      <c r="I981" s="38"/>
      <c r="J981" s="38"/>
      <c r="K981" s="38"/>
      <c r="L981" s="38"/>
      <c r="M981" s="13"/>
      <c r="N981" s="13"/>
      <c r="O981" s="13"/>
      <c r="P981" s="58"/>
    </row>
    <row r="982" spans="2:16" ht="24.95" customHeight="1" x14ac:dyDescent="0.2">
      <c r="B982" s="37"/>
      <c r="C982" s="38"/>
      <c r="D982" s="38"/>
      <c r="E982" s="38"/>
      <c r="F982" s="57"/>
      <c r="G982" s="37"/>
      <c r="H982" s="37"/>
      <c r="I982" s="38"/>
      <c r="J982" s="38"/>
      <c r="K982" s="38"/>
      <c r="L982" s="38"/>
      <c r="M982" s="13"/>
      <c r="N982" s="13"/>
      <c r="O982" s="13"/>
      <c r="P982" s="58"/>
    </row>
    <row r="983" spans="2:16" ht="24.95" customHeight="1" x14ac:dyDescent="0.2">
      <c r="B983" s="37"/>
      <c r="C983" s="38"/>
      <c r="D983" s="38"/>
      <c r="E983" s="38"/>
      <c r="F983" s="57"/>
      <c r="G983" s="37"/>
      <c r="H983" s="37"/>
      <c r="I983" s="38"/>
      <c r="J983" s="38"/>
      <c r="K983" s="38"/>
      <c r="L983" s="38"/>
      <c r="M983" s="13"/>
      <c r="N983" s="13"/>
      <c r="O983" s="13"/>
      <c r="P983" s="58"/>
    </row>
    <row r="984" spans="2:16" ht="24.95" customHeight="1" x14ac:dyDescent="0.2">
      <c r="B984" s="37"/>
      <c r="C984" s="38"/>
      <c r="D984" s="38"/>
      <c r="E984" s="38"/>
      <c r="F984" s="57"/>
      <c r="G984" s="37"/>
      <c r="H984" s="37"/>
      <c r="I984" s="38"/>
      <c r="J984" s="38"/>
      <c r="K984" s="38"/>
      <c r="L984" s="38"/>
      <c r="M984" s="13"/>
      <c r="N984" s="13"/>
      <c r="O984" s="13"/>
      <c r="P984" s="58"/>
    </row>
    <row r="985" spans="2:16" ht="24.95" customHeight="1" x14ac:dyDescent="0.2">
      <c r="B985" s="37"/>
      <c r="C985" s="38"/>
      <c r="D985" s="38"/>
      <c r="E985" s="38"/>
      <c r="F985" s="57"/>
      <c r="G985" s="37"/>
      <c r="H985" s="37"/>
      <c r="I985" s="38"/>
      <c r="J985" s="38"/>
      <c r="K985" s="38"/>
      <c r="L985" s="38"/>
      <c r="M985" s="13"/>
      <c r="N985" s="13"/>
      <c r="O985" s="13"/>
      <c r="P985" s="58"/>
    </row>
    <row r="986" spans="2:16" ht="24.95" customHeight="1" x14ac:dyDescent="0.2">
      <c r="B986" s="38"/>
      <c r="C986" s="38"/>
      <c r="D986" s="38"/>
      <c r="E986" s="38"/>
      <c r="F986" s="38"/>
      <c r="G986" s="38"/>
      <c r="H986" s="38"/>
      <c r="I986" s="38"/>
      <c r="J986" s="38"/>
      <c r="K986" s="38"/>
      <c r="L986" s="38"/>
      <c r="M986" s="13"/>
      <c r="N986" s="13"/>
      <c r="O986" s="13"/>
      <c r="P986" s="58"/>
    </row>
    <row r="987" spans="2:16" ht="24.95" customHeight="1" x14ac:dyDescent="0.2">
      <c r="B987" s="38"/>
      <c r="C987" s="38"/>
      <c r="D987" s="38"/>
      <c r="E987" s="38"/>
      <c r="F987" s="38"/>
      <c r="G987" s="38"/>
      <c r="H987" s="38"/>
      <c r="I987" s="38"/>
      <c r="J987" s="38"/>
      <c r="K987" s="38"/>
      <c r="L987" s="38"/>
      <c r="M987" s="13"/>
      <c r="N987" s="13"/>
      <c r="O987" s="13"/>
      <c r="P987" s="58"/>
    </row>
    <row r="988" spans="2:16" ht="24.95" customHeight="1" x14ac:dyDescent="0.2">
      <c r="B988" s="38"/>
      <c r="C988" s="38"/>
      <c r="D988" s="38"/>
      <c r="E988" s="38"/>
      <c r="F988" s="38"/>
      <c r="G988" s="38"/>
      <c r="H988" s="38"/>
      <c r="I988" s="38"/>
      <c r="J988" s="38"/>
      <c r="K988" s="38"/>
      <c r="L988" s="38"/>
      <c r="M988" s="58"/>
      <c r="N988" s="58"/>
      <c r="O988" s="58"/>
      <c r="P988" s="58"/>
    </row>
    <row r="989" spans="2:16" ht="24.95" customHeight="1" x14ac:dyDescent="0.2">
      <c r="B989" s="38"/>
      <c r="C989" s="38"/>
      <c r="D989" s="38"/>
      <c r="E989" s="38"/>
      <c r="F989" s="38"/>
      <c r="G989" s="38"/>
      <c r="H989" s="38"/>
      <c r="I989" s="38"/>
      <c r="J989" s="38"/>
      <c r="K989" s="38"/>
      <c r="L989" s="38"/>
      <c r="M989" s="58"/>
      <c r="N989" s="58"/>
      <c r="O989" s="58"/>
      <c r="P989" s="58"/>
    </row>
    <row r="990" spans="2:16" ht="24.95" customHeight="1" x14ac:dyDescent="0.2">
      <c r="B990" s="58"/>
      <c r="C990" s="58"/>
      <c r="D990" s="58"/>
      <c r="E990" s="58"/>
      <c r="F990" s="58"/>
      <c r="G990" s="58"/>
      <c r="H990" s="58"/>
      <c r="I990" s="58"/>
      <c r="J990" s="58"/>
      <c r="K990" s="58"/>
      <c r="L990" s="58"/>
      <c r="M990" s="58"/>
      <c r="N990" s="58"/>
      <c r="O990" s="58"/>
      <c r="P990" s="58"/>
    </row>
    <row r="991" spans="2:16" ht="24.95" customHeight="1" x14ac:dyDescent="0.2">
      <c r="B991" s="58"/>
      <c r="C991" s="58"/>
      <c r="D991" s="58"/>
      <c r="E991" s="58"/>
      <c r="F991" s="58"/>
      <c r="G991" s="58"/>
      <c r="H991" s="58"/>
      <c r="I991" s="58"/>
      <c r="J991" s="58"/>
      <c r="K991" s="58"/>
      <c r="L991" s="58"/>
      <c r="M991" s="58"/>
      <c r="N991" s="58"/>
      <c r="O991" s="58"/>
      <c r="P991" s="58"/>
    </row>
    <row r="992" spans="2:16" ht="24.95" customHeight="1" x14ac:dyDescent="0.2">
      <c r="B992" s="58"/>
      <c r="C992" s="58"/>
      <c r="D992" s="58"/>
      <c r="E992" s="58"/>
      <c r="F992" s="58"/>
      <c r="G992" s="58"/>
      <c r="H992" s="58"/>
      <c r="I992" s="58"/>
      <c r="J992" s="58"/>
      <c r="K992" s="58"/>
      <c r="L992" s="58"/>
      <c r="M992" s="58"/>
      <c r="N992" s="58"/>
      <c r="O992" s="58"/>
      <c r="P992" s="58"/>
    </row>
    <row r="993" spans="2:16" ht="24.95" customHeight="1" x14ac:dyDescent="0.2">
      <c r="B993" s="58"/>
      <c r="C993" s="58"/>
      <c r="D993" s="58"/>
      <c r="E993" s="58"/>
      <c r="F993" s="58"/>
      <c r="G993" s="58"/>
      <c r="H993" s="58"/>
      <c r="I993" s="58"/>
      <c r="J993" s="58"/>
      <c r="K993" s="58"/>
      <c r="L993" s="58"/>
      <c r="M993" s="58"/>
      <c r="N993" s="58"/>
      <c r="O993" s="58"/>
      <c r="P993" s="58"/>
    </row>
    <row r="994" spans="2:16" ht="24.95" customHeight="1" x14ac:dyDescent="0.2">
      <c r="B994" s="58"/>
      <c r="C994" s="58"/>
      <c r="D994" s="58"/>
      <c r="E994" s="58"/>
      <c r="F994" s="58"/>
      <c r="G994" s="58"/>
      <c r="H994" s="58"/>
      <c r="I994" s="58"/>
      <c r="J994" s="58"/>
      <c r="K994" s="58"/>
      <c r="L994" s="58"/>
      <c r="M994" s="58"/>
      <c r="N994" s="58"/>
      <c r="O994" s="58"/>
      <c r="P994" s="58"/>
    </row>
    <row r="995" spans="2:16" ht="24.95" customHeight="1" x14ac:dyDescent="0.2">
      <c r="B995" s="58"/>
      <c r="C995" s="58"/>
      <c r="D995" s="58"/>
      <c r="E995" s="58"/>
      <c r="F995" s="58"/>
      <c r="G995" s="58"/>
      <c r="H995" s="58"/>
      <c r="I995" s="58"/>
      <c r="J995" s="58"/>
      <c r="K995" s="58"/>
      <c r="L995" s="58"/>
      <c r="M995" s="58"/>
      <c r="N995" s="58"/>
      <c r="O995" s="58"/>
      <c r="P995" s="58"/>
    </row>
    <row r="996" spans="2:16" ht="24.95" customHeight="1" x14ac:dyDescent="0.2">
      <c r="B996" s="58"/>
      <c r="C996" s="58"/>
      <c r="D996" s="58"/>
      <c r="E996" s="58"/>
      <c r="F996" s="58"/>
      <c r="G996" s="58"/>
      <c r="H996" s="58"/>
      <c r="I996" s="58"/>
      <c r="J996" s="58"/>
      <c r="K996" s="58"/>
      <c r="L996" s="58"/>
      <c r="M996" s="58"/>
      <c r="N996" s="58"/>
      <c r="O996" s="58"/>
      <c r="P996" s="58"/>
    </row>
    <row r="997" spans="2:16" ht="24.95" customHeight="1" x14ac:dyDescent="0.2">
      <c r="B997" s="58"/>
      <c r="C997" s="58"/>
      <c r="D997" s="58"/>
      <c r="E997" s="58"/>
      <c r="F997" s="58"/>
      <c r="G997" s="58"/>
      <c r="H997" s="58"/>
      <c r="I997" s="58"/>
      <c r="J997" s="58"/>
      <c r="K997" s="58"/>
      <c r="L997" s="58"/>
      <c r="M997" s="58"/>
      <c r="N997" s="58"/>
      <c r="O997" s="58"/>
      <c r="P997" s="58"/>
    </row>
    <row r="998" spans="2:16" ht="24.95" customHeight="1" x14ac:dyDescent="0.2">
      <c r="B998" s="58"/>
      <c r="C998" s="58"/>
      <c r="D998" s="58"/>
      <c r="E998" s="58"/>
      <c r="F998" s="58"/>
      <c r="G998" s="58"/>
      <c r="H998" s="58"/>
      <c r="I998" s="58"/>
      <c r="J998" s="58"/>
      <c r="K998" s="58"/>
      <c r="L998" s="58"/>
      <c r="M998" s="58"/>
      <c r="N998" s="58"/>
      <c r="O998" s="58"/>
      <c r="P998" s="58"/>
    </row>
    <row r="999" spans="2:16" ht="24.95" customHeight="1" x14ac:dyDescent="0.2">
      <c r="B999" s="58"/>
      <c r="C999" s="58"/>
      <c r="D999" s="58"/>
      <c r="E999" s="58"/>
      <c r="F999" s="58"/>
      <c r="G999" s="58"/>
      <c r="H999" s="58"/>
      <c r="I999" s="58"/>
      <c r="J999" s="58"/>
      <c r="K999" s="58"/>
      <c r="L999" s="58"/>
      <c r="M999" s="58"/>
      <c r="N999" s="58"/>
      <c r="P999" s="58"/>
    </row>
    <row r="1000" spans="2:16" ht="24.95" customHeight="1" x14ac:dyDescent="0.2">
      <c r="B1000" s="58"/>
      <c r="C1000" s="58"/>
      <c r="D1000" s="58"/>
      <c r="E1000" s="58"/>
      <c r="F1000" s="58"/>
      <c r="G1000" s="58"/>
      <c r="H1000" s="58"/>
      <c r="I1000" s="58"/>
      <c r="J1000" s="58"/>
      <c r="K1000" s="58"/>
      <c r="L1000" s="58"/>
      <c r="M1000" s="58"/>
      <c r="N1000" s="58"/>
      <c r="O1000" s="22"/>
      <c r="P1000" s="58"/>
    </row>
    <row r="1001" spans="2:16" s="58" customFormat="1" ht="24.95" customHeight="1" x14ac:dyDescent="0.2"/>
    <row r="1002" spans="2:16" s="58" customFormat="1" ht="24.95" customHeight="1" x14ac:dyDescent="0.2"/>
    <row r="1003" spans="2:16" s="58" customFormat="1" ht="24.95" customHeight="1" x14ac:dyDescent="0.2"/>
    <row r="1004" spans="2:16" s="58" customFormat="1" ht="24.95" customHeight="1" x14ac:dyDescent="0.2"/>
    <row r="1005" spans="2:16" s="58" customFormat="1" ht="24.95" customHeight="1" x14ac:dyDescent="0.2"/>
    <row r="1006" spans="2:16" s="58" customFormat="1" ht="24.95" customHeight="1" x14ac:dyDescent="0.2"/>
    <row r="1007" spans="2:16" s="58" customFormat="1" ht="24.95" customHeight="1" x14ac:dyDescent="0.2"/>
    <row r="1008" spans="2:16" s="58" customFormat="1" ht="24.95" customHeight="1" x14ac:dyDescent="0.2"/>
    <row r="1009" spans="2:13" s="58" customFormat="1" ht="24.95" customHeight="1" x14ac:dyDescent="0.2"/>
    <row r="1010" spans="2:13" s="58" customFormat="1" ht="24.95" customHeight="1" x14ac:dyDescent="0.2"/>
    <row r="1011" spans="2:13" s="58" customFormat="1" ht="24.95" customHeight="1" x14ac:dyDescent="0.2"/>
    <row r="1012" spans="2:13" s="58" customFormat="1" ht="24.95" customHeight="1" x14ac:dyDescent="0.2"/>
    <row r="1013" spans="2:13" s="58" customFormat="1" ht="24.95" customHeight="1" x14ac:dyDescent="0.2"/>
    <row r="1014" spans="2:13" s="58" customFormat="1" ht="24.95" customHeight="1" x14ac:dyDescent="0.2"/>
    <row r="1015" spans="2:13" s="58" customFormat="1" ht="24.95" customHeight="1" x14ac:dyDescent="0.2"/>
    <row r="1016" spans="2:13" s="58" customFormat="1" ht="24.95" customHeight="1" x14ac:dyDescent="0.2"/>
    <row r="1017" spans="2:13" s="58" customFormat="1" ht="24.95" customHeight="1" x14ac:dyDescent="0.2">
      <c r="M1017" s="22">
        <v>11</v>
      </c>
    </row>
    <row r="1018" spans="2:13" ht="25.5" customHeight="1" x14ac:dyDescent="0.2">
      <c r="B1018" s="262" t="s">
        <v>121</v>
      </c>
      <c r="C1018" s="262"/>
      <c r="D1018" s="262"/>
      <c r="E1018" s="262"/>
      <c r="F1018" s="262"/>
      <c r="G1018" s="262"/>
      <c r="H1018" s="262"/>
      <c r="I1018" s="262"/>
      <c r="J1018" s="262"/>
      <c r="K1018" s="262"/>
      <c r="L1018" s="262"/>
      <c r="M1018" s="262"/>
    </row>
    <row r="1019" spans="2:13" ht="15" customHeight="1" x14ac:dyDescent="0.2">
      <c r="B1019" s="65"/>
      <c r="C1019" s="65"/>
      <c r="D1019" s="65"/>
      <c r="E1019" s="65"/>
      <c r="F1019" s="65"/>
      <c r="G1019" s="65"/>
      <c r="H1019" s="65"/>
      <c r="I1019" s="65"/>
      <c r="J1019" s="65"/>
      <c r="K1019" s="65"/>
      <c r="L1019" s="65"/>
    </row>
    <row r="1020" spans="2:13" ht="25.5" customHeight="1" x14ac:dyDescent="0.2">
      <c r="B1020" s="262" t="s">
        <v>92</v>
      </c>
      <c r="C1020" s="262"/>
      <c r="D1020" s="262"/>
      <c r="E1020" s="262"/>
      <c r="F1020" s="262"/>
      <c r="G1020" s="262"/>
      <c r="H1020" s="262"/>
      <c r="I1020" s="262"/>
      <c r="J1020" s="262"/>
      <c r="K1020" s="262"/>
      <c r="L1020" s="262"/>
      <c r="M1020" s="262"/>
    </row>
    <row r="1021" spans="2:13" ht="15" customHeight="1" x14ac:dyDescent="0.2">
      <c r="B1021" s="56"/>
      <c r="C1021" s="56"/>
      <c r="D1021" s="56"/>
      <c r="E1021" s="56"/>
      <c r="F1021" s="56"/>
      <c r="G1021" s="56"/>
    </row>
    <row r="1022" spans="2:13" ht="24.95" customHeight="1" x14ac:dyDescent="0.2">
      <c r="B1022" s="272" t="s">
        <v>116</v>
      </c>
      <c r="C1022" s="272"/>
      <c r="D1022" s="272"/>
      <c r="E1022" s="272"/>
      <c r="F1022" s="272"/>
      <c r="G1022" s="272"/>
      <c r="H1022" s="272"/>
      <c r="I1022" s="272"/>
      <c r="J1022" s="272"/>
    </row>
    <row r="1023" spans="2:13" ht="24.95" customHeight="1" x14ac:dyDescent="0.2">
      <c r="B1023" s="249" t="s">
        <v>36</v>
      </c>
      <c r="C1023" s="258" t="s">
        <v>47</v>
      </c>
      <c r="D1023" s="258"/>
      <c r="E1023" s="258"/>
      <c r="F1023" s="258" t="s">
        <v>48</v>
      </c>
      <c r="G1023" s="258"/>
      <c r="H1023" s="258"/>
      <c r="I1023" s="155" t="s">
        <v>52</v>
      </c>
      <c r="J1023" s="159" t="s">
        <v>53</v>
      </c>
      <c r="M1023" s="44"/>
    </row>
    <row r="1024" spans="2:13" ht="24.95" customHeight="1" x14ac:dyDescent="0.2">
      <c r="B1024" s="250"/>
      <c r="C1024" s="151" t="s">
        <v>66</v>
      </c>
      <c r="D1024" s="151" t="s">
        <v>67</v>
      </c>
      <c r="E1024" s="209" t="s">
        <v>68</v>
      </c>
      <c r="F1024" s="151" t="s">
        <v>69</v>
      </c>
      <c r="G1024" s="151" t="s">
        <v>70</v>
      </c>
      <c r="H1024" s="152" t="s">
        <v>71</v>
      </c>
      <c r="I1024" s="156" t="s">
        <v>85</v>
      </c>
      <c r="J1024" s="160" t="s">
        <v>86</v>
      </c>
      <c r="K1024" s="19"/>
      <c r="M1024" s="44"/>
    </row>
    <row r="1025" spans="2:15" ht="24.95" customHeight="1" x14ac:dyDescent="0.2">
      <c r="B1025" s="149" t="s">
        <v>114</v>
      </c>
      <c r="C1025" s="103">
        <v>947</v>
      </c>
      <c r="D1025" s="103">
        <v>22</v>
      </c>
      <c r="E1025" s="210">
        <f>SUM(C1025:D1025)</f>
        <v>969</v>
      </c>
      <c r="F1025" s="103">
        <v>1894</v>
      </c>
      <c r="G1025" s="103">
        <v>44</v>
      </c>
      <c r="H1025" s="153">
        <f>SUM(F1025:G1025)</f>
        <v>1938</v>
      </c>
      <c r="I1025" s="157">
        <v>2.2051293721411829E-2</v>
      </c>
      <c r="J1025" s="161">
        <f>H1025/E1025</f>
        <v>2</v>
      </c>
      <c r="K1025" s="46"/>
      <c r="M1025" s="44"/>
    </row>
    <row r="1026" spans="2:15" ht="24.95" customHeight="1" x14ac:dyDescent="0.2">
      <c r="B1026" s="149" t="s">
        <v>5</v>
      </c>
      <c r="C1026" s="103">
        <v>338</v>
      </c>
      <c r="D1026" s="103">
        <v>641</v>
      </c>
      <c r="E1026" s="210">
        <f t="shared" ref="E1026:E1033" si="22">SUM(C1026:D1026)</f>
        <v>979</v>
      </c>
      <c r="F1026" s="103">
        <v>574</v>
      </c>
      <c r="G1026" s="103">
        <v>795</v>
      </c>
      <c r="H1026" s="153">
        <f t="shared" ref="H1026:H1033" si="23">SUM(F1026:G1026)</f>
        <v>1369</v>
      </c>
      <c r="I1026" s="157">
        <v>1.6521245911926916E-2</v>
      </c>
      <c r="J1026" s="161">
        <f t="shared" ref="J1026:J1034" si="24">H1026/E1026</f>
        <v>1.3983656792645556</v>
      </c>
      <c r="K1026" s="46"/>
      <c r="M1026" s="44"/>
    </row>
    <row r="1027" spans="2:15" ht="24.95" customHeight="1" x14ac:dyDescent="0.2">
      <c r="B1027" s="149" t="s">
        <v>22</v>
      </c>
      <c r="C1027" s="103">
        <v>239</v>
      </c>
      <c r="D1027" s="103">
        <v>8</v>
      </c>
      <c r="E1027" s="210">
        <f t="shared" si="22"/>
        <v>247</v>
      </c>
      <c r="F1027" s="103">
        <v>653</v>
      </c>
      <c r="G1027" s="103">
        <v>15</v>
      </c>
      <c r="H1027" s="153">
        <f t="shared" si="23"/>
        <v>668</v>
      </c>
      <c r="I1027" s="157">
        <v>1.7710377008324937E-2</v>
      </c>
      <c r="J1027" s="161">
        <f t="shared" si="24"/>
        <v>2.7044534412955468</v>
      </c>
      <c r="K1027" s="46"/>
      <c r="M1027" s="44"/>
    </row>
    <row r="1028" spans="2:15" ht="24.95" customHeight="1" x14ac:dyDescent="0.2">
      <c r="B1028" s="149" t="s">
        <v>7</v>
      </c>
      <c r="C1028" s="103">
        <v>5</v>
      </c>
      <c r="D1028" s="103">
        <v>0</v>
      </c>
      <c r="E1028" s="210">
        <f t="shared" si="22"/>
        <v>5</v>
      </c>
      <c r="F1028" s="103">
        <v>10</v>
      </c>
      <c r="G1028" s="103">
        <v>0</v>
      </c>
      <c r="H1028" s="153">
        <f t="shared" si="23"/>
        <v>10</v>
      </c>
      <c r="I1028" s="157">
        <v>1.152073732718894E-3</v>
      </c>
      <c r="J1028" s="161">
        <f t="shared" si="24"/>
        <v>2</v>
      </c>
      <c r="K1028" s="46"/>
      <c r="M1028" s="44"/>
    </row>
    <row r="1029" spans="2:15" ht="24.95" customHeight="1" x14ac:dyDescent="0.2">
      <c r="B1029" s="149" t="s">
        <v>8</v>
      </c>
      <c r="C1029" s="103">
        <v>479</v>
      </c>
      <c r="D1029" s="103">
        <v>736</v>
      </c>
      <c r="E1029" s="210">
        <f t="shared" si="22"/>
        <v>1215</v>
      </c>
      <c r="F1029" s="103">
        <v>722</v>
      </c>
      <c r="G1029" s="103">
        <v>827</v>
      </c>
      <c r="H1029" s="153">
        <f t="shared" si="23"/>
        <v>1549</v>
      </c>
      <c r="I1029" s="157">
        <v>3.3634429148391022E-2</v>
      </c>
      <c r="J1029" s="161">
        <f t="shared" si="24"/>
        <v>1.2748971193415637</v>
      </c>
      <c r="K1029" s="46"/>
      <c r="M1029" s="44"/>
    </row>
    <row r="1030" spans="2:15" ht="24.95" customHeight="1" x14ac:dyDescent="0.2">
      <c r="B1030" s="149" t="s">
        <v>9</v>
      </c>
      <c r="C1030" s="103">
        <v>420</v>
      </c>
      <c r="D1030" s="103">
        <v>77</v>
      </c>
      <c r="E1030" s="210">
        <f t="shared" si="22"/>
        <v>497</v>
      </c>
      <c r="F1030" s="103">
        <v>1041</v>
      </c>
      <c r="G1030" s="103">
        <v>97</v>
      </c>
      <c r="H1030" s="153">
        <f t="shared" si="23"/>
        <v>1138</v>
      </c>
      <c r="I1030" s="157">
        <v>2.8746810821734407E-2</v>
      </c>
      <c r="J1030" s="161">
        <f t="shared" si="24"/>
        <v>2.2897384305835011</v>
      </c>
      <c r="K1030" s="46"/>
      <c r="M1030" s="44"/>
    </row>
    <row r="1031" spans="2:15" ht="24.95" customHeight="1" x14ac:dyDescent="0.2">
      <c r="B1031" s="149" t="s">
        <v>10</v>
      </c>
      <c r="C1031" s="103">
        <v>48</v>
      </c>
      <c r="D1031" s="103">
        <v>0</v>
      </c>
      <c r="E1031" s="210">
        <f t="shared" si="22"/>
        <v>48</v>
      </c>
      <c r="F1031" s="103">
        <v>144</v>
      </c>
      <c r="G1031" s="103">
        <v>0</v>
      </c>
      <c r="H1031" s="153">
        <f t="shared" si="23"/>
        <v>144</v>
      </c>
      <c r="I1031" s="157">
        <v>5.257393209200438E-2</v>
      </c>
      <c r="J1031" s="161">
        <f t="shared" si="24"/>
        <v>3</v>
      </c>
      <c r="K1031" s="46"/>
      <c r="M1031" s="44"/>
    </row>
    <row r="1032" spans="2:15" ht="24.95" customHeight="1" x14ac:dyDescent="0.2">
      <c r="B1032" s="149" t="s">
        <v>11</v>
      </c>
      <c r="C1032" s="103">
        <v>147</v>
      </c>
      <c r="D1032" s="103">
        <v>130</v>
      </c>
      <c r="E1032" s="210">
        <f t="shared" si="22"/>
        <v>277</v>
      </c>
      <c r="F1032" s="103">
        <v>293</v>
      </c>
      <c r="G1032" s="103">
        <v>184</v>
      </c>
      <c r="H1032" s="153">
        <f t="shared" si="23"/>
        <v>477</v>
      </c>
      <c r="I1032" s="157">
        <v>1.4938928906984027E-2</v>
      </c>
      <c r="J1032" s="161">
        <f>H1032/E1032</f>
        <v>1.7220216606498195</v>
      </c>
      <c r="K1032" s="46"/>
      <c r="M1032" s="47"/>
    </row>
    <row r="1033" spans="2:15" ht="24.95" customHeight="1" x14ac:dyDescent="0.2">
      <c r="B1033" s="149" t="s">
        <v>12</v>
      </c>
      <c r="C1033" s="103">
        <v>15</v>
      </c>
      <c r="D1033" s="103">
        <v>4</v>
      </c>
      <c r="E1033" s="210">
        <f t="shared" si="22"/>
        <v>19</v>
      </c>
      <c r="F1033" s="103">
        <v>30</v>
      </c>
      <c r="G1033" s="103">
        <v>4</v>
      </c>
      <c r="H1033" s="153">
        <f t="shared" si="23"/>
        <v>34</v>
      </c>
      <c r="I1033" s="157">
        <v>2.1421370967741934E-3</v>
      </c>
      <c r="J1033" s="161">
        <f>H1033/E1033</f>
        <v>1.7894736842105263</v>
      </c>
      <c r="K1033" s="46"/>
      <c r="M1033" s="47"/>
    </row>
    <row r="1034" spans="2:15" ht="24.95" customHeight="1" x14ac:dyDescent="0.2">
      <c r="B1034" s="150" t="s">
        <v>14</v>
      </c>
      <c r="C1034" s="107">
        <f>SUM(C1025:C1033)</f>
        <v>2638</v>
      </c>
      <c r="D1034" s="107">
        <f>SUM(D1025:D1033)</f>
        <v>1618</v>
      </c>
      <c r="E1034" s="211">
        <f>SUM(C1034:D1034)</f>
        <v>4256</v>
      </c>
      <c r="F1034" s="107">
        <f>SUM(F1025:F1033)</f>
        <v>5361</v>
      </c>
      <c r="G1034" s="107">
        <f>SUM(G1025:G1033)</f>
        <v>1966</v>
      </c>
      <c r="H1034" s="154">
        <f>SUM(F1034:G1034)</f>
        <v>7327</v>
      </c>
      <c r="I1034" s="158">
        <v>2.0737046775101957E-2</v>
      </c>
      <c r="J1034" s="162">
        <f t="shared" si="24"/>
        <v>1.7215695488721805</v>
      </c>
      <c r="M1034" s="47"/>
    </row>
    <row r="1035" spans="2:15" ht="24.95" customHeight="1" x14ac:dyDescent="0.2"/>
    <row r="1036" spans="2:15" ht="24.95" customHeight="1" x14ac:dyDescent="0.2"/>
    <row r="1037" spans="2:15" s="26" customFormat="1" ht="24.95" customHeight="1" x14ac:dyDescent="0.2">
      <c r="B1037" s="10"/>
      <c r="C1037" s="10"/>
      <c r="D1037" s="10"/>
      <c r="E1037" s="10"/>
      <c r="F1037" s="10"/>
      <c r="G1037" s="10"/>
      <c r="H1037" s="10"/>
      <c r="I1037" s="10"/>
      <c r="J1037" s="10"/>
      <c r="K1037" s="10"/>
      <c r="L1037" s="10"/>
      <c r="M1037" s="10"/>
      <c r="N1037" s="10"/>
      <c r="O1037" s="10"/>
    </row>
    <row r="1038" spans="2:15" ht="24.95" customHeight="1" x14ac:dyDescent="0.2"/>
    <row r="1039" spans="2:15" ht="24.95" customHeight="1" x14ac:dyDescent="0.2">
      <c r="B1039" s="64"/>
      <c r="C1039" s="64"/>
      <c r="D1039" s="64"/>
      <c r="E1039" s="64"/>
      <c r="G1039" s="64"/>
      <c r="H1039" s="64"/>
      <c r="I1039" s="64"/>
      <c r="J1039" s="64"/>
    </row>
    <row r="1040" spans="2:15" ht="24.95" customHeight="1" x14ac:dyDescent="0.2">
      <c r="B1040" s="64"/>
      <c r="C1040" s="64"/>
      <c r="D1040" s="64"/>
      <c r="E1040" s="64"/>
      <c r="G1040" s="64"/>
      <c r="H1040" s="64"/>
      <c r="I1040" s="64"/>
      <c r="J1040" s="64"/>
    </row>
    <row r="1041" spans="2:15" ht="24.95" customHeight="1" x14ac:dyDescent="0.2">
      <c r="B1041" s="64"/>
      <c r="C1041" s="64"/>
      <c r="D1041" s="64"/>
      <c r="E1041" s="64"/>
      <c r="G1041" s="64"/>
      <c r="H1041" s="64"/>
      <c r="I1041" s="64"/>
      <c r="J1041" s="64"/>
    </row>
    <row r="1042" spans="2:15" ht="24.95" customHeight="1" x14ac:dyDescent="0.2">
      <c r="B1042" s="64"/>
      <c r="C1042" s="64"/>
      <c r="D1042" s="64"/>
      <c r="E1042" s="64"/>
      <c r="G1042" s="64"/>
      <c r="H1042" s="64"/>
      <c r="I1042" s="64"/>
      <c r="J1042" s="64"/>
    </row>
    <row r="1043" spans="2:15" ht="24.95" customHeight="1" x14ac:dyDescent="0.2">
      <c r="B1043" s="64"/>
      <c r="C1043" s="64"/>
      <c r="D1043" s="64"/>
      <c r="E1043" s="64"/>
      <c r="G1043" s="64"/>
      <c r="H1043" s="64"/>
      <c r="I1043" s="64"/>
      <c r="J1043" s="64"/>
    </row>
    <row r="1044" spans="2:15" ht="24.95" customHeight="1" x14ac:dyDescent="0.2">
      <c r="B1044" s="64"/>
      <c r="C1044" s="64"/>
      <c r="D1044" s="64"/>
      <c r="E1044" s="64"/>
      <c r="G1044" s="64"/>
      <c r="H1044" s="64"/>
      <c r="I1044" s="64"/>
      <c r="J1044" s="64"/>
    </row>
    <row r="1045" spans="2:15" ht="24.95" customHeight="1" x14ac:dyDescent="0.2">
      <c r="B1045" s="64"/>
      <c r="C1045" s="64"/>
      <c r="D1045" s="64"/>
      <c r="E1045" s="64"/>
      <c r="G1045" s="64"/>
      <c r="H1045" s="64"/>
      <c r="I1045" s="64"/>
      <c r="J1045" s="64"/>
    </row>
    <row r="1046" spans="2:15" ht="24.95" customHeight="1" x14ac:dyDescent="0.2">
      <c r="B1046" s="64"/>
      <c r="C1046" s="64"/>
      <c r="D1046" s="64"/>
      <c r="E1046" s="64"/>
      <c r="G1046" s="64"/>
      <c r="H1046" s="64"/>
      <c r="I1046" s="64"/>
      <c r="J1046" s="64"/>
    </row>
    <row r="1047" spans="2:15" ht="24.95" customHeight="1" x14ac:dyDescent="0.2">
      <c r="B1047" s="64"/>
      <c r="C1047" s="64"/>
      <c r="D1047" s="64"/>
      <c r="E1047" s="64"/>
      <c r="G1047" s="64"/>
      <c r="H1047" s="64"/>
      <c r="I1047" s="64"/>
      <c r="J1047" s="64"/>
    </row>
    <row r="1048" spans="2:15" ht="24.95" customHeight="1" x14ac:dyDescent="0.2">
      <c r="B1048" s="64"/>
      <c r="C1048" s="64"/>
      <c r="D1048" s="64"/>
      <c r="E1048" s="64"/>
      <c r="G1048" s="64"/>
      <c r="H1048" s="64"/>
      <c r="I1048" s="64"/>
      <c r="J1048" s="64"/>
    </row>
    <row r="1049" spans="2:15" ht="24.95" customHeight="1" x14ac:dyDescent="0.2">
      <c r="B1049" s="64"/>
      <c r="C1049" s="64"/>
      <c r="D1049" s="64"/>
      <c r="E1049" s="64"/>
      <c r="G1049" s="64"/>
      <c r="H1049" s="64"/>
      <c r="I1049" s="64"/>
      <c r="J1049" s="64"/>
    </row>
    <row r="1050" spans="2:15" ht="24.95" customHeight="1" x14ac:dyDescent="0.2">
      <c r="B1050" s="64"/>
      <c r="C1050" s="64"/>
      <c r="D1050" s="64"/>
      <c r="E1050" s="64"/>
      <c r="G1050" s="64"/>
      <c r="H1050" s="64"/>
      <c r="I1050" s="64"/>
      <c r="J1050" s="64"/>
    </row>
    <row r="1051" spans="2:15" ht="25.5" customHeight="1" x14ac:dyDescent="0.2">
      <c r="B1051" s="262" t="s">
        <v>170</v>
      </c>
      <c r="C1051" s="262"/>
      <c r="D1051" s="262"/>
      <c r="E1051" s="262"/>
      <c r="F1051" s="262"/>
      <c r="G1051" s="262"/>
      <c r="H1051" s="262"/>
      <c r="I1051" s="262"/>
      <c r="J1051" s="262"/>
      <c r="K1051" s="262"/>
      <c r="L1051" s="262"/>
      <c r="M1051" s="262"/>
    </row>
    <row r="1052" spans="2:15" s="13" customFormat="1" ht="15" customHeight="1" x14ac:dyDescent="0.2">
      <c r="B1052" s="174"/>
      <c r="C1052" s="174"/>
      <c r="D1052" s="174"/>
      <c r="E1052" s="174"/>
      <c r="F1052" s="174"/>
      <c r="G1052" s="174"/>
    </row>
    <row r="1053" spans="2:15" ht="24.95" customHeight="1" x14ac:dyDescent="0.2">
      <c r="B1053" s="255" t="s">
        <v>13</v>
      </c>
      <c r="C1053" s="255"/>
      <c r="D1053" s="255"/>
      <c r="E1053" s="255"/>
      <c r="F1053" s="255"/>
      <c r="G1053" s="255"/>
      <c r="H1053" s="255"/>
      <c r="I1053" s="38"/>
      <c r="J1053" s="38"/>
      <c r="K1053" s="38"/>
      <c r="L1053" s="38"/>
      <c r="M1053" s="13"/>
      <c r="N1053" s="13"/>
      <c r="O1053" s="13"/>
    </row>
    <row r="1054" spans="2:15" ht="24.95" customHeight="1" x14ac:dyDescent="0.2">
      <c r="B1054" s="148" t="s">
        <v>35</v>
      </c>
      <c r="C1054" s="256" t="s">
        <v>62</v>
      </c>
      <c r="D1054" s="256"/>
      <c r="E1054" s="256" t="s">
        <v>110</v>
      </c>
      <c r="F1054" s="256"/>
      <c r="G1054" s="256" t="s">
        <v>0</v>
      </c>
      <c r="H1054" s="256"/>
      <c r="I1054" s="38"/>
      <c r="J1054" s="38"/>
      <c r="K1054" s="38"/>
      <c r="L1054" s="38"/>
      <c r="M1054" s="13"/>
      <c r="N1054" s="13"/>
      <c r="O1054" s="13"/>
    </row>
    <row r="1055" spans="2:15" ht="24.95" customHeight="1" x14ac:dyDescent="0.2">
      <c r="B1055" s="86" t="s">
        <v>158</v>
      </c>
      <c r="C1055" s="257">
        <v>2018</v>
      </c>
      <c r="D1055" s="257"/>
      <c r="E1055" s="257">
        <v>1926</v>
      </c>
      <c r="F1055" s="257"/>
      <c r="G1055" s="252">
        <f>C1055+E1055</f>
        <v>3944</v>
      </c>
      <c r="H1055" s="253"/>
      <c r="I1055" s="38"/>
      <c r="J1055" s="38"/>
      <c r="K1055" s="38"/>
      <c r="L1055" s="38"/>
      <c r="M1055" s="13"/>
      <c r="N1055" s="13"/>
      <c r="O1055" s="13"/>
    </row>
    <row r="1056" spans="2:15" ht="24.95" customHeight="1" x14ac:dyDescent="0.2">
      <c r="B1056" s="86" t="s">
        <v>159</v>
      </c>
      <c r="C1056" s="268">
        <v>2638</v>
      </c>
      <c r="D1056" s="268"/>
      <c r="E1056" s="268">
        <v>1618</v>
      </c>
      <c r="F1056" s="268"/>
      <c r="G1056" s="252">
        <f>C1056+E1056</f>
        <v>4256</v>
      </c>
      <c r="H1056" s="253"/>
      <c r="I1056" s="38"/>
      <c r="J1056" s="38"/>
      <c r="K1056" s="38"/>
      <c r="L1056" s="38"/>
      <c r="M1056" s="13"/>
      <c r="N1056" s="13"/>
      <c r="O1056" s="13"/>
    </row>
    <row r="1057" spans="2:15" ht="24.95" customHeight="1" x14ac:dyDescent="0.2">
      <c r="B1057" s="128" t="s">
        <v>43</v>
      </c>
      <c r="C1057" s="265">
        <f>(C1056-C1055)/C1055</f>
        <v>0.30723488602576809</v>
      </c>
      <c r="D1057" s="265"/>
      <c r="E1057" s="265">
        <f>(E1056-E1055)/E1055</f>
        <v>-0.15991692627206647</v>
      </c>
      <c r="F1057" s="265"/>
      <c r="G1057" s="265">
        <f>(G1056-G1055)/G1055</f>
        <v>7.9107505070993914E-2</v>
      </c>
      <c r="H1057" s="265"/>
      <c r="I1057" s="38"/>
      <c r="J1057" s="38"/>
      <c r="K1057" s="38"/>
      <c r="L1057" s="38"/>
      <c r="M1057" s="13"/>
      <c r="N1057" s="13"/>
      <c r="O1057" s="13"/>
    </row>
    <row r="1058" spans="2:15" ht="24.95" customHeight="1" x14ac:dyDescent="0.2">
      <c r="B1058" s="37"/>
      <c r="C1058" s="38"/>
      <c r="D1058" s="38"/>
      <c r="E1058" s="38"/>
      <c r="F1058" s="57"/>
      <c r="G1058" s="37"/>
      <c r="H1058" s="37"/>
      <c r="I1058" s="38"/>
      <c r="J1058" s="38"/>
      <c r="K1058" s="38"/>
      <c r="L1058" s="38"/>
      <c r="M1058" s="13"/>
      <c r="N1058" s="13"/>
      <c r="O1058" s="13"/>
    </row>
    <row r="1059" spans="2:15" ht="24.95" customHeight="1" x14ac:dyDescent="0.2">
      <c r="B1059" s="37"/>
      <c r="C1059" s="38"/>
      <c r="D1059" s="38"/>
      <c r="E1059" s="38"/>
      <c r="F1059" s="57"/>
      <c r="G1059" s="37"/>
      <c r="H1059" s="37"/>
      <c r="I1059" s="38"/>
      <c r="J1059" s="38"/>
      <c r="K1059" s="38"/>
      <c r="L1059" s="38"/>
      <c r="M1059" s="13"/>
      <c r="N1059" s="13"/>
      <c r="O1059" s="13"/>
    </row>
    <row r="1060" spans="2:15" ht="24.95" customHeight="1" x14ac:dyDescent="0.2">
      <c r="B1060" s="37"/>
      <c r="C1060" s="38"/>
      <c r="D1060" s="38"/>
      <c r="E1060" s="38"/>
      <c r="F1060" s="57"/>
      <c r="G1060" s="37"/>
      <c r="H1060" s="37"/>
      <c r="I1060" s="38"/>
      <c r="J1060" s="38"/>
      <c r="K1060" s="38"/>
      <c r="L1060" s="38"/>
      <c r="M1060" s="13"/>
      <c r="N1060" s="13"/>
      <c r="O1060" s="13"/>
    </row>
    <row r="1061" spans="2:15" ht="24.95" customHeight="1" x14ac:dyDescent="0.2">
      <c r="B1061" s="37"/>
      <c r="C1061" s="38"/>
      <c r="D1061" s="38"/>
      <c r="E1061" s="38"/>
      <c r="F1061" s="57"/>
      <c r="G1061" s="37"/>
      <c r="H1061" s="37"/>
      <c r="I1061" s="38"/>
      <c r="J1061" s="38"/>
      <c r="K1061" s="38"/>
      <c r="L1061" s="38"/>
      <c r="M1061" s="13"/>
      <c r="N1061" s="13"/>
      <c r="O1061" s="13"/>
    </row>
    <row r="1062" spans="2:15" ht="24.95" customHeight="1" x14ac:dyDescent="0.2">
      <c r="B1062" s="37"/>
      <c r="C1062" s="38"/>
      <c r="D1062" s="38"/>
      <c r="E1062" s="38"/>
      <c r="F1062" s="57"/>
      <c r="G1062" s="37"/>
      <c r="H1062" s="37"/>
      <c r="I1062" s="38"/>
      <c r="J1062" s="38"/>
      <c r="K1062" s="38"/>
      <c r="L1062" s="38"/>
      <c r="M1062" s="13"/>
      <c r="N1062" s="13"/>
      <c r="O1062" s="13"/>
    </row>
    <row r="1063" spans="2:15" ht="24.95" customHeight="1" x14ac:dyDescent="0.2">
      <c r="B1063" s="37"/>
      <c r="C1063" s="38"/>
      <c r="D1063" s="38"/>
      <c r="E1063" s="38"/>
      <c r="F1063" s="57"/>
      <c r="G1063" s="37"/>
      <c r="H1063" s="37"/>
      <c r="I1063" s="38"/>
      <c r="J1063" s="38"/>
      <c r="K1063" s="38"/>
      <c r="L1063" s="38"/>
      <c r="M1063" s="13"/>
      <c r="N1063" s="13"/>
      <c r="O1063" s="13"/>
    </row>
    <row r="1064" spans="2:15" ht="24.95" customHeight="1" x14ac:dyDescent="0.2">
      <c r="B1064" s="37"/>
      <c r="C1064" s="38"/>
      <c r="D1064" s="38"/>
      <c r="E1064" s="38"/>
      <c r="F1064" s="57"/>
      <c r="G1064" s="37"/>
      <c r="H1064" s="37"/>
      <c r="I1064" s="38"/>
      <c r="J1064" s="38"/>
      <c r="K1064" s="38"/>
      <c r="L1064" s="38"/>
      <c r="M1064" s="13"/>
      <c r="N1064" s="13"/>
      <c r="O1064" s="13"/>
    </row>
    <row r="1065" spans="2:15" ht="24.95" customHeight="1" x14ac:dyDescent="0.2">
      <c r="B1065" s="275"/>
      <c r="C1065" s="275"/>
      <c r="D1065" s="275"/>
      <c r="E1065" s="275"/>
      <c r="F1065" s="275"/>
      <c r="G1065" s="275"/>
      <c r="H1065" s="275"/>
      <c r="I1065" s="275"/>
      <c r="J1065" s="275"/>
      <c r="K1065" s="275"/>
      <c r="L1065" s="275"/>
      <c r="M1065" s="58"/>
      <c r="N1065" s="58"/>
      <c r="O1065" s="58"/>
    </row>
    <row r="1066" spans="2:15" ht="24.95" customHeight="1" x14ac:dyDescent="0.2">
      <c r="B1066" s="58"/>
      <c r="C1066" s="58"/>
      <c r="D1066" s="58"/>
      <c r="E1066" s="58"/>
      <c r="F1066" s="58"/>
      <c r="G1066" s="58"/>
      <c r="H1066" s="58"/>
      <c r="I1066" s="58"/>
      <c r="J1066" s="58"/>
      <c r="K1066" s="58"/>
      <c r="L1066" s="58"/>
      <c r="M1066" s="58"/>
      <c r="N1066" s="58"/>
      <c r="O1066" s="58"/>
    </row>
    <row r="1067" spans="2:15" ht="24.95" customHeight="1" x14ac:dyDescent="0.2">
      <c r="B1067" s="58"/>
      <c r="C1067" s="58"/>
      <c r="D1067" s="58"/>
      <c r="E1067" s="58"/>
      <c r="F1067" s="58"/>
      <c r="G1067" s="58"/>
      <c r="H1067" s="58"/>
      <c r="I1067" s="58"/>
      <c r="J1067" s="58"/>
      <c r="K1067" s="58"/>
      <c r="L1067" s="58"/>
      <c r="M1067" s="58"/>
      <c r="N1067" s="58"/>
      <c r="O1067" s="58"/>
    </row>
    <row r="1068" spans="2:15" ht="24.95" customHeight="1" x14ac:dyDescent="0.2">
      <c r="B1068" s="58"/>
      <c r="C1068" s="58"/>
      <c r="D1068" s="58"/>
      <c r="E1068" s="58"/>
      <c r="F1068" s="58"/>
      <c r="G1068" s="58"/>
      <c r="H1068" s="58"/>
      <c r="I1068" s="58"/>
      <c r="J1068" s="58"/>
      <c r="K1068" s="58"/>
      <c r="L1068" s="58"/>
      <c r="M1068" s="58"/>
      <c r="N1068" s="58"/>
      <c r="O1068" s="58"/>
    </row>
    <row r="1069" spans="2:15" ht="24.95" customHeight="1" x14ac:dyDescent="0.2">
      <c r="B1069" s="58"/>
      <c r="C1069" s="58"/>
      <c r="D1069" s="58"/>
      <c r="E1069" s="58"/>
      <c r="F1069" s="58"/>
      <c r="G1069" s="58"/>
      <c r="H1069" s="58"/>
      <c r="I1069" s="58"/>
      <c r="J1069" s="58"/>
      <c r="K1069" s="58"/>
      <c r="L1069" s="58"/>
      <c r="M1069" s="58"/>
      <c r="N1069" s="58"/>
      <c r="O1069" s="22"/>
    </row>
    <row r="1070" spans="2:15" ht="24.95" customHeight="1" x14ac:dyDescent="0.2">
      <c r="B1070" s="269" t="s">
        <v>15</v>
      </c>
      <c r="C1070" s="269"/>
      <c r="D1070" s="269"/>
      <c r="E1070" s="269"/>
      <c r="F1070" s="269"/>
      <c r="G1070" s="269"/>
      <c r="H1070" s="269"/>
      <c r="I1070" s="269"/>
      <c r="J1070" s="269"/>
    </row>
    <row r="1071" spans="2:15" ht="24.95" customHeight="1" x14ac:dyDescent="0.2">
      <c r="B1071" s="163" t="s">
        <v>35</v>
      </c>
      <c r="C1071" s="266" t="s">
        <v>112</v>
      </c>
      <c r="D1071" s="266"/>
      <c r="E1071" s="266" t="s">
        <v>111</v>
      </c>
      <c r="F1071" s="266"/>
      <c r="G1071" s="266" t="s">
        <v>42</v>
      </c>
      <c r="H1071" s="266"/>
      <c r="I1071" s="266" t="s">
        <v>18</v>
      </c>
      <c r="J1071" s="266"/>
      <c r="L1071" s="39"/>
    </row>
    <row r="1072" spans="2:15" ht="24.95" customHeight="1" x14ac:dyDescent="0.2">
      <c r="B1072" s="86" t="s">
        <v>158</v>
      </c>
      <c r="C1072" s="254">
        <v>4034</v>
      </c>
      <c r="D1072" s="254"/>
      <c r="E1072" s="254">
        <v>2625</v>
      </c>
      <c r="F1072" s="254"/>
      <c r="G1072" s="260">
        <f>C1072+E1072</f>
        <v>6659</v>
      </c>
      <c r="H1072" s="260"/>
      <c r="I1072" s="270">
        <v>1.9441824886353355E-2</v>
      </c>
      <c r="J1072" s="270"/>
    </row>
    <row r="1073" spans="2:15" ht="24.95" customHeight="1" x14ac:dyDescent="0.2">
      <c r="B1073" s="86" t="s">
        <v>159</v>
      </c>
      <c r="C1073" s="267">
        <v>5361</v>
      </c>
      <c r="D1073" s="267"/>
      <c r="E1073" s="267">
        <v>1966</v>
      </c>
      <c r="F1073" s="267"/>
      <c r="G1073" s="260">
        <f>C1073+E1073</f>
        <v>7327</v>
      </c>
      <c r="H1073" s="260"/>
      <c r="I1073" s="271">
        <v>2.0737046775101957E-2</v>
      </c>
      <c r="J1073" s="271"/>
    </row>
    <row r="1074" spans="2:15" ht="24.95" customHeight="1" x14ac:dyDescent="0.2">
      <c r="B1074" s="115" t="s">
        <v>43</v>
      </c>
      <c r="C1074" s="261">
        <f>(C1073-C1072)/C1072</f>
        <v>0.32895389191869112</v>
      </c>
      <c r="D1074" s="261"/>
      <c r="E1074" s="261">
        <f>(E1073-E1072)/E1072</f>
        <v>-0.25104761904761907</v>
      </c>
      <c r="F1074" s="261"/>
      <c r="G1074" s="261">
        <f>(G1073-G1072)/G1072</f>
        <v>0.10031536266706713</v>
      </c>
      <c r="H1074" s="261"/>
      <c r="I1074" s="261">
        <f>(I1073-I1072)/I1072</f>
        <v>6.6620386528516998E-2</v>
      </c>
      <c r="J1074" s="261"/>
    </row>
    <row r="1075" spans="2:15" ht="24.95" customHeight="1" x14ac:dyDescent="0.2">
      <c r="B1075" s="58"/>
      <c r="C1075" s="58"/>
      <c r="D1075" s="58"/>
      <c r="E1075" s="58"/>
      <c r="F1075" s="58"/>
      <c r="G1075" s="58"/>
      <c r="H1075" s="58"/>
      <c r="I1075" s="58"/>
      <c r="J1075" s="58"/>
      <c r="K1075" s="58"/>
      <c r="L1075" s="58"/>
      <c r="M1075" s="58"/>
      <c r="N1075" s="58"/>
      <c r="O1075" s="58"/>
    </row>
    <row r="1076" spans="2:15" ht="24.95" customHeight="1" x14ac:dyDescent="0.2">
      <c r="B1076" s="58"/>
      <c r="C1076" s="58"/>
      <c r="D1076" s="58"/>
      <c r="E1076" s="58"/>
      <c r="F1076" s="58"/>
      <c r="G1076" s="58"/>
      <c r="H1076" s="58"/>
      <c r="I1076" s="58"/>
      <c r="J1076" s="58"/>
      <c r="K1076" s="58"/>
      <c r="L1076" s="58"/>
      <c r="M1076" s="58"/>
      <c r="N1076" s="58"/>
      <c r="O1076" s="58"/>
    </row>
    <row r="1077" spans="2:15" ht="24.95" customHeight="1" x14ac:dyDescent="0.2">
      <c r="B1077" s="58"/>
      <c r="C1077" s="58"/>
      <c r="D1077" s="58"/>
      <c r="E1077" s="58"/>
      <c r="F1077" s="58"/>
      <c r="G1077" s="58"/>
      <c r="H1077" s="58"/>
      <c r="I1077" s="58"/>
      <c r="J1077" s="58"/>
      <c r="K1077" s="58"/>
      <c r="L1077" s="58"/>
      <c r="M1077" s="58"/>
      <c r="N1077" s="58"/>
      <c r="O1077" s="58"/>
    </row>
    <row r="1078" spans="2:15" ht="24.95" customHeight="1" x14ac:dyDescent="0.2">
      <c r="B1078" s="58"/>
      <c r="C1078" s="58"/>
      <c r="D1078" s="58"/>
      <c r="E1078" s="58"/>
      <c r="F1078" s="58"/>
      <c r="G1078" s="58"/>
      <c r="H1078" s="58"/>
      <c r="I1078" s="58"/>
      <c r="J1078" s="58"/>
      <c r="K1078" s="58"/>
      <c r="L1078" s="58"/>
      <c r="M1078" s="58"/>
      <c r="N1078" s="58"/>
      <c r="O1078" s="58"/>
    </row>
    <row r="1079" spans="2:15" ht="24.95" customHeight="1" x14ac:dyDescent="0.2">
      <c r="B1079" s="58"/>
      <c r="C1079" s="58"/>
      <c r="D1079" s="58"/>
      <c r="E1079" s="58"/>
      <c r="F1079" s="58"/>
      <c r="G1079" s="58"/>
      <c r="H1079" s="58"/>
      <c r="I1079" s="58"/>
      <c r="J1079" s="58"/>
      <c r="K1079" s="58"/>
      <c r="L1079" s="58"/>
      <c r="M1079" s="58"/>
      <c r="N1079" s="58"/>
      <c r="O1079" s="58"/>
    </row>
    <row r="1080" spans="2:15" ht="24.95" customHeight="1" x14ac:dyDescent="0.2">
      <c r="B1080" s="58"/>
      <c r="C1080" s="58"/>
      <c r="D1080" s="58"/>
      <c r="E1080" s="58"/>
      <c r="F1080" s="58"/>
      <c r="G1080" s="58"/>
      <c r="H1080" s="58"/>
      <c r="I1080" s="58"/>
      <c r="J1080" s="58"/>
      <c r="K1080" s="58"/>
      <c r="L1080" s="58"/>
      <c r="M1080" s="58"/>
      <c r="N1080" s="58"/>
      <c r="O1080" s="58"/>
    </row>
    <row r="1081" spans="2:15" ht="24.95" customHeight="1" x14ac:dyDescent="0.2">
      <c r="B1081" s="58"/>
      <c r="C1081" s="58"/>
      <c r="D1081" s="58"/>
      <c r="E1081" s="58"/>
      <c r="F1081" s="58"/>
      <c r="G1081" s="58"/>
      <c r="H1081" s="58"/>
      <c r="I1081" s="58"/>
      <c r="J1081" s="58"/>
      <c r="K1081" s="58"/>
      <c r="L1081" s="58"/>
      <c r="M1081" s="58"/>
      <c r="N1081" s="58"/>
      <c r="O1081" s="58"/>
    </row>
    <row r="1082" spans="2:15" ht="24.95" customHeight="1" x14ac:dyDescent="0.2">
      <c r="B1082" s="58"/>
      <c r="C1082" s="58"/>
      <c r="D1082" s="58"/>
      <c r="E1082" s="58"/>
      <c r="F1082" s="58"/>
      <c r="G1082" s="58"/>
      <c r="H1082" s="58"/>
      <c r="I1082" s="58"/>
      <c r="J1082" s="58"/>
      <c r="K1082" s="58"/>
      <c r="L1082" s="58"/>
      <c r="M1082" s="58"/>
      <c r="N1082" s="58"/>
      <c r="O1082" s="58"/>
    </row>
    <row r="1083" spans="2:15" ht="24.95" customHeight="1" x14ac:dyDescent="0.2">
      <c r="B1083" s="58"/>
      <c r="C1083" s="58"/>
      <c r="D1083" s="58"/>
      <c r="E1083" s="58"/>
      <c r="F1083" s="58"/>
      <c r="G1083" s="58"/>
      <c r="H1083" s="58"/>
      <c r="I1083" s="58"/>
      <c r="J1083" s="58"/>
      <c r="K1083" s="58"/>
      <c r="L1083" s="58"/>
      <c r="M1083" s="58"/>
      <c r="N1083" s="58"/>
      <c r="O1083" s="58"/>
    </row>
    <row r="1084" spans="2:15" ht="24.95" customHeight="1" x14ac:dyDescent="0.2">
      <c r="B1084" s="58"/>
      <c r="C1084" s="58"/>
      <c r="D1084" s="58"/>
      <c r="E1084" s="58"/>
      <c r="F1084" s="58"/>
      <c r="G1084" s="58"/>
      <c r="H1084" s="58"/>
      <c r="I1084" s="58"/>
      <c r="J1084" s="58"/>
      <c r="K1084" s="58"/>
      <c r="L1084" s="58"/>
      <c r="M1084" s="58"/>
      <c r="N1084" s="58"/>
    </row>
    <row r="1085" spans="2:15" ht="24.95" customHeight="1" x14ac:dyDescent="0.2">
      <c r="B1085" s="58"/>
      <c r="C1085" s="58"/>
      <c r="D1085" s="58"/>
      <c r="E1085" s="58"/>
      <c r="F1085" s="58"/>
      <c r="G1085" s="58"/>
      <c r="H1085" s="58"/>
      <c r="I1085" s="58"/>
      <c r="J1085" s="58"/>
      <c r="K1085" s="58"/>
      <c r="L1085" s="58"/>
      <c r="M1085" s="58"/>
      <c r="N1085" s="58"/>
    </row>
    <row r="1086" spans="2:15" ht="24.95" customHeight="1" x14ac:dyDescent="0.2">
      <c r="B1086" s="58"/>
      <c r="C1086" s="58"/>
      <c r="D1086" s="58"/>
      <c r="E1086" s="58"/>
      <c r="F1086" s="58"/>
      <c r="G1086" s="58"/>
      <c r="H1086" s="58"/>
      <c r="I1086" s="58"/>
      <c r="J1086" s="58"/>
      <c r="K1086" s="58"/>
      <c r="L1086" s="58"/>
      <c r="M1086" s="58"/>
      <c r="N1086" s="58"/>
    </row>
    <row r="1087" spans="2:15" ht="24.95" customHeight="1" x14ac:dyDescent="0.2">
      <c r="B1087" s="58"/>
      <c r="C1087" s="58"/>
      <c r="D1087" s="58"/>
      <c r="E1087" s="58"/>
      <c r="F1087" s="58"/>
      <c r="G1087" s="58"/>
      <c r="H1087" s="58"/>
      <c r="I1087" s="58"/>
      <c r="J1087" s="58"/>
      <c r="K1087" s="58"/>
      <c r="L1087" s="58"/>
      <c r="M1087" s="58"/>
      <c r="N1087" s="58"/>
    </row>
    <row r="1088" spans="2:15" ht="24.95" customHeight="1" x14ac:dyDescent="0.2">
      <c r="B1088" s="58"/>
      <c r="C1088" s="58"/>
      <c r="D1088" s="58"/>
      <c r="E1088" s="58"/>
      <c r="F1088" s="58"/>
      <c r="G1088" s="58"/>
      <c r="H1088" s="58"/>
      <c r="I1088" s="58"/>
      <c r="J1088" s="58"/>
      <c r="K1088" s="58"/>
      <c r="L1088" s="58"/>
      <c r="M1088" s="58"/>
      <c r="N1088" s="58"/>
      <c r="O1088" s="22"/>
    </row>
    <row r="1089" spans="2:15" ht="24.95" customHeight="1" x14ac:dyDescent="0.2">
      <c r="B1089" s="58"/>
      <c r="C1089" s="58"/>
      <c r="D1089" s="58"/>
      <c r="E1089" s="58"/>
      <c r="F1089" s="58"/>
      <c r="G1089" s="58"/>
      <c r="H1089" s="58"/>
      <c r="I1089" s="58"/>
      <c r="J1089" s="58"/>
      <c r="K1089" s="58"/>
      <c r="M1089" s="22">
        <v>12</v>
      </c>
      <c r="N1089" s="58"/>
    </row>
    <row r="1090" spans="2:15" ht="25.5" customHeight="1" x14ac:dyDescent="0.2">
      <c r="B1090" s="276" t="s">
        <v>171</v>
      </c>
      <c r="C1090" s="276"/>
      <c r="D1090" s="276"/>
      <c r="E1090" s="276"/>
      <c r="F1090" s="276"/>
      <c r="G1090" s="276"/>
      <c r="H1090" s="276"/>
      <c r="I1090" s="276"/>
      <c r="J1090" s="276"/>
      <c r="K1090" s="276"/>
      <c r="L1090" s="276"/>
      <c r="M1090" s="276"/>
    </row>
    <row r="1091" spans="2:15" ht="15" customHeight="1" x14ac:dyDescent="0.2">
      <c r="B1091" s="56"/>
      <c r="C1091" s="56"/>
      <c r="D1091" s="56"/>
      <c r="E1091" s="56"/>
      <c r="F1091" s="56"/>
      <c r="G1091" s="56"/>
    </row>
    <row r="1092" spans="2:15" ht="24.95" customHeight="1" x14ac:dyDescent="0.2">
      <c r="B1092" s="255" t="s">
        <v>13</v>
      </c>
      <c r="C1092" s="255"/>
      <c r="D1092" s="255"/>
      <c r="E1092" s="255"/>
      <c r="F1092" s="255"/>
      <c r="G1092" s="255"/>
      <c r="H1092" s="255"/>
      <c r="I1092" s="38"/>
      <c r="J1092" s="38"/>
      <c r="K1092" s="38"/>
      <c r="L1092" s="38"/>
      <c r="M1092" s="13"/>
      <c r="N1092" s="13"/>
      <c r="O1092" s="13"/>
    </row>
    <row r="1093" spans="2:15" ht="24.95" customHeight="1" x14ac:dyDescent="0.2">
      <c r="B1093" s="148" t="s">
        <v>35</v>
      </c>
      <c r="C1093" s="256" t="s">
        <v>62</v>
      </c>
      <c r="D1093" s="256"/>
      <c r="E1093" s="256" t="s">
        <v>110</v>
      </c>
      <c r="F1093" s="256"/>
      <c r="G1093" s="256" t="s">
        <v>0</v>
      </c>
      <c r="H1093" s="256"/>
      <c r="I1093" s="38"/>
      <c r="J1093" s="38"/>
      <c r="K1093" s="38"/>
      <c r="L1093" s="38"/>
      <c r="M1093" s="13"/>
      <c r="N1093" s="13"/>
      <c r="O1093" s="13"/>
    </row>
    <row r="1094" spans="2:15" ht="24.95" customHeight="1" x14ac:dyDescent="0.2">
      <c r="B1094" s="86" t="s">
        <v>164</v>
      </c>
      <c r="C1094" s="257">
        <v>204364</v>
      </c>
      <c r="D1094" s="257"/>
      <c r="E1094" s="257">
        <v>94015</v>
      </c>
      <c r="F1094" s="257"/>
      <c r="G1094" s="252">
        <f>C1094+E1094</f>
        <v>298379</v>
      </c>
      <c r="H1094" s="253"/>
      <c r="I1094" s="38"/>
      <c r="J1094" s="38"/>
      <c r="K1094" s="38"/>
      <c r="L1094" s="38"/>
      <c r="M1094" s="13"/>
      <c r="N1094" s="13"/>
      <c r="O1094" s="13"/>
    </row>
    <row r="1095" spans="2:15" ht="24.95" customHeight="1" x14ac:dyDescent="0.2">
      <c r="B1095" s="86" t="s">
        <v>165</v>
      </c>
      <c r="C1095" s="268">
        <v>197843</v>
      </c>
      <c r="D1095" s="268"/>
      <c r="E1095" s="268">
        <v>115103</v>
      </c>
      <c r="F1095" s="268"/>
      <c r="G1095" s="252">
        <f>C1095+E1095</f>
        <v>312946</v>
      </c>
      <c r="H1095" s="253"/>
      <c r="I1095" s="38"/>
      <c r="J1095" s="38"/>
      <c r="K1095" s="38"/>
      <c r="L1095" s="38"/>
      <c r="M1095" s="13"/>
      <c r="N1095" s="13"/>
      <c r="O1095" s="13"/>
    </row>
    <row r="1096" spans="2:15" ht="24.95" customHeight="1" x14ac:dyDescent="0.2">
      <c r="B1096" s="128" t="s">
        <v>43</v>
      </c>
      <c r="C1096" s="265">
        <f>(C1095-C1094)/C1094</f>
        <v>-3.1908751052044389E-2</v>
      </c>
      <c r="D1096" s="265"/>
      <c r="E1096" s="265">
        <f>(E1095-E1094)/E1094</f>
        <v>0.22430463223953626</v>
      </c>
      <c r="F1096" s="265"/>
      <c r="G1096" s="265">
        <f>(G1095-G1094)/G1094</f>
        <v>4.8820459884911474E-2</v>
      </c>
      <c r="H1096" s="265"/>
      <c r="I1096" s="38"/>
      <c r="J1096" s="38"/>
      <c r="K1096" s="38"/>
      <c r="L1096" s="38"/>
      <c r="M1096" s="13"/>
      <c r="N1096" s="13"/>
      <c r="O1096" s="13"/>
    </row>
    <row r="1097" spans="2:15" ht="24.95" customHeight="1" x14ac:dyDescent="0.2">
      <c r="B1097" s="37"/>
      <c r="C1097" s="38"/>
      <c r="D1097" s="38"/>
      <c r="E1097" s="38"/>
      <c r="F1097" s="57"/>
      <c r="G1097" s="37"/>
      <c r="H1097" s="37"/>
      <c r="I1097" s="38"/>
      <c r="J1097" s="38"/>
      <c r="K1097" s="38"/>
      <c r="L1097" s="38"/>
      <c r="M1097" s="13"/>
      <c r="N1097" s="13"/>
      <c r="O1097" s="13"/>
    </row>
    <row r="1098" spans="2:15" ht="24.95" customHeight="1" x14ac:dyDescent="0.2">
      <c r="B1098" s="37"/>
      <c r="C1098" s="38"/>
      <c r="D1098" s="38"/>
      <c r="E1098" s="38"/>
      <c r="F1098" s="57"/>
      <c r="G1098" s="37"/>
      <c r="H1098" s="37"/>
      <c r="I1098" s="38"/>
      <c r="J1098" s="38"/>
      <c r="K1098" s="38"/>
      <c r="L1098" s="38"/>
      <c r="M1098" s="13"/>
      <c r="N1098" s="13"/>
      <c r="O1098" s="13"/>
    </row>
    <row r="1099" spans="2:15" ht="24.95" customHeight="1" x14ac:dyDescent="0.2">
      <c r="B1099" s="37"/>
      <c r="C1099" s="38"/>
      <c r="D1099" s="38"/>
      <c r="E1099" s="38"/>
      <c r="F1099" s="57"/>
      <c r="G1099" s="37"/>
      <c r="H1099" s="37"/>
      <c r="I1099" s="38"/>
      <c r="J1099" s="38"/>
      <c r="K1099" s="38"/>
      <c r="L1099" s="38"/>
      <c r="M1099" s="13"/>
      <c r="N1099" s="13"/>
      <c r="O1099" s="13"/>
    </row>
    <row r="1100" spans="2:15" ht="24.95" customHeight="1" x14ac:dyDescent="0.2">
      <c r="B1100" s="37"/>
      <c r="C1100" s="38"/>
      <c r="D1100" s="38"/>
      <c r="E1100" s="38"/>
      <c r="F1100" s="57"/>
      <c r="G1100" s="37"/>
      <c r="H1100" s="37"/>
      <c r="I1100" s="38"/>
      <c r="J1100" s="38"/>
      <c r="K1100" s="38"/>
      <c r="L1100" s="38"/>
      <c r="M1100" s="13"/>
      <c r="N1100" s="13"/>
      <c r="O1100" s="13"/>
    </row>
    <row r="1101" spans="2:15" ht="24.95" customHeight="1" x14ac:dyDescent="0.2">
      <c r="B1101" s="37"/>
      <c r="C1101" s="38"/>
      <c r="D1101" s="38"/>
      <c r="E1101" s="38"/>
      <c r="F1101" s="57"/>
      <c r="G1101" s="37"/>
      <c r="H1101" s="37"/>
      <c r="I1101" s="38"/>
      <c r="J1101" s="38"/>
      <c r="K1101" s="38"/>
      <c r="L1101" s="38"/>
      <c r="M1101" s="13"/>
      <c r="N1101" s="13"/>
      <c r="O1101" s="13"/>
    </row>
    <row r="1102" spans="2:15" ht="24.95" customHeight="1" x14ac:dyDescent="0.2">
      <c r="B1102" s="37"/>
      <c r="C1102" s="38"/>
      <c r="D1102" s="38"/>
      <c r="E1102" s="38"/>
      <c r="F1102" s="57"/>
      <c r="G1102" s="37"/>
      <c r="H1102" s="37"/>
      <c r="I1102" s="38"/>
      <c r="J1102" s="38"/>
      <c r="K1102" s="38"/>
      <c r="L1102" s="38"/>
      <c r="M1102" s="13"/>
      <c r="N1102" s="13"/>
      <c r="O1102" s="13"/>
    </row>
    <row r="1103" spans="2:15" ht="24.95" customHeight="1" x14ac:dyDescent="0.2">
      <c r="B1103" s="37"/>
      <c r="C1103" s="38"/>
      <c r="D1103" s="38"/>
      <c r="E1103" s="38"/>
      <c r="F1103" s="57"/>
      <c r="G1103" s="37"/>
      <c r="H1103" s="37"/>
      <c r="I1103" s="38"/>
      <c r="J1103" s="38"/>
      <c r="K1103" s="38"/>
      <c r="L1103" s="38"/>
      <c r="M1103" s="13"/>
      <c r="N1103" s="13"/>
      <c r="O1103" s="13"/>
    </row>
    <row r="1104" spans="2:15" ht="24.95" customHeight="1" x14ac:dyDescent="0.2">
      <c r="B1104" s="173"/>
      <c r="C1104" s="173"/>
      <c r="D1104" s="173"/>
      <c r="E1104" s="173"/>
      <c r="F1104" s="173"/>
      <c r="G1104" s="173"/>
      <c r="H1104" s="173"/>
      <c r="I1104" s="173"/>
      <c r="J1104" s="173"/>
      <c r="K1104" s="173"/>
      <c r="L1104" s="173"/>
      <c r="M1104" s="58"/>
      <c r="N1104" s="58"/>
      <c r="O1104" s="58"/>
    </row>
    <row r="1105" spans="2:15" ht="24.95" customHeight="1" x14ac:dyDescent="0.2">
      <c r="B1105" s="58"/>
      <c r="C1105" s="58"/>
      <c r="D1105" s="58"/>
      <c r="E1105" s="58"/>
      <c r="F1105" s="58"/>
      <c r="G1105" s="58"/>
      <c r="H1105" s="58"/>
      <c r="I1105" s="58"/>
      <c r="J1105" s="58"/>
      <c r="K1105" s="58"/>
      <c r="L1105" s="58"/>
      <c r="M1105" s="58"/>
      <c r="N1105" s="58"/>
      <c r="O1105" s="58"/>
    </row>
    <row r="1106" spans="2:15" ht="24.95" customHeight="1" x14ac:dyDescent="0.2">
      <c r="B1106" s="58"/>
      <c r="C1106" s="58"/>
      <c r="D1106" s="58"/>
      <c r="E1106" s="58"/>
      <c r="F1106" s="58"/>
      <c r="G1106" s="58"/>
      <c r="H1106" s="58"/>
      <c r="I1106" s="58"/>
      <c r="J1106" s="58"/>
      <c r="K1106" s="58"/>
      <c r="L1106" s="58"/>
      <c r="M1106" s="58"/>
      <c r="N1106" s="58"/>
      <c r="O1106" s="58"/>
    </row>
    <row r="1107" spans="2:15" ht="24.95" customHeight="1" x14ac:dyDescent="0.2">
      <c r="B1107" s="58"/>
      <c r="C1107" s="58"/>
      <c r="D1107" s="58"/>
      <c r="E1107" s="58"/>
      <c r="F1107" s="58"/>
      <c r="G1107" s="58"/>
      <c r="H1107" s="58"/>
      <c r="I1107" s="58"/>
      <c r="J1107" s="58"/>
      <c r="K1107" s="58"/>
      <c r="L1107" s="58"/>
      <c r="M1107" s="58"/>
      <c r="N1107" s="58"/>
      <c r="O1107" s="58"/>
    </row>
    <row r="1108" spans="2:15" ht="24.95" customHeight="1" x14ac:dyDescent="0.2">
      <c r="B1108" s="58"/>
      <c r="C1108" s="58"/>
      <c r="D1108" s="58"/>
      <c r="E1108" s="58"/>
      <c r="F1108" s="58"/>
      <c r="G1108" s="58"/>
      <c r="H1108" s="58"/>
      <c r="I1108" s="58"/>
      <c r="J1108" s="58"/>
      <c r="K1108" s="58"/>
      <c r="L1108" s="58"/>
      <c r="M1108" s="58"/>
      <c r="N1108" s="58"/>
      <c r="O1108" s="58"/>
    </row>
    <row r="1109" spans="2:15" ht="24.95" customHeight="1" x14ac:dyDescent="0.2">
      <c r="B1109" s="58"/>
      <c r="C1109" s="58"/>
      <c r="D1109" s="58"/>
      <c r="E1109" s="58"/>
      <c r="F1109" s="58"/>
      <c r="G1109" s="58"/>
      <c r="H1109" s="58"/>
      <c r="I1109" s="58"/>
      <c r="J1109" s="58"/>
      <c r="K1109" s="58"/>
      <c r="L1109" s="58"/>
      <c r="M1109" s="58"/>
      <c r="N1109" s="58"/>
      <c r="O1109" s="58"/>
    </row>
    <row r="1110" spans="2:15" ht="24.95" customHeight="1" x14ac:dyDescent="0.2">
      <c r="B1110" s="58"/>
      <c r="C1110" s="58"/>
      <c r="D1110" s="58"/>
      <c r="E1110" s="58"/>
      <c r="F1110" s="58"/>
      <c r="G1110" s="58"/>
      <c r="H1110" s="58"/>
      <c r="I1110" s="58"/>
      <c r="J1110" s="58"/>
      <c r="K1110" s="58"/>
      <c r="L1110" s="58"/>
      <c r="M1110" s="58"/>
      <c r="N1110" s="58"/>
      <c r="O1110" s="58"/>
    </row>
    <row r="1111" spans="2:15" ht="24.95" customHeight="1" x14ac:dyDescent="0.2">
      <c r="B1111" s="58"/>
      <c r="C1111" s="58"/>
      <c r="D1111" s="58"/>
      <c r="E1111" s="58"/>
      <c r="F1111" s="58"/>
      <c r="G1111" s="58"/>
      <c r="H1111" s="58"/>
      <c r="I1111" s="58"/>
      <c r="J1111" s="58"/>
      <c r="K1111" s="58"/>
      <c r="L1111" s="58"/>
      <c r="M1111" s="58"/>
      <c r="N1111" s="58"/>
      <c r="O1111" s="58"/>
    </row>
    <row r="1112" spans="2:15" ht="24.95" customHeight="1" x14ac:dyDescent="0.2">
      <c r="B1112" s="58"/>
      <c r="C1112" s="58"/>
      <c r="D1112" s="58"/>
      <c r="E1112" s="58"/>
      <c r="F1112" s="58"/>
      <c r="G1112" s="58"/>
      <c r="H1112" s="58"/>
      <c r="I1112" s="58"/>
      <c r="J1112" s="58"/>
      <c r="K1112" s="58"/>
      <c r="L1112" s="58"/>
      <c r="M1112" s="58"/>
      <c r="N1112" s="58"/>
      <c r="O1112" s="58"/>
    </row>
    <row r="1113" spans="2:15" ht="24.95" customHeight="1" x14ac:dyDescent="0.2">
      <c r="B1113" s="58"/>
      <c r="C1113" s="58"/>
      <c r="D1113" s="58"/>
      <c r="E1113" s="58"/>
      <c r="F1113" s="58"/>
      <c r="G1113" s="58"/>
      <c r="H1113" s="58"/>
      <c r="I1113" s="58"/>
      <c r="J1113" s="58"/>
      <c r="K1113" s="58"/>
      <c r="L1113" s="58"/>
      <c r="M1113" s="58"/>
      <c r="N1113" s="58"/>
      <c r="O1113" s="58"/>
    </row>
    <row r="1114" spans="2:15" ht="24.95" customHeight="1" x14ac:dyDescent="0.2">
      <c r="B1114" s="58"/>
      <c r="C1114" s="58"/>
      <c r="D1114" s="58"/>
      <c r="E1114" s="58"/>
      <c r="F1114" s="58"/>
      <c r="G1114" s="58"/>
      <c r="H1114" s="58"/>
      <c r="I1114" s="58"/>
      <c r="J1114" s="58"/>
      <c r="K1114" s="58"/>
      <c r="L1114" s="58"/>
      <c r="M1114" s="58"/>
      <c r="N1114" s="58"/>
      <c r="O1114" s="58"/>
    </row>
    <row r="1115" spans="2:15" ht="24.95" customHeight="1" x14ac:dyDescent="0.2">
      <c r="B1115" s="58"/>
      <c r="C1115" s="58"/>
      <c r="D1115" s="58"/>
      <c r="E1115" s="58"/>
      <c r="F1115" s="58"/>
      <c r="G1115" s="58"/>
      <c r="H1115" s="58"/>
      <c r="I1115" s="58"/>
      <c r="J1115" s="58"/>
      <c r="K1115" s="58"/>
      <c r="L1115" s="58"/>
      <c r="M1115" s="58"/>
      <c r="N1115" s="58"/>
      <c r="O1115" s="58"/>
    </row>
    <row r="1116" spans="2:15" ht="24.95" customHeight="1" x14ac:dyDescent="0.2">
      <c r="B1116" s="58"/>
      <c r="C1116" s="58"/>
      <c r="D1116" s="58"/>
      <c r="E1116" s="58"/>
      <c r="F1116" s="58"/>
      <c r="G1116" s="58"/>
      <c r="H1116" s="58"/>
      <c r="I1116" s="58"/>
      <c r="J1116" s="58"/>
      <c r="K1116" s="58"/>
      <c r="L1116" s="58"/>
      <c r="M1116" s="58"/>
      <c r="N1116" s="58"/>
      <c r="O1116" s="58"/>
    </row>
    <row r="1117" spans="2:15" ht="24.95" customHeight="1" x14ac:dyDescent="0.2">
      <c r="B1117" s="58"/>
      <c r="C1117" s="58"/>
      <c r="D1117" s="58"/>
      <c r="E1117" s="58"/>
      <c r="F1117" s="58"/>
      <c r="G1117" s="58"/>
      <c r="H1117" s="58"/>
      <c r="I1117" s="58"/>
      <c r="J1117" s="58"/>
      <c r="K1117" s="58"/>
      <c r="L1117" s="58"/>
      <c r="M1117" s="58"/>
      <c r="N1117" s="58"/>
      <c r="O1117" s="58"/>
    </row>
    <row r="1118" spans="2:15" ht="24.95" customHeight="1" x14ac:dyDescent="0.2">
      <c r="B1118" s="58"/>
      <c r="C1118" s="58"/>
      <c r="D1118" s="58"/>
      <c r="E1118" s="58"/>
      <c r="F1118" s="58"/>
      <c r="G1118" s="58"/>
      <c r="H1118" s="58"/>
      <c r="I1118" s="58"/>
      <c r="J1118" s="58"/>
      <c r="K1118" s="58"/>
      <c r="L1118" s="58"/>
      <c r="M1118" s="58"/>
      <c r="N1118" s="58"/>
      <c r="O1118" s="58"/>
    </row>
    <row r="1119" spans="2:15" ht="24.95" customHeight="1" x14ac:dyDescent="0.2">
      <c r="B1119" s="269" t="s">
        <v>15</v>
      </c>
      <c r="C1119" s="269"/>
      <c r="D1119" s="269"/>
      <c r="E1119" s="269"/>
      <c r="F1119" s="269"/>
      <c r="G1119" s="269"/>
      <c r="H1119" s="269"/>
      <c r="I1119" s="269"/>
      <c r="J1119" s="269"/>
    </row>
    <row r="1120" spans="2:15" ht="24.95" customHeight="1" x14ac:dyDescent="0.2">
      <c r="B1120" s="163" t="s">
        <v>35</v>
      </c>
      <c r="C1120" s="266" t="s">
        <v>112</v>
      </c>
      <c r="D1120" s="266"/>
      <c r="E1120" s="266" t="s">
        <v>111</v>
      </c>
      <c r="F1120" s="266"/>
      <c r="G1120" s="266" t="s">
        <v>42</v>
      </c>
      <c r="H1120" s="266"/>
      <c r="I1120" s="266" t="s">
        <v>18</v>
      </c>
      <c r="J1120" s="266"/>
      <c r="L1120" s="39"/>
    </row>
    <row r="1121" spans="2:15" ht="24.95" customHeight="1" x14ac:dyDescent="0.2">
      <c r="B1121" s="86" t="s">
        <v>164</v>
      </c>
      <c r="C1121" s="254">
        <v>555952</v>
      </c>
      <c r="D1121" s="254"/>
      <c r="E1121" s="254">
        <v>155092</v>
      </c>
      <c r="F1121" s="254"/>
      <c r="G1121" s="260">
        <f>C1121+E1121</f>
        <v>711044</v>
      </c>
      <c r="H1121" s="260"/>
      <c r="I1121" s="270">
        <v>8.3311795354734097E-2</v>
      </c>
      <c r="J1121" s="270"/>
    </row>
    <row r="1122" spans="2:15" ht="24.95" customHeight="1" x14ac:dyDescent="0.2">
      <c r="B1122" s="86" t="s">
        <v>165</v>
      </c>
      <c r="C1122" s="267">
        <v>566971</v>
      </c>
      <c r="D1122" s="267"/>
      <c r="E1122" s="267">
        <v>195361</v>
      </c>
      <c r="F1122" s="267"/>
      <c r="G1122" s="260">
        <f>C1122+E1122</f>
        <v>762332</v>
      </c>
      <c r="H1122" s="260"/>
      <c r="I1122" s="271">
        <v>9.4952235661979745E-2</v>
      </c>
      <c r="J1122" s="271"/>
    </row>
    <row r="1123" spans="2:15" ht="24.95" customHeight="1" x14ac:dyDescent="0.2">
      <c r="B1123" s="115" t="s">
        <v>43</v>
      </c>
      <c r="C1123" s="261">
        <f>(C1122-C1121)/C1121</f>
        <v>1.9820056407747432E-2</v>
      </c>
      <c r="D1123" s="261"/>
      <c r="E1123" s="261">
        <f>(E1122-E1121)/E1121</f>
        <v>0.25964588760219742</v>
      </c>
      <c r="F1123" s="261"/>
      <c r="G1123" s="261">
        <f>(G1122-G1121)/G1121</f>
        <v>7.2130557321347197E-2</v>
      </c>
      <c r="H1123" s="261"/>
      <c r="I1123" s="261">
        <f>(I1122-I1121)/I1121</f>
        <v>0.13972139548405726</v>
      </c>
      <c r="J1123" s="261"/>
    </row>
    <row r="1124" spans="2:15" ht="24.95" customHeight="1" x14ac:dyDescent="0.2">
      <c r="B1124" s="58"/>
      <c r="C1124" s="58"/>
      <c r="D1124" s="58"/>
      <c r="E1124" s="58"/>
      <c r="F1124" s="58"/>
      <c r="G1124" s="58"/>
      <c r="H1124" s="58"/>
      <c r="I1124" s="58"/>
      <c r="J1124" s="58"/>
      <c r="K1124" s="42"/>
      <c r="L1124" s="42"/>
      <c r="M1124" s="58"/>
      <c r="N1124" s="58"/>
      <c r="O1124" s="58"/>
    </row>
    <row r="1125" spans="2:15" ht="24.95" customHeight="1" x14ac:dyDescent="0.2">
      <c r="B1125" s="58"/>
      <c r="C1125" s="58"/>
      <c r="D1125" s="58"/>
      <c r="E1125" s="58"/>
      <c r="F1125" s="58"/>
      <c r="G1125" s="58"/>
      <c r="H1125" s="58"/>
      <c r="I1125" s="58"/>
      <c r="J1125" s="58"/>
      <c r="K1125" s="42"/>
      <c r="L1125" s="42"/>
      <c r="M1125" s="58"/>
      <c r="N1125" s="58"/>
      <c r="O1125" s="58"/>
    </row>
    <row r="1126" spans="2:15" ht="24.95" customHeight="1" x14ac:dyDescent="0.2">
      <c r="B1126" s="58"/>
      <c r="C1126" s="58"/>
      <c r="D1126" s="58"/>
      <c r="E1126" s="58"/>
      <c r="F1126" s="58"/>
      <c r="G1126" s="58"/>
      <c r="H1126" s="58"/>
      <c r="I1126" s="58"/>
      <c r="J1126" s="58"/>
      <c r="K1126" s="42"/>
      <c r="L1126" s="42"/>
      <c r="M1126" s="58"/>
      <c r="N1126" s="58"/>
      <c r="O1126" s="58"/>
    </row>
    <row r="1127" spans="2:15" ht="24.95" customHeight="1" x14ac:dyDescent="0.2">
      <c r="B1127" s="58"/>
      <c r="C1127" s="58"/>
      <c r="D1127" s="58"/>
      <c r="E1127" s="58"/>
      <c r="F1127" s="58"/>
      <c r="G1127" s="58"/>
      <c r="H1127" s="58"/>
      <c r="I1127" s="58"/>
      <c r="J1127" s="58"/>
      <c r="K1127" s="42"/>
      <c r="L1127" s="42"/>
      <c r="M1127" s="58"/>
      <c r="N1127" s="58"/>
      <c r="O1127" s="58"/>
    </row>
    <row r="1128" spans="2:15" ht="24.95" customHeight="1" x14ac:dyDescent="0.2">
      <c r="B1128" s="58"/>
      <c r="C1128" s="58"/>
      <c r="D1128" s="58"/>
      <c r="E1128" s="58"/>
      <c r="F1128" s="58"/>
      <c r="G1128" s="58"/>
      <c r="H1128" s="58"/>
      <c r="I1128" s="58"/>
      <c r="J1128" s="58"/>
      <c r="K1128" s="42"/>
      <c r="L1128" s="42"/>
      <c r="M1128" s="58"/>
      <c r="N1128" s="58"/>
      <c r="O1128" s="58"/>
    </row>
    <row r="1129" spans="2:15" ht="24.95" customHeight="1" x14ac:dyDescent="0.2">
      <c r="B1129" s="58"/>
      <c r="C1129" s="58"/>
      <c r="D1129" s="58"/>
      <c r="E1129" s="58"/>
      <c r="F1129" s="58"/>
      <c r="G1129" s="58"/>
      <c r="H1129" s="58"/>
      <c r="I1129" s="58"/>
      <c r="J1129" s="58"/>
      <c r="K1129" s="42"/>
      <c r="L1129" s="42"/>
      <c r="M1129" s="58"/>
      <c r="N1129" s="58"/>
      <c r="O1129" s="58"/>
    </row>
    <row r="1130" spans="2:15" ht="24.95" customHeight="1" x14ac:dyDescent="0.2">
      <c r="B1130" s="58"/>
      <c r="C1130" s="58"/>
      <c r="D1130" s="58"/>
      <c r="E1130" s="58"/>
      <c r="F1130" s="58"/>
      <c r="G1130" s="58"/>
      <c r="H1130" s="58"/>
      <c r="I1130" s="58"/>
      <c r="J1130" s="58"/>
      <c r="K1130" s="42"/>
      <c r="L1130" s="42"/>
      <c r="M1130" s="58"/>
      <c r="N1130" s="58"/>
      <c r="O1130" s="58"/>
    </row>
    <row r="1131" spans="2:15" ht="24.95" customHeight="1" x14ac:dyDescent="0.2">
      <c r="B1131" s="58"/>
      <c r="C1131" s="58"/>
      <c r="D1131" s="58"/>
      <c r="E1131" s="58"/>
      <c r="F1131" s="58"/>
      <c r="G1131" s="58"/>
      <c r="H1131" s="58"/>
      <c r="I1131" s="58"/>
      <c r="J1131" s="58"/>
      <c r="K1131" s="42"/>
      <c r="L1131" s="42"/>
      <c r="M1131" s="58"/>
      <c r="N1131" s="58"/>
      <c r="O1131" s="58"/>
    </row>
    <row r="1132" spans="2:15" ht="24.95" customHeight="1" x14ac:dyDescent="0.2">
      <c r="B1132" s="58"/>
      <c r="C1132" s="58"/>
      <c r="D1132" s="58"/>
      <c r="E1132" s="58"/>
      <c r="F1132" s="58"/>
      <c r="G1132" s="58"/>
      <c r="H1132" s="58"/>
      <c r="I1132" s="58"/>
      <c r="J1132" s="58"/>
      <c r="K1132" s="42"/>
      <c r="L1132" s="42"/>
      <c r="M1132" s="58"/>
      <c r="N1132" s="58"/>
      <c r="O1132" s="58"/>
    </row>
    <row r="1133" spans="2:15" ht="24.95" customHeight="1" x14ac:dyDescent="0.2">
      <c r="B1133" s="58"/>
      <c r="C1133" s="58"/>
      <c r="D1133" s="58"/>
      <c r="E1133" s="58"/>
      <c r="F1133" s="58"/>
      <c r="G1133" s="58"/>
      <c r="H1133" s="58"/>
      <c r="I1133" s="58"/>
      <c r="J1133" s="58"/>
      <c r="K1133" s="42"/>
      <c r="L1133" s="42"/>
      <c r="M1133" s="58"/>
      <c r="N1133" s="58"/>
      <c r="O1133" s="58"/>
    </row>
    <row r="1134" spans="2:15" ht="24.95" customHeight="1" x14ac:dyDescent="0.2">
      <c r="B1134" s="58"/>
      <c r="C1134" s="58"/>
      <c r="D1134" s="58"/>
      <c r="E1134" s="58"/>
      <c r="F1134" s="58"/>
      <c r="G1134" s="58"/>
      <c r="H1134" s="58"/>
      <c r="I1134" s="58"/>
      <c r="J1134" s="58"/>
      <c r="K1134" s="42"/>
      <c r="L1134" s="42"/>
      <c r="M1134" s="58"/>
      <c r="N1134" s="58"/>
      <c r="O1134" s="58"/>
    </row>
    <row r="1135" spans="2:15" ht="24.95" customHeight="1" x14ac:dyDescent="0.2">
      <c r="B1135" s="58"/>
      <c r="C1135" s="58"/>
      <c r="D1135" s="58"/>
      <c r="E1135" s="58"/>
      <c r="F1135" s="58"/>
      <c r="G1135" s="58"/>
      <c r="H1135" s="58"/>
      <c r="I1135" s="58"/>
      <c r="J1135" s="58"/>
      <c r="K1135" s="42"/>
      <c r="L1135" s="42"/>
      <c r="M1135" s="58"/>
      <c r="N1135" s="58"/>
      <c r="O1135" s="58"/>
    </row>
    <row r="1136" spans="2:15" ht="24.95" customHeight="1" x14ac:dyDescent="0.2">
      <c r="B1136" s="58"/>
      <c r="C1136" s="58"/>
      <c r="D1136" s="58"/>
      <c r="E1136" s="58"/>
      <c r="F1136" s="58"/>
      <c r="G1136" s="58"/>
      <c r="H1136" s="58"/>
      <c r="I1136" s="58"/>
      <c r="J1136" s="58"/>
      <c r="K1136" s="42"/>
      <c r="L1136" s="42"/>
      <c r="M1136" s="58"/>
      <c r="N1136" s="58"/>
      <c r="O1136" s="58"/>
    </row>
    <row r="1137" spans="2:15" ht="24.95" customHeight="1" x14ac:dyDescent="0.2">
      <c r="B1137" s="58"/>
      <c r="C1137" s="58"/>
      <c r="D1137" s="58"/>
      <c r="E1137" s="58"/>
      <c r="F1137" s="58"/>
      <c r="G1137" s="58"/>
      <c r="H1137" s="58"/>
      <c r="I1137" s="58"/>
      <c r="J1137" s="58"/>
      <c r="K1137" s="42"/>
      <c r="L1137" s="42"/>
      <c r="M1137" s="58"/>
      <c r="N1137" s="58"/>
      <c r="O1137" s="58"/>
    </row>
    <row r="1138" spans="2:15" ht="24.95" customHeight="1" x14ac:dyDescent="0.2">
      <c r="B1138" s="58"/>
      <c r="C1138" s="58"/>
      <c r="D1138" s="58"/>
      <c r="E1138" s="58"/>
      <c r="F1138" s="58"/>
      <c r="G1138" s="58"/>
      <c r="H1138" s="58"/>
      <c r="I1138" s="58"/>
      <c r="J1138" s="58"/>
      <c r="K1138" s="42"/>
      <c r="L1138" s="42"/>
      <c r="M1138" s="58"/>
      <c r="N1138" s="58"/>
      <c r="O1138" s="58"/>
    </row>
    <row r="1139" spans="2:15" ht="24.95" customHeight="1" x14ac:dyDescent="0.2">
      <c r="B1139" s="58"/>
      <c r="C1139" s="58"/>
      <c r="D1139" s="58"/>
      <c r="E1139" s="58"/>
      <c r="F1139" s="58"/>
      <c r="G1139" s="58"/>
      <c r="H1139" s="58"/>
      <c r="I1139" s="58"/>
      <c r="J1139" s="58"/>
      <c r="K1139" s="42"/>
      <c r="L1139" s="42"/>
      <c r="M1139" s="58"/>
      <c r="N1139" s="58"/>
      <c r="O1139" s="58"/>
    </row>
    <row r="1140" spans="2:15" ht="24.95" customHeight="1" x14ac:dyDescent="0.2">
      <c r="B1140" s="58"/>
      <c r="C1140" s="58"/>
      <c r="D1140" s="58"/>
      <c r="E1140" s="58"/>
      <c r="F1140" s="58"/>
      <c r="G1140" s="58"/>
      <c r="H1140" s="58"/>
      <c r="I1140" s="58"/>
      <c r="J1140" s="58"/>
      <c r="K1140" s="42"/>
      <c r="L1140" s="42"/>
      <c r="M1140" s="58"/>
      <c r="N1140" s="58"/>
      <c r="O1140" s="58"/>
    </row>
    <row r="1141" spans="2:15" ht="24.95" customHeight="1" x14ac:dyDescent="0.2">
      <c r="B1141" s="58"/>
      <c r="C1141" s="58"/>
      <c r="D1141" s="58"/>
      <c r="E1141" s="58"/>
      <c r="F1141" s="58"/>
      <c r="G1141" s="58"/>
      <c r="H1141" s="58"/>
      <c r="I1141" s="58"/>
      <c r="J1141" s="58"/>
      <c r="K1141" s="42"/>
      <c r="L1141" s="42"/>
      <c r="M1141" s="58"/>
      <c r="N1141" s="58"/>
      <c r="O1141" s="58"/>
    </row>
    <row r="1142" spans="2:15" ht="24.95" customHeight="1" x14ac:dyDescent="0.2">
      <c r="B1142" s="58"/>
      <c r="C1142" s="58"/>
      <c r="D1142" s="58"/>
      <c r="E1142" s="58"/>
      <c r="F1142" s="58"/>
      <c r="G1142" s="58"/>
      <c r="H1142" s="58"/>
      <c r="I1142" s="58"/>
      <c r="J1142" s="58"/>
      <c r="K1142" s="42"/>
      <c r="L1142" s="42"/>
      <c r="M1142" s="58"/>
      <c r="N1142" s="58"/>
      <c r="O1142" s="58"/>
    </row>
    <row r="1143" spans="2:15" ht="24.95" customHeight="1" x14ac:dyDescent="0.2">
      <c r="B1143" s="58"/>
      <c r="C1143" s="58"/>
      <c r="D1143" s="58"/>
      <c r="E1143" s="58"/>
      <c r="F1143" s="58"/>
      <c r="G1143" s="58"/>
      <c r="H1143" s="58"/>
      <c r="I1143" s="58"/>
      <c r="J1143" s="58"/>
      <c r="K1143" s="42"/>
      <c r="L1143" s="42"/>
      <c r="M1143" s="58"/>
      <c r="N1143" s="58"/>
      <c r="O1143" s="58"/>
    </row>
    <row r="1144" spans="2:15" ht="24.95" customHeight="1" x14ac:dyDescent="0.2">
      <c r="B1144" s="58"/>
      <c r="C1144" s="58"/>
      <c r="D1144" s="58"/>
      <c r="E1144" s="58"/>
      <c r="F1144" s="58"/>
      <c r="G1144" s="58"/>
      <c r="H1144" s="58"/>
      <c r="I1144" s="58"/>
      <c r="J1144" s="58"/>
      <c r="K1144" s="42"/>
      <c r="L1144" s="42"/>
      <c r="M1144" s="58"/>
      <c r="N1144" s="58"/>
      <c r="O1144" s="58"/>
    </row>
    <row r="1145" spans="2:15" ht="24.95" customHeight="1" x14ac:dyDescent="0.2">
      <c r="B1145" s="42"/>
      <c r="C1145" s="42"/>
      <c r="D1145" s="42"/>
      <c r="E1145" s="42"/>
      <c r="F1145" s="42"/>
      <c r="G1145" s="42"/>
      <c r="H1145" s="42"/>
      <c r="I1145" s="42"/>
      <c r="J1145" s="42"/>
      <c r="K1145" s="42"/>
      <c r="L1145" s="42"/>
      <c r="M1145" s="58"/>
      <c r="N1145" s="58"/>
      <c r="O1145" s="58"/>
    </row>
    <row r="1146" spans="2:15" ht="24.95" customHeight="1" x14ac:dyDescent="0.2">
      <c r="B1146" s="42"/>
      <c r="C1146" s="42"/>
      <c r="D1146" s="42"/>
      <c r="E1146" s="42"/>
      <c r="F1146" s="42"/>
      <c r="G1146" s="42"/>
      <c r="H1146" s="42"/>
      <c r="I1146" s="42"/>
      <c r="J1146" s="42"/>
      <c r="K1146" s="42"/>
      <c r="L1146" s="42"/>
      <c r="M1146" s="58"/>
      <c r="N1146" s="58"/>
      <c r="O1146" s="58"/>
    </row>
    <row r="1147" spans="2:15" ht="24.95" customHeight="1" x14ac:dyDescent="0.2">
      <c r="B1147" s="42"/>
      <c r="C1147" s="42"/>
      <c r="D1147" s="42"/>
      <c r="E1147" s="42"/>
      <c r="F1147" s="42"/>
      <c r="G1147" s="42"/>
      <c r="H1147" s="42"/>
      <c r="I1147" s="42"/>
      <c r="J1147" s="42"/>
      <c r="K1147" s="42"/>
      <c r="L1147" s="42"/>
      <c r="M1147" s="58"/>
      <c r="N1147" s="58"/>
      <c r="O1147" s="58"/>
    </row>
    <row r="1148" spans="2:15" ht="24.95" customHeight="1" x14ac:dyDescent="0.2">
      <c r="B1148" s="42"/>
      <c r="C1148" s="42"/>
      <c r="D1148" s="42"/>
      <c r="E1148" s="42"/>
      <c r="F1148" s="42"/>
      <c r="G1148" s="42"/>
      <c r="H1148" s="42"/>
      <c r="I1148" s="42"/>
      <c r="J1148" s="42"/>
      <c r="K1148" s="42"/>
      <c r="L1148" s="42"/>
      <c r="M1148" s="58"/>
      <c r="N1148" s="58"/>
      <c r="O1148" s="58"/>
    </row>
    <row r="1149" spans="2:15" ht="24.95" customHeight="1" x14ac:dyDescent="0.2">
      <c r="B1149" s="242"/>
      <c r="C1149" s="242"/>
      <c r="D1149" s="242"/>
      <c r="E1149" s="242"/>
      <c r="F1149" s="242"/>
      <c r="G1149" s="242"/>
      <c r="H1149" s="242"/>
      <c r="I1149" s="242"/>
      <c r="J1149" s="242"/>
      <c r="K1149" s="242"/>
      <c r="L1149" s="242"/>
      <c r="M1149" s="58"/>
      <c r="N1149" s="58"/>
      <c r="O1149" s="58"/>
    </row>
    <row r="1150" spans="2:15" ht="24.95" customHeight="1" x14ac:dyDescent="0.2">
      <c r="B1150" s="242"/>
      <c r="C1150" s="242"/>
      <c r="D1150" s="242"/>
      <c r="E1150" s="242"/>
      <c r="F1150" s="242"/>
      <c r="G1150" s="242"/>
      <c r="H1150" s="242"/>
      <c r="I1150" s="242"/>
      <c r="J1150" s="242"/>
      <c r="K1150" s="242"/>
      <c r="L1150" s="242"/>
      <c r="M1150" s="58"/>
      <c r="N1150" s="58"/>
      <c r="O1150" s="58"/>
    </row>
    <row r="1151" spans="2:15" ht="24.95" customHeight="1" x14ac:dyDescent="0.2">
      <c r="B1151" s="242"/>
      <c r="C1151" s="242"/>
      <c r="D1151" s="242"/>
      <c r="E1151" s="242"/>
      <c r="F1151" s="242"/>
      <c r="G1151" s="242"/>
      <c r="H1151" s="242"/>
      <c r="I1151" s="242"/>
      <c r="J1151" s="242"/>
      <c r="K1151" s="242"/>
      <c r="L1151" s="242"/>
      <c r="M1151" s="58"/>
      <c r="N1151" s="58"/>
      <c r="O1151" s="58"/>
    </row>
    <row r="1152" spans="2:15" ht="24.95" customHeight="1" x14ac:dyDescent="0.2">
      <c r="B1152" s="42"/>
      <c r="C1152" s="42"/>
      <c r="D1152" s="42"/>
      <c r="E1152" s="42"/>
      <c r="F1152" s="42"/>
      <c r="G1152" s="42"/>
      <c r="H1152" s="42"/>
      <c r="I1152" s="42"/>
      <c r="J1152" s="42"/>
      <c r="K1152" s="42"/>
      <c r="L1152" s="42"/>
      <c r="M1152" s="58"/>
      <c r="N1152" s="58"/>
      <c r="O1152" s="58"/>
    </row>
    <row r="1153" spans="2:15" ht="24.95" customHeight="1" x14ac:dyDescent="0.2">
      <c r="B1153" s="245"/>
      <c r="C1153" s="245"/>
      <c r="D1153" s="245"/>
      <c r="E1153" s="245"/>
      <c r="F1153" s="245"/>
      <c r="G1153" s="245"/>
      <c r="H1153" s="245"/>
      <c r="I1153" s="245"/>
      <c r="J1153" s="245"/>
      <c r="K1153" s="245"/>
      <c r="L1153" s="245"/>
      <c r="M1153" s="58"/>
      <c r="N1153" s="58"/>
      <c r="O1153" s="58"/>
    </row>
    <row r="1154" spans="2:15" ht="24.95" customHeight="1" x14ac:dyDescent="0.2">
      <c r="B1154" s="42"/>
      <c r="C1154" s="42"/>
      <c r="D1154" s="42"/>
      <c r="E1154" s="42"/>
      <c r="F1154" s="42"/>
      <c r="G1154" s="42"/>
      <c r="H1154" s="42"/>
      <c r="I1154" s="42"/>
      <c r="J1154" s="42"/>
      <c r="K1154" s="42"/>
      <c r="L1154" s="42"/>
      <c r="M1154" s="58"/>
      <c r="N1154" s="58"/>
      <c r="O1154" s="58"/>
    </row>
    <row r="1155" spans="2:15" ht="24.95" customHeight="1" x14ac:dyDescent="0.2">
      <c r="B1155" s="42"/>
      <c r="C1155" s="42"/>
      <c r="D1155" s="42"/>
      <c r="E1155" s="42"/>
      <c r="F1155" s="42"/>
      <c r="G1155" s="42"/>
      <c r="H1155" s="42"/>
      <c r="I1155" s="42"/>
      <c r="J1155" s="42"/>
      <c r="K1155" s="42"/>
      <c r="L1155" s="42"/>
      <c r="M1155" s="58"/>
      <c r="N1155" s="58"/>
      <c r="O1155" s="58"/>
    </row>
    <row r="1156" spans="2:15" ht="24.95" customHeight="1" x14ac:dyDescent="0.2">
      <c r="B1156" s="42"/>
      <c r="C1156" s="42"/>
      <c r="D1156" s="42"/>
      <c r="E1156" s="42"/>
      <c r="F1156" s="42"/>
      <c r="G1156" s="42"/>
      <c r="H1156" s="42"/>
      <c r="I1156" s="42"/>
      <c r="J1156" s="42"/>
      <c r="K1156" s="42"/>
      <c r="L1156" s="42"/>
      <c r="M1156" s="58"/>
      <c r="N1156" s="58"/>
      <c r="O1156" s="58"/>
    </row>
    <row r="1157" spans="2:15" ht="24.95" customHeight="1" x14ac:dyDescent="0.2">
      <c r="B1157" s="42"/>
      <c r="C1157" s="42"/>
      <c r="D1157" s="42"/>
      <c r="E1157" s="42"/>
      <c r="F1157" s="42"/>
      <c r="G1157" s="42"/>
      <c r="H1157" s="42"/>
      <c r="I1157" s="42"/>
      <c r="J1157" s="42"/>
      <c r="K1157" s="42"/>
      <c r="L1157" s="42"/>
      <c r="M1157" s="58"/>
      <c r="N1157" s="58"/>
      <c r="O1157" s="58"/>
    </row>
    <row r="1158" spans="2:15" ht="24.95" customHeight="1" x14ac:dyDescent="0.2">
      <c r="B1158" s="42"/>
      <c r="C1158" s="42"/>
      <c r="D1158" s="42"/>
      <c r="E1158" s="42"/>
      <c r="F1158" s="42"/>
      <c r="G1158" s="42"/>
      <c r="H1158" s="42"/>
      <c r="I1158" s="42"/>
      <c r="J1158" s="42"/>
      <c r="K1158" s="42"/>
      <c r="L1158" s="42"/>
      <c r="M1158" s="58"/>
      <c r="N1158" s="58"/>
      <c r="O1158" s="58"/>
    </row>
    <row r="1159" spans="2:15" ht="24.95" customHeight="1" x14ac:dyDescent="0.2">
      <c r="B1159" s="42"/>
      <c r="C1159" s="42"/>
      <c r="D1159" s="42"/>
      <c r="E1159" s="42"/>
      <c r="F1159" s="42"/>
      <c r="G1159" s="42"/>
      <c r="H1159" s="42"/>
      <c r="I1159" s="42"/>
      <c r="J1159" s="42"/>
      <c r="K1159" s="42"/>
      <c r="L1159" s="42"/>
      <c r="M1159" s="58"/>
      <c r="N1159" s="58"/>
      <c r="O1159" s="58"/>
    </row>
    <row r="1160" spans="2:15" ht="24.95" customHeight="1" x14ac:dyDescent="0.2">
      <c r="B1160" s="42"/>
      <c r="C1160" s="42"/>
      <c r="D1160" s="42"/>
      <c r="E1160" s="42"/>
      <c r="F1160" s="42"/>
      <c r="G1160" s="42"/>
      <c r="H1160" s="42"/>
      <c r="I1160" s="42"/>
      <c r="J1160" s="42"/>
      <c r="K1160" s="42"/>
      <c r="M1160" s="22">
        <v>13</v>
      </c>
      <c r="N1160" s="58"/>
    </row>
    <row r="1161" spans="2:15" ht="25.5" customHeight="1" x14ac:dyDescent="0.2">
      <c r="B1161" s="262" t="s">
        <v>122</v>
      </c>
      <c r="C1161" s="262"/>
      <c r="D1161" s="262"/>
      <c r="E1161" s="262"/>
      <c r="F1161" s="262"/>
      <c r="G1161" s="262"/>
      <c r="H1161" s="262"/>
      <c r="I1161" s="262"/>
      <c r="J1161" s="262"/>
      <c r="K1161" s="262"/>
      <c r="L1161" s="262"/>
      <c r="M1161" s="262"/>
    </row>
    <row r="1162" spans="2:15" ht="15" customHeight="1" x14ac:dyDescent="0.2">
      <c r="B1162" s="65"/>
      <c r="C1162" s="65"/>
      <c r="D1162" s="65"/>
      <c r="E1162" s="65"/>
      <c r="F1162" s="65"/>
      <c r="G1162" s="65"/>
      <c r="H1162" s="65"/>
      <c r="I1162" s="65"/>
      <c r="J1162" s="65"/>
      <c r="K1162" s="65"/>
      <c r="L1162" s="65"/>
    </row>
    <row r="1163" spans="2:15" ht="25.5" customHeight="1" x14ac:dyDescent="0.2">
      <c r="B1163" s="262" t="s">
        <v>118</v>
      </c>
      <c r="C1163" s="262"/>
      <c r="D1163" s="262"/>
      <c r="E1163" s="262"/>
      <c r="F1163" s="262"/>
      <c r="G1163" s="262"/>
      <c r="H1163" s="262"/>
      <c r="I1163" s="262"/>
      <c r="J1163" s="262"/>
      <c r="K1163" s="262"/>
      <c r="L1163" s="262"/>
      <c r="M1163" s="262"/>
    </row>
    <row r="1164" spans="2:15" s="13" customFormat="1" ht="15" customHeight="1" x14ac:dyDescent="0.2">
      <c r="B1164" s="174"/>
      <c r="C1164" s="174"/>
      <c r="D1164" s="174"/>
      <c r="E1164" s="174"/>
      <c r="F1164" s="174"/>
      <c r="G1164" s="174"/>
    </row>
    <row r="1165" spans="2:15" ht="24.95" customHeight="1" x14ac:dyDescent="0.2">
      <c r="B1165" s="272" t="s">
        <v>58</v>
      </c>
      <c r="C1165" s="272"/>
      <c r="D1165" s="272"/>
      <c r="E1165" s="272"/>
      <c r="F1165" s="272"/>
      <c r="G1165" s="272"/>
      <c r="H1165" s="272"/>
      <c r="I1165" s="272"/>
      <c r="J1165" s="272"/>
    </row>
    <row r="1166" spans="2:15" ht="24.95" customHeight="1" x14ac:dyDescent="0.2">
      <c r="B1166" s="249" t="s">
        <v>36</v>
      </c>
      <c r="C1166" s="258" t="s">
        <v>47</v>
      </c>
      <c r="D1166" s="258"/>
      <c r="E1166" s="258"/>
      <c r="F1166" s="258" t="s">
        <v>48</v>
      </c>
      <c r="G1166" s="258"/>
      <c r="H1166" s="258"/>
      <c r="I1166" s="155" t="s">
        <v>52</v>
      </c>
      <c r="J1166" s="159" t="s">
        <v>53</v>
      </c>
      <c r="M1166" s="44"/>
    </row>
    <row r="1167" spans="2:15" ht="24.95" customHeight="1" x14ac:dyDescent="0.2">
      <c r="B1167" s="250"/>
      <c r="C1167" s="151" t="s">
        <v>66</v>
      </c>
      <c r="D1167" s="151" t="s">
        <v>67</v>
      </c>
      <c r="E1167" s="209" t="s">
        <v>68</v>
      </c>
      <c r="F1167" s="151" t="s">
        <v>69</v>
      </c>
      <c r="G1167" s="151" t="s">
        <v>70</v>
      </c>
      <c r="H1167" s="152" t="s">
        <v>71</v>
      </c>
      <c r="I1167" s="156" t="s">
        <v>85</v>
      </c>
      <c r="J1167" s="160" t="s">
        <v>86</v>
      </c>
      <c r="K1167" s="19"/>
      <c r="M1167" s="44"/>
    </row>
    <row r="1168" spans="2:15" ht="24.95" customHeight="1" x14ac:dyDescent="0.2">
      <c r="B1168" s="149" t="s">
        <v>114</v>
      </c>
      <c r="C1168" s="103">
        <v>681</v>
      </c>
      <c r="D1168" s="103">
        <v>9</v>
      </c>
      <c r="E1168" s="210">
        <f>SUM(C1168:D1168)</f>
        <v>690</v>
      </c>
      <c r="F1168" s="103">
        <v>2351</v>
      </c>
      <c r="G1168" s="103">
        <v>9</v>
      </c>
      <c r="H1168" s="153">
        <f>SUM(F1168:G1168)</f>
        <v>2360</v>
      </c>
      <c r="I1168" s="157">
        <v>0.16570706361466087</v>
      </c>
      <c r="J1168" s="161">
        <f>H1168/E1168</f>
        <v>3.4202898550724639</v>
      </c>
      <c r="K1168" s="46"/>
      <c r="M1168" s="44"/>
    </row>
    <row r="1169" spans="2:14" ht="24.95" customHeight="1" x14ac:dyDescent="0.2">
      <c r="B1169" s="149" t="s">
        <v>5</v>
      </c>
      <c r="C1169" s="103">
        <v>930</v>
      </c>
      <c r="D1169" s="103">
        <v>10</v>
      </c>
      <c r="E1169" s="210">
        <f t="shared" ref="E1169:E1176" si="25">SUM(C1169:D1169)</f>
        <v>940</v>
      </c>
      <c r="F1169" s="103">
        <v>2624</v>
      </c>
      <c r="G1169" s="103">
        <v>42</v>
      </c>
      <c r="H1169" s="153">
        <f t="shared" ref="H1169:H1176" si="26">SUM(F1169:G1169)</f>
        <v>2666</v>
      </c>
      <c r="I1169" s="157">
        <v>0.11605937921727395</v>
      </c>
      <c r="J1169" s="161">
        <f t="shared" ref="J1169:J1176" si="27">H1169/E1169</f>
        <v>2.8361702127659574</v>
      </c>
      <c r="K1169" s="46"/>
      <c r="M1169" s="44"/>
    </row>
    <row r="1170" spans="2:14" ht="24.95" customHeight="1" x14ac:dyDescent="0.2">
      <c r="B1170" s="149" t="s">
        <v>22</v>
      </c>
      <c r="C1170" s="103">
        <v>1461</v>
      </c>
      <c r="D1170" s="103">
        <v>929</v>
      </c>
      <c r="E1170" s="210">
        <f t="shared" si="25"/>
        <v>2390</v>
      </c>
      <c r="F1170" s="103">
        <v>2448</v>
      </c>
      <c r="G1170" s="103">
        <v>1261</v>
      </c>
      <c r="H1170" s="153">
        <f t="shared" si="26"/>
        <v>3709</v>
      </c>
      <c r="I1170" s="157">
        <v>0.10421466704130374</v>
      </c>
      <c r="J1170" s="161">
        <f t="shared" si="27"/>
        <v>1.5518828451882845</v>
      </c>
      <c r="K1170" s="46"/>
      <c r="M1170" s="44"/>
    </row>
    <row r="1171" spans="2:14" ht="24.95" customHeight="1" x14ac:dyDescent="0.2">
      <c r="B1171" s="149" t="s">
        <v>7</v>
      </c>
      <c r="C1171" s="103">
        <v>281</v>
      </c>
      <c r="D1171" s="103">
        <v>3</v>
      </c>
      <c r="E1171" s="210">
        <f t="shared" si="25"/>
        <v>284</v>
      </c>
      <c r="F1171" s="103">
        <v>872</v>
      </c>
      <c r="G1171" s="103">
        <v>3</v>
      </c>
      <c r="H1171" s="153">
        <f t="shared" si="26"/>
        <v>875</v>
      </c>
      <c r="I1171" s="157">
        <v>6.0570400110757303E-2</v>
      </c>
      <c r="J1171" s="161">
        <f t="shared" si="27"/>
        <v>3.0809859154929575</v>
      </c>
      <c r="K1171" s="46"/>
      <c r="M1171" s="44"/>
    </row>
    <row r="1172" spans="2:14" ht="24.95" customHeight="1" x14ac:dyDescent="0.2">
      <c r="B1172" s="149" t="s">
        <v>8</v>
      </c>
      <c r="C1172" s="103">
        <v>542</v>
      </c>
      <c r="D1172" s="103">
        <v>327</v>
      </c>
      <c r="E1172" s="210">
        <f t="shared" si="25"/>
        <v>869</v>
      </c>
      <c r="F1172" s="103">
        <v>769</v>
      </c>
      <c r="G1172" s="103">
        <v>463</v>
      </c>
      <c r="H1172" s="153">
        <f t="shared" si="26"/>
        <v>1232</v>
      </c>
      <c r="I1172" s="157">
        <v>0.18224852071005918</v>
      </c>
      <c r="J1172" s="161">
        <f t="shared" si="27"/>
        <v>1.4177215189873418</v>
      </c>
      <c r="K1172" s="46"/>
      <c r="M1172" s="44"/>
    </row>
    <row r="1173" spans="2:14" ht="24.95" customHeight="1" x14ac:dyDescent="0.2">
      <c r="B1173" s="149" t="s">
        <v>9</v>
      </c>
      <c r="C1173" s="103">
        <v>2510</v>
      </c>
      <c r="D1173" s="103">
        <v>353</v>
      </c>
      <c r="E1173" s="210">
        <f t="shared" si="25"/>
        <v>2863</v>
      </c>
      <c r="F1173" s="103">
        <v>4364</v>
      </c>
      <c r="G1173" s="103">
        <v>354</v>
      </c>
      <c r="H1173" s="153">
        <f t="shared" si="26"/>
        <v>4718</v>
      </c>
      <c r="I1173" s="157">
        <v>0.21564056858174505</v>
      </c>
      <c r="J1173" s="161">
        <f t="shared" si="27"/>
        <v>1.647921760391198</v>
      </c>
      <c r="K1173" s="46"/>
      <c r="M1173" s="44"/>
    </row>
    <row r="1174" spans="2:14" ht="24.95" customHeight="1" x14ac:dyDescent="0.2">
      <c r="B1174" s="149" t="s">
        <v>10</v>
      </c>
      <c r="C1174" s="103">
        <v>289</v>
      </c>
      <c r="D1174" s="103">
        <v>0</v>
      </c>
      <c r="E1174" s="210">
        <f t="shared" si="25"/>
        <v>289</v>
      </c>
      <c r="F1174" s="103">
        <v>474</v>
      </c>
      <c r="G1174" s="103">
        <v>0</v>
      </c>
      <c r="H1174" s="153">
        <f t="shared" si="26"/>
        <v>474</v>
      </c>
      <c r="I1174" s="157">
        <v>7.787087235091178E-2</v>
      </c>
      <c r="J1174" s="161">
        <f t="shared" si="27"/>
        <v>1.6401384083044983</v>
      </c>
      <c r="K1174" s="46"/>
      <c r="M1174" s="44"/>
    </row>
    <row r="1175" spans="2:14" ht="24.95" customHeight="1" x14ac:dyDescent="0.2">
      <c r="B1175" s="149" t="s">
        <v>11</v>
      </c>
      <c r="C1175" s="103">
        <v>308</v>
      </c>
      <c r="D1175" s="103">
        <v>25</v>
      </c>
      <c r="E1175" s="210">
        <f t="shared" si="25"/>
        <v>333</v>
      </c>
      <c r="F1175" s="103">
        <v>615</v>
      </c>
      <c r="G1175" s="103">
        <v>115</v>
      </c>
      <c r="H1175" s="153">
        <f t="shared" si="26"/>
        <v>730</v>
      </c>
      <c r="I1175" s="157">
        <v>0.14429729195493179</v>
      </c>
      <c r="J1175" s="161">
        <f t="shared" si="27"/>
        <v>2.1921921921921923</v>
      </c>
      <c r="K1175" s="46"/>
      <c r="M1175" s="47"/>
    </row>
    <row r="1176" spans="2:14" ht="24.95" customHeight="1" x14ac:dyDescent="0.2">
      <c r="B1176" s="149" t="s">
        <v>12</v>
      </c>
      <c r="C1176" s="103">
        <v>52</v>
      </c>
      <c r="D1176" s="103">
        <v>18</v>
      </c>
      <c r="E1176" s="210">
        <f t="shared" si="25"/>
        <v>70</v>
      </c>
      <c r="F1176" s="103">
        <v>52</v>
      </c>
      <c r="G1176" s="103">
        <v>18</v>
      </c>
      <c r="H1176" s="153">
        <f t="shared" si="26"/>
        <v>70</v>
      </c>
      <c r="I1176" s="157">
        <v>1.7085672443251158E-2</v>
      </c>
      <c r="J1176" s="161">
        <f t="shared" si="27"/>
        <v>1</v>
      </c>
      <c r="K1176" s="46"/>
      <c r="M1176" s="47"/>
    </row>
    <row r="1177" spans="2:14" ht="24.95" customHeight="1" x14ac:dyDescent="0.2">
      <c r="B1177" s="150" t="s">
        <v>14</v>
      </c>
      <c r="C1177" s="107">
        <f>SUM(C1168:C1176)</f>
        <v>7054</v>
      </c>
      <c r="D1177" s="107">
        <f>SUM(D1168:D1176)</f>
        <v>1674</v>
      </c>
      <c r="E1177" s="211">
        <f>SUM(C1177:D1177)</f>
        <v>8728</v>
      </c>
      <c r="F1177" s="107">
        <f>SUM(F1168:F1176)</f>
        <v>14569</v>
      </c>
      <c r="G1177" s="107">
        <f>SUM(G1168:G1176)</f>
        <v>2265</v>
      </c>
      <c r="H1177" s="154">
        <f>SUM(F1177:G1177)</f>
        <v>16834</v>
      </c>
      <c r="I1177" s="158">
        <v>0.12837544135254059</v>
      </c>
      <c r="J1177" s="162">
        <f>H1177/E1177</f>
        <v>1.9287351054078827</v>
      </c>
      <c r="M1177" s="47"/>
    </row>
    <row r="1178" spans="2:14" ht="24.95" customHeight="1" x14ac:dyDescent="0.2">
      <c r="B1178" s="48"/>
      <c r="C1178" s="53"/>
      <c r="D1178" s="53"/>
      <c r="E1178" s="54"/>
      <c r="F1178" s="53"/>
      <c r="G1178" s="53"/>
      <c r="H1178" s="54"/>
      <c r="I1178" s="62"/>
      <c r="J1178" s="63"/>
      <c r="K1178" s="67"/>
      <c r="L1178" s="67"/>
      <c r="M1178" s="66"/>
      <c r="N1178" s="19"/>
    </row>
    <row r="1179" spans="2:14" ht="24.95" customHeight="1" x14ac:dyDescent="0.2">
      <c r="B1179" s="70"/>
      <c r="C1179" s="70"/>
      <c r="D1179" s="70"/>
      <c r="E1179" s="70"/>
      <c r="F1179" s="70"/>
      <c r="G1179" s="70"/>
      <c r="H1179" s="70"/>
      <c r="I1179" s="70"/>
      <c r="J1179" s="70"/>
      <c r="K1179" s="70"/>
      <c r="L1179" s="70"/>
      <c r="M1179" s="70"/>
      <c r="N1179" s="70"/>
    </row>
    <row r="1180" spans="2:14" ht="24.95" customHeight="1" x14ac:dyDescent="0.2">
      <c r="B1180" s="68"/>
      <c r="C1180" s="68"/>
      <c r="D1180" s="68"/>
      <c r="E1180" s="68"/>
      <c r="F1180" s="68"/>
      <c r="G1180" s="68"/>
      <c r="H1180" s="68"/>
      <c r="I1180" s="68"/>
      <c r="J1180" s="68"/>
      <c r="K1180" s="69"/>
      <c r="L1180" s="69"/>
      <c r="M1180" s="69"/>
      <c r="N1180" s="69"/>
    </row>
    <row r="1181" spans="2:14" ht="24.95" customHeight="1" x14ac:dyDescent="0.2">
      <c r="B1181" s="64"/>
      <c r="C1181" s="64"/>
      <c r="D1181" s="64"/>
      <c r="E1181" s="64"/>
      <c r="G1181" s="64"/>
      <c r="H1181" s="64"/>
      <c r="I1181" s="64"/>
      <c r="J1181" s="64"/>
    </row>
    <row r="1182" spans="2:14" ht="24.95" customHeight="1" x14ac:dyDescent="0.2">
      <c r="B1182" s="64"/>
      <c r="C1182" s="64"/>
      <c r="D1182" s="64"/>
      <c r="E1182" s="64"/>
      <c r="G1182" s="64"/>
      <c r="H1182" s="64"/>
      <c r="I1182" s="64"/>
      <c r="J1182" s="64"/>
    </row>
    <row r="1183" spans="2:14" ht="24.95" customHeight="1" x14ac:dyDescent="0.2">
      <c r="B1183" s="64"/>
      <c r="C1183" s="64"/>
      <c r="D1183" s="64"/>
      <c r="E1183" s="64"/>
      <c r="G1183" s="64"/>
      <c r="H1183" s="64"/>
      <c r="I1183" s="64"/>
      <c r="J1183" s="64"/>
    </row>
    <row r="1184" spans="2:14" ht="24.95" customHeight="1" x14ac:dyDescent="0.2">
      <c r="B1184" s="64"/>
      <c r="C1184" s="64"/>
      <c r="D1184" s="64"/>
      <c r="E1184" s="64"/>
      <c r="G1184" s="64"/>
      <c r="H1184" s="64"/>
      <c r="I1184" s="64"/>
      <c r="J1184" s="64"/>
    </row>
    <row r="1185" spans="2:15" ht="24.95" customHeight="1" x14ac:dyDescent="0.2">
      <c r="B1185" s="64"/>
      <c r="C1185" s="64"/>
      <c r="D1185" s="64"/>
      <c r="E1185" s="64"/>
      <c r="G1185" s="64"/>
      <c r="H1185" s="64"/>
      <c r="I1185" s="64"/>
      <c r="J1185" s="64"/>
    </row>
    <row r="1186" spans="2:15" ht="24.95" customHeight="1" x14ac:dyDescent="0.2">
      <c r="B1186" s="64"/>
      <c r="C1186" s="64"/>
      <c r="D1186" s="64"/>
      <c r="E1186" s="64"/>
      <c r="G1186" s="64"/>
      <c r="H1186" s="64"/>
      <c r="I1186" s="64"/>
      <c r="J1186" s="64"/>
    </row>
    <row r="1187" spans="2:15" ht="24.95" customHeight="1" x14ac:dyDescent="0.2">
      <c r="B1187" s="64"/>
      <c r="C1187" s="64"/>
      <c r="D1187" s="64"/>
      <c r="E1187" s="64"/>
      <c r="G1187" s="64"/>
      <c r="H1187" s="64"/>
      <c r="I1187" s="64"/>
      <c r="J1187" s="64"/>
    </row>
    <row r="1188" spans="2:15" ht="24.95" customHeight="1" x14ac:dyDescent="0.2">
      <c r="B1188" s="64"/>
      <c r="C1188" s="64"/>
      <c r="D1188" s="64"/>
      <c r="E1188" s="64"/>
      <c r="G1188" s="64"/>
      <c r="H1188" s="64"/>
      <c r="I1188" s="64"/>
      <c r="J1188" s="64"/>
    </row>
    <row r="1189" spans="2:15" ht="24.95" customHeight="1" x14ac:dyDescent="0.2">
      <c r="B1189" s="64"/>
      <c r="C1189" s="64"/>
      <c r="D1189" s="64"/>
      <c r="E1189" s="64"/>
      <c r="G1189" s="64"/>
      <c r="H1189" s="64"/>
      <c r="I1189" s="64"/>
      <c r="J1189" s="64"/>
    </row>
    <row r="1190" spans="2:15" ht="24.95" customHeight="1" x14ac:dyDescent="0.2">
      <c r="B1190" s="64"/>
      <c r="C1190" s="64"/>
      <c r="D1190" s="64"/>
      <c r="E1190" s="64"/>
      <c r="G1190" s="64"/>
      <c r="H1190" s="64"/>
      <c r="I1190" s="64"/>
      <c r="J1190" s="64"/>
    </row>
    <row r="1191" spans="2:15" ht="24.95" customHeight="1" x14ac:dyDescent="0.2">
      <c r="B1191" s="64"/>
      <c r="C1191" s="64"/>
      <c r="D1191" s="64"/>
      <c r="E1191" s="64"/>
      <c r="G1191" s="64"/>
      <c r="H1191" s="64"/>
      <c r="I1191" s="64"/>
      <c r="J1191" s="64"/>
    </row>
    <row r="1192" spans="2:15" ht="24.95" customHeight="1" x14ac:dyDescent="0.2">
      <c r="B1192" s="64"/>
      <c r="C1192" s="64"/>
      <c r="D1192" s="64"/>
      <c r="E1192" s="64"/>
      <c r="G1192" s="64"/>
      <c r="H1192" s="64"/>
      <c r="I1192" s="64"/>
      <c r="J1192" s="64"/>
    </row>
    <row r="1193" spans="2:15" ht="24.95" customHeight="1" x14ac:dyDescent="0.2">
      <c r="B1193" s="64"/>
      <c r="C1193" s="64"/>
      <c r="D1193" s="64"/>
      <c r="E1193" s="64"/>
      <c r="G1193" s="64"/>
      <c r="H1193" s="64"/>
      <c r="I1193" s="64"/>
      <c r="J1193" s="64"/>
    </row>
    <row r="1194" spans="2:15" ht="25.5" customHeight="1" x14ac:dyDescent="0.2">
      <c r="B1194" s="262" t="s">
        <v>172</v>
      </c>
      <c r="C1194" s="262"/>
      <c r="D1194" s="262"/>
      <c r="E1194" s="262"/>
      <c r="F1194" s="262"/>
      <c r="G1194" s="262"/>
      <c r="H1194" s="262"/>
      <c r="I1194" s="262"/>
      <c r="J1194" s="262"/>
      <c r="K1194" s="262"/>
      <c r="L1194" s="262"/>
      <c r="M1194" s="262"/>
    </row>
    <row r="1195" spans="2:15" ht="15" customHeight="1" x14ac:dyDescent="0.2">
      <c r="B1195" s="56"/>
      <c r="C1195" s="56"/>
      <c r="D1195" s="56"/>
      <c r="E1195" s="56"/>
      <c r="F1195" s="56"/>
      <c r="G1195" s="56"/>
    </row>
    <row r="1196" spans="2:15" ht="24.95" customHeight="1" x14ac:dyDescent="0.2">
      <c r="B1196" s="255" t="s">
        <v>13</v>
      </c>
      <c r="C1196" s="255"/>
      <c r="D1196" s="255"/>
      <c r="E1196" s="255"/>
      <c r="F1196" s="255"/>
      <c r="G1196" s="255"/>
      <c r="H1196" s="255"/>
      <c r="I1196" s="38"/>
      <c r="J1196" s="38"/>
      <c r="K1196" s="38"/>
      <c r="L1196" s="38"/>
      <c r="M1196" s="13"/>
      <c r="N1196" s="13"/>
      <c r="O1196" s="13"/>
    </row>
    <row r="1197" spans="2:15" ht="24.95" customHeight="1" x14ac:dyDescent="0.2">
      <c r="B1197" s="148" t="s">
        <v>35</v>
      </c>
      <c r="C1197" s="256" t="s">
        <v>62</v>
      </c>
      <c r="D1197" s="256"/>
      <c r="E1197" s="256" t="s">
        <v>63</v>
      </c>
      <c r="F1197" s="256"/>
      <c r="G1197" s="256" t="s">
        <v>0</v>
      </c>
      <c r="H1197" s="256"/>
      <c r="I1197" s="38"/>
      <c r="J1197" s="38"/>
      <c r="K1197" s="38"/>
      <c r="L1197" s="38"/>
      <c r="M1197" s="13"/>
      <c r="N1197" s="13"/>
      <c r="O1197" s="13"/>
    </row>
    <row r="1198" spans="2:15" ht="24.95" customHeight="1" x14ac:dyDescent="0.2">
      <c r="B1198" s="86" t="s">
        <v>158</v>
      </c>
      <c r="C1198" s="257">
        <v>4226</v>
      </c>
      <c r="D1198" s="257"/>
      <c r="E1198" s="257">
        <v>1282</v>
      </c>
      <c r="F1198" s="257"/>
      <c r="G1198" s="252">
        <f>C1198+E1198</f>
        <v>5508</v>
      </c>
      <c r="H1198" s="253"/>
      <c r="I1198" s="38"/>
      <c r="J1198" s="38"/>
      <c r="K1198" s="38"/>
      <c r="L1198" s="38"/>
      <c r="M1198" s="13"/>
      <c r="N1198" s="13"/>
      <c r="O1198" s="13"/>
    </row>
    <row r="1199" spans="2:15" ht="24.95" customHeight="1" x14ac:dyDescent="0.2">
      <c r="B1199" s="86" t="s">
        <v>159</v>
      </c>
      <c r="C1199" s="268">
        <f>C1177</f>
        <v>7054</v>
      </c>
      <c r="D1199" s="268"/>
      <c r="E1199" s="268">
        <f>D1177</f>
        <v>1674</v>
      </c>
      <c r="F1199" s="268"/>
      <c r="G1199" s="252">
        <f>C1199+E1199</f>
        <v>8728</v>
      </c>
      <c r="H1199" s="253"/>
      <c r="I1199" s="38"/>
      <c r="J1199" s="38"/>
      <c r="K1199" s="38"/>
      <c r="L1199" s="38"/>
      <c r="M1199" s="13"/>
      <c r="N1199" s="13"/>
      <c r="O1199" s="13"/>
    </row>
    <row r="1200" spans="2:15" ht="24.95" customHeight="1" x14ac:dyDescent="0.2">
      <c r="B1200" s="128" t="s">
        <v>43</v>
      </c>
      <c r="C1200" s="265">
        <f>(C1199-C1198)/C1198</f>
        <v>0.66919072408897307</v>
      </c>
      <c r="D1200" s="265"/>
      <c r="E1200" s="265">
        <f>(E1199-E1198)/E1198</f>
        <v>0.30577223088923555</v>
      </c>
      <c r="F1200" s="265"/>
      <c r="G1200" s="265">
        <f>(G1199-G1198)/G1198</f>
        <v>0.58460421205519242</v>
      </c>
      <c r="H1200" s="265"/>
      <c r="I1200" s="38"/>
      <c r="J1200" s="38"/>
      <c r="K1200" s="38"/>
      <c r="L1200" s="38"/>
      <c r="M1200" s="13"/>
      <c r="N1200" s="13"/>
      <c r="O1200" s="13"/>
    </row>
    <row r="1201" spans="2:12" ht="24.95" customHeight="1" x14ac:dyDescent="0.2"/>
    <row r="1202" spans="2:12" ht="24.95" customHeight="1" x14ac:dyDescent="0.2"/>
    <row r="1203" spans="2:12" ht="24.95" customHeight="1" x14ac:dyDescent="0.2"/>
    <row r="1204" spans="2:12" ht="24.95" customHeight="1" x14ac:dyDescent="0.2"/>
    <row r="1205" spans="2:12" ht="24.95" customHeight="1" x14ac:dyDescent="0.2"/>
    <row r="1206" spans="2:12" ht="24.95" customHeight="1" x14ac:dyDescent="0.2"/>
    <row r="1207" spans="2:12" ht="24.95" customHeight="1" x14ac:dyDescent="0.2"/>
    <row r="1208" spans="2:12" ht="24.95" customHeight="1" x14ac:dyDescent="0.2"/>
    <row r="1209" spans="2:12" ht="24.95" customHeight="1" x14ac:dyDescent="0.2"/>
    <row r="1210" spans="2:12" ht="24.95" customHeight="1" x14ac:dyDescent="0.2"/>
    <row r="1211" spans="2:12" ht="24.95" customHeight="1" x14ac:dyDescent="0.2"/>
    <row r="1212" spans="2:12" ht="24.95" customHeight="1" x14ac:dyDescent="0.2">
      <c r="B1212" s="42"/>
      <c r="C1212" s="42"/>
      <c r="D1212" s="42"/>
      <c r="E1212" s="42"/>
      <c r="F1212" s="42"/>
      <c r="G1212" s="42"/>
      <c r="H1212" s="42"/>
      <c r="I1212" s="42"/>
      <c r="J1212" s="42"/>
      <c r="K1212" s="42"/>
      <c r="L1212" s="42"/>
    </row>
    <row r="1213" spans="2:12" ht="24.95" customHeight="1" x14ac:dyDescent="0.2">
      <c r="B1213" s="269" t="s">
        <v>15</v>
      </c>
      <c r="C1213" s="269"/>
      <c r="D1213" s="269"/>
      <c r="E1213" s="269"/>
      <c r="F1213" s="269"/>
      <c r="G1213" s="269"/>
      <c r="H1213" s="269"/>
      <c r="I1213" s="269"/>
      <c r="J1213" s="269"/>
    </row>
    <row r="1214" spans="2:12" ht="24.95" customHeight="1" x14ac:dyDescent="0.2">
      <c r="B1214" s="163" t="s">
        <v>35</v>
      </c>
      <c r="C1214" s="266" t="s">
        <v>64</v>
      </c>
      <c r="D1214" s="266"/>
      <c r="E1214" s="266" t="s">
        <v>65</v>
      </c>
      <c r="F1214" s="266"/>
      <c r="G1214" s="266" t="s">
        <v>1</v>
      </c>
      <c r="H1214" s="266"/>
      <c r="I1214" s="266" t="s">
        <v>18</v>
      </c>
      <c r="J1214" s="266"/>
      <c r="L1214" s="39"/>
    </row>
    <row r="1215" spans="2:12" ht="24.95" customHeight="1" x14ac:dyDescent="0.2">
      <c r="B1215" s="86" t="s">
        <v>158</v>
      </c>
      <c r="C1215" s="254">
        <v>8456</v>
      </c>
      <c r="D1215" s="254"/>
      <c r="E1215" s="254">
        <v>2012</v>
      </c>
      <c r="F1215" s="254"/>
      <c r="G1215" s="260">
        <f>C1215+E1215</f>
        <v>10468</v>
      </c>
      <c r="H1215" s="260"/>
      <c r="I1215" s="270">
        <v>8.947161489939999E-2</v>
      </c>
      <c r="J1215" s="270"/>
    </row>
    <row r="1216" spans="2:12" ht="24.95" customHeight="1" x14ac:dyDescent="0.2">
      <c r="B1216" s="86" t="s">
        <v>159</v>
      </c>
      <c r="C1216" s="259">
        <f>F1177</f>
        <v>14569</v>
      </c>
      <c r="D1216" s="259"/>
      <c r="E1216" s="259">
        <f>G1177</f>
        <v>2265</v>
      </c>
      <c r="F1216" s="259"/>
      <c r="G1216" s="260">
        <f>C1216+E1216</f>
        <v>16834</v>
      </c>
      <c r="H1216" s="260"/>
      <c r="I1216" s="263">
        <f>I1177</f>
        <v>0.12837544135254059</v>
      </c>
      <c r="J1216" s="264"/>
    </row>
    <row r="1217" spans="2:13" ht="24.95" customHeight="1" x14ac:dyDescent="0.2">
      <c r="B1217" s="115" t="s">
        <v>43</v>
      </c>
      <c r="C1217" s="261">
        <f>(C1216-C1215)/C1215</f>
        <v>0.72291863765373698</v>
      </c>
      <c r="D1217" s="261"/>
      <c r="E1217" s="261">
        <f>(E1216-E1215)/E1215</f>
        <v>0.1257455268389662</v>
      </c>
      <c r="F1217" s="261"/>
      <c r="G1217" s="261">
        <f>(G1216-G1215)/G1215</f>
        <v>0.60813909056171189</v>
      </c>
      <c r="H1217" s="261"/>
      <c r="I1217" s="261">
        <f>(I1216-I1215)/I1215</f>
        <v>0.43481752840700644</v>
      </c>
      <c r="J1217" s="261"/>
    </row>
    <row r="1218" spans="2:13" ht="24.95" customHeight="1" x14ac:dyDescent="0.2"/>
    <row r="1219" spans="2:13" ht="24.95" customHeight="1" x14ac:dyDescent="0.2"/>
    <row r="1220" spans="2:13" ht="24.95" customHeight="1" x14ac:dyDescent="0.2"/>
    <row r="1221" spans="2:13" ht="24.95" customHeight="1" x14ac:dyDescent="0.2"/>
    <row r="1222" spans="2:13" ht="24.95" customHeight="1" x14ac:dyDescent="0.2"/>
    <row r="1223" spans="2:13" ht="24.95" customHeight="1" x14ac:dyDescent="0.2"/>
    <row r="1224" spans="2:13" ht="24.95" customHeight="1" x14ac:dyDescent="0.2"/>
    <row r="1225" spans="2:13" ht="24.95" customHeight="1" x14ac:dyDescent="0.2"/>
    <row r="1226" spans="2:13" ht="24.95" customHeight="1" x14ac:dyDescent="0.2"/>
    <row r="1227" spans="2:13" ht="24.95" customHeight="1" x14ac:dyDescent="0.2"/>
    <row r="1228" spans="2:13" ht="24.95" customHeight="1" x14ac:dyDescent="0.2"/>
    <row r="1229" spans="2:13" ht="24.95" customHeight="1" x14ac:dyDescent="0.2"/>
    <row r="1230" spans="2:13" ht="24.95" customHeight="1" x14ac:dyDescent="0.2"/>
    <row r="1231" spans="2:13" ht="24.95" customHeight="1" x14ac:dyDescent="0.2"/>
    <row r="1232" spans="2:13" ht="24.95" customHeight="1" x14ac:dyDescent="0.2">
      <c r="M1232" s="22">
        <v>14</v>
      </c>
    </row>
    <row r="1233" spans="2:15" ht="25.5" customHeight="1" x14ac:dyDescent="0.2">
      <c r="B1233" s="276" t="s">
        <v>173</v>
      </c>
      <c r="C1233" s="276"/>
      <c r="D1233" s="276"/>
      <c r="E1233" s="276"/>
      <c r="F1233" s="276"/>
      <c r="G1233" s="276"/>
      <c r="H1233" s="276"/>
      <c r="I1233" s="276"/>
      <c r="J1233" s="276"/>
      <c r="K1233" s="276"/>
      <c r="L1233" s="276"/>
      <c r="M1233" s="276"/>
    </row>
    <row r="1234" spans="2:15" ht="15" customHeight="1" x14ac:dyDescent="0.2">
      <c r="B1234" s="56"/>
      <c r="C1234" s="56"/>
      <c r="D1234" s="56"/>
      <c r="E1234" s="56"/>
      <c r="F1234" s="56"/>
      <c r="G1234" s="56"/>
    </row>
    <row r="1235" spans="2:15" ht="24.95" customHeight="1" x14ac:dyDescent="0.2">
      <c r="B1235" s="255" t="s">
        <v>13</v>
      </c>
      <c r="C1235" s="255"/>
      <c r="D1235" s="255"/>
      <c r="E1235" s="255"/>
      <c r="F1235" s="255"/>
      <c r="G1235" s="255"/>
      <c r="H1235" s="255"/>
      <c r="I1235" s="38"/>
      <c r="J1235" s="38"/>
      <c r="K1235" s="38"/>
      <c r="L1235" s="38"/>
      <c r="M1235" s="13"/>
      <c r="N1235" s="13"/>
      <c r="O1235" s="13"/>
    </row>
    <row r="1236" spans="2:15" ht="24.95" customHeight="1" x14ac:dyDescent="0.2">
      <c r="B1236" s="148" t="s">
        <v>35</v>
      </c>
      <c r="C1236" s="256" t="s">
        <v>62</v>
      </c>
      <c r="D1236" s="256"/>
      <c r="E1236" s="256" t="s">
        <v>110</v>
      </c>
      <c r="F1236" s="256"/>
      <c r="G1236" s="256" t="s">
        <v>0</v>
      </c>
      <c r="H1236" s="256"/>
      <c r="I1236" s="38"/>
      <c r="J1236" s="38"/>
      <c r="K1236" s="38"/>
      <c r="L1236" s="38"/>
      <c r="M1236" s="13"/>
      <c r="N1236" s="13"/>
      <c r="O1236" s="13"/>
    </row>
    <row r="1237" spans="2:15" ht="24.95" customHeight="1" x14ac:dyDescent="0.2">
      <c r="B1237" s="86" t="s">
        <v>164</v>
      </c>
      <c r="C1237" s="257">
        <v>160303</v>
      </c>
      <c r="D1237" s="257"/>
      <c r="E1237" s="257">
        <v>164971</v>
      </c>
      <c r="F1237" s="257"/>
      <c r="G1237" s="252">
        <f>C1237+E1237</f>
        <v>325274</v>
      </c>
      <c r="H1237" s="253"/>
      <c r="I1237" s="38"/>
      <c r="J1237" s="38"/>
      <c r="K1237" s="38"/>
      <c r="L1237" s="38"/>
      <c r="M1237" s="13"/>
      <c r="N1237" s="13"/>
      <c r="O1237" s="13"/>
    </row>
    <row r="1238" spans="2:15" ht="24.95" customHeight="1" x14ac:dyDescent="0.2">
      <c r="B1238" s="86" t="s">
        <v>165</v>
      </c>
      <c r="C1238" s="268">
        <v>131790</v>
      </c>
      <c r="D1238" s="268"/>
      <c r="E1238" s="268">
        <v>145724</v>
      </c>
      <c r="F1238" s="268"/>
      <c r="G1238" s="252">
        <f>C1238+E1238</f>
        <v>277514</v>
      </c>
      <c r="H1238" s="253"/>
      <c r="I1238" s="38"/>
      <c r="J1238" s="38"/>
      <c r="K1238" s="38"/>
      <c r="L1238" s="38"/>
      <c r="M1238" s="13"/>
      <c r="N1238" s="13"/>
      <c r="O1238" s="13"/>
    </row>
    <row r="1239" spans="2:15" ht="24.95" customHeight="1" x14ac:dyDescent="0.2">
      <c r="B1239" s="128" t="s">
        <v>43</v>
      </c>
      <c r="C1239" s="265">
        <f>(C1238-C1237)/C1237</f>
        <v>-0.17786940980518143</v>
      </c>
      <c r="D1239" s="265"/>
      <c r="E1239" s="265">
        <f>(E1238-E1237)/E1237</f>
        <v>-0.11666899030738737</v>
      </c>
      <c r="F1239" s="265"/>
      <c r="G1239" s="265">
        <f>(G1238-G1237)/G1237</f>
        <v>-0.1468300571210733</v>
      </c>
      <c r="H1239" s="265"/>
      <c r="I1239" s="38"/>
      <c r="J1239" s="38"/>
      <c r="K1239" s="38"/>
      <c r="L1239" s="38"/>
      <c r="M1239" s="13"/>
      <c r="N1239" s="13"/>
      <c r="O1239" s="13"/>
    </row>
    <row r="1240" spans="2:15" ht="24.95" customHeight="1" x14ac:dyDescent="0.2">
      <c r="B1240" s="37"/>
      <c r="C1240" s="38"/>
      <c r="D1240" s="38"/>
      <c r="E1240" s="38"/>
      <c r="F1240" s="57"/>
      <c r="G1240" s="37"/>
      <c r="H1240" s="37"/>
      <c r="I1240" s="38"/>
      <c r="J1240" s="38"/>
      <c r="K1240" s="38"/>
      <c r="L1240" s="38"/>
      <c r="M1240" s="13"/>
      <c r="N1240" s="13"/>
      <c r="O1240" s="13"/>
    </row>
    <row r="1241" spans="2:15" ht="24.95" customHeight="1" x14ac:dyDescent="0.2">
      <c r="B1241" s="37"/>
      <c r="C1241" s="38"/>
      <c r="D1241" s="38"/>
      <c r="E1241" s="38"/>
      <c r="F1241" s="57"/>
      <c r="G1241" s="37"/>
      <c r="H1241" s="37"/>
      <c r="I1241" s="38"/>
      <c r="J1241" s="38"/>
      <c r="K1241" s="38"/>
      <c r="L1241" s="38"/>
      <c r="M1241" s="13"/>
      <c r="N1241" s="13"/>
      <c r="O1241" s="13"/>
    </row>
    <row r="1242" spans="2:15" ht="24.95" customHeight="1" x14ac:dyDescent="0.2">
      <c r="B1242" s="37"/>
      <c r="C1242" s="38"/>
      <c r="D1242" s="38"/>
      <c r="E1242" s="38"/>
      <c r="F1242" s="57"/>
      <c r="G1242" s="37"/>
      <c r="H1242" s="37"/>
      <c r="I1242" s="38"/>
      <c r="J1242" s="38"/>
      <c r="K1242" s="38"/>
      <c r="L1242" s="38"/>
      <c r="M1242" s="13"/>
      <c r="N1242" s="13"/>
      <c r="O1242" s="13"/>
    </row>
    <row r="1243" spans="2:15" ht="24.95" customHeight="1" x14ac:dyDescent="0.2">
      <c r="B1243" s="37"/>
      <c r="C1243" s="38"/>
      <c r="D1243" s="38"/>
      <c r="E1243" s="38"/>
      <c r="F1243" s="57"/>
      <c r="G1243" s="37"/>
      <c r="H1243" s="37"/>
      <c r="I1243" s="38"/>
      <c r="J1243" s="38"/>
      <c r="K1243" s="38"/>
      <c r="L1243" s="38"/>
      <c r="M1243" s="13"/>
      <c r="N1243" s="13"/>
      <c r="O1243" s="13"/>
    </row>
    <row r="1244" spans="2:15" ht="24.95" customHeight="1" x14ac:dyDescent="0.2">
      <c r="B1244" s="37"/>
      <c r="C1244" s="38"/>
      <c r="D1244" s="38"/>
      <c r="E1244" s="38"/>
      <c r="F1244" s="57"/>
      <c r="G1244" s="37"/>
      <c r="H1244" s="37"/>
      <c r="I1244" s="38"/>
      <c r="J1244" s="38"/>
      <c r="K1244" s="38"/>
      <c r="L1244" s="38"/>
      <c r="M1244" s="13"/>
      <c r="N1244" s="13"/>
      <c r="O1244" s="13"/>
    </row>
    <row r="1245" spans="2:15" ht="24.95" customHeight="1" x14ac:dyDescent="0.2">
      <c r="B1245" s="37"/>
      <c r="C1245" s="38"/>
      <c r="D1245" s="38"/>
      <c r="E1245" s="38"/>
      <c r="F1245" s="57"/>
      <c r="G1245" s="37"/>
      <c r="H1245" s="37"/>
      <c r="I1245" s="38"/>
      <c r="J1245" s="38"/>
      <c r="K1245" s="38"/>
      <c r="L1245" s="38"/>
      <c r="M1245" s="13"/>
      <c r="N1245" s="13"/>
      <c r="O1245" s="13"/>
    </row>
    <row r="1246" spans="2:15" ht="24.95" customHeight="1" x14ac:dyDescent="0.2">
      <c r="B1246" s="37"/>
      <c r="C1246" s="38"/>
      <c r="D1246" s="38"/>
      <c r="E1246" s="38"/>
      <c r="F1246" s="57"/>
      <c r="G1246" s="37"/>
      <c r="H1246" s="37"/>
      <c r="I1246" s="38"/>
      <c r="J1246" s="38"/>
      <c r="K1246" s="38"/>
      <c r="L1246" s="38"/>
      <c r="M1246" s="13"/>
      <c r="N1246" s="13"/>
      <c r="O1246" s="13"/>
    </row>
    <row r="1247" spans="2:15" ht="24.95" customHeight="1" x14ac:dyDescent="0.2">
      <c r="B1247" s="173"/>
      <c r="C1247" s="173"/>
      <c r="D1247" s="173"/>
      <c r="E1247" s="173"/>
      <c r="F1247" s="173"/>
      <c r="G1247" s="173"/>
      <c r="H1247" s="173"/>
      <c r="I1247" s="173"/>
      <c r="J1247" s="173"/>
      <c r="K1247" s="173"/>
      <c r="L1247" s="173"/>
      <c r="M1247" s="58"/>
      <c r="N1247" s="58"/>
      <c r="O1247" s="58"/>
    </row>
    <row r="1248" spans="2:15" ht="24.95" customHeight="1" x14ac:dyDescent="0.2">
      <c r="B1248" s="58"/>
      <c r="C1248" s="58"/>
      <c r="D1248" s="58"/>
      <c r="E1248" s="58"/>
      <c r="F1248" s="58"/>
      <c r="G1248" s="58"/>
      <c r="H1248" s="58"/>
      <c r="I1248" s="58"/>
      <c r="J1248" s="58"/>
      <c r="K1248" s="58"/>
      <c r="L1248" s="58"/>
      <c r="M1248" s="58"/>
      <c r="N1248" s="58"/>
      <c r="O1248" s="58"/>
    </row>
    <row r="1249" spans="2:15" ht="24.95" customHeight="1" x14ac:dyDescent="0.2">
      <c r="B1249" s="58"/>
      <c r="C1249" s="58"/>
      <c r="D1249" s="58"/>
      <c r="E1249" s="58"/>
      <c r="F1249" s="58"/>
      <c r="G1249" s="58"/>
      <c r="H1249" s="58"/>
      <c r="I1249" s="58"/>
      <c r="J1249" s="58"/>
      <c r="K1249" s="58"/>
      <c r="L1249" s="58"/>
      <c r="M1249" s="58"/>
      <c r="N1249" s="58"/>
      <c r="O1249" s="58"/>
    </row>
    <row r="1250" spans="2:15" ht="24.95" customHeight="1" x14ac:dyDescent="0.2">
      <c r="B1250" s="58"/>
      <c r="C1250" s="58"/>
      <c r="D1250" s="58"/>
      <c r="E1250" s="58"/>
      <c r="F1250" s="58"/>
      <c r="G1250" s="58"/>
      <c r="H1250" s="58"/>
      <c r="I1250" s="58"/>
      <c r="J1250" s="58"/>
      <c r="K1250" s="58"/>
      <c r="L1250" s="58"/>
      <c r="M1250" s="58"/>
      <c r="N1250" s="58"/>
      <c r="O1250" s="58"/>
    </row>
    <row r="1251" spans="2:15" ht="24.95" customHeight="1" x14ac:dyDescent="0.2">
      <c r="B1251" s="58"/>
      <c r="C1251" s="58"/>
      <c r="D1251" s="58"/>
      <c r="E1251" s="58"/>
      <c r="F1251" s="58"/>
      <c r="G1251" s="58"/>
      <c r="H1251" s="58"/>
      <c r="I1251" s="58"/>
      <c r="J1251" s="58"/>
      <c r="K1251" s="58"/>
      <c r="L1251" s="58"/>
      <c r="M1251" s="58"/>
      <c r="N1251" s="58"/>
      <c r="O1251" s="58"/>
    </row>
    <row r="1252" spans="2:15" ht="24.95" customHeight="1" x14ac:dyDescent="0.2">
      <c r="B1252" s="58"/>
      <c r="C1252" s="58"/>
      <c r="D1252" s="58"/>
      <c r="E1252" s="58"/>
      <c r="F1252" s="58"/>
      <c r="G1252" s="58"/>
      <c r="H1252" s="58"/>
      <c r="I1252" s="58"/>
      <c r="J1252" s="58"/>
      <c r="K1252" s="58"/>
      <c r="L1252" s="58"/>
      <c r="M1252" s="58"/>
      <c r="N1252" s="58"/>
      <c r="O1252" s="58"/>
    </row>
    <row r="1253" spans="2:15" ht="24.95" customHeight="1" x14ac:dyDescent="0.2">
      <c r="B1253" s="58"/>
      <c r="C1253" s="58"/>
      <c r="D1253" s="58"/>
      <c r="E1253" s="58"/>
      <c r="F1253" s="58"/>
      <c r="G1253" s="58"/>
      <c r="H1253" s="58"/>
      <c r="I1253" s="58"/>
      <c r="J1253" s="58"/>
      <c r="K1253" s="58"/>
      <c r="L1253" s="58"/>
      <c r="M1253" s="58"/>
      <c r="N1253" s="58"/>
      <c r="O1253" s="58"/>
    </row>
    <row r="1254" spans="2:15" ht="24.95" customHeight="1" x14ac:dyDescent="0.2">
      <c r="B1254" s="58"/>
      <c r="C1254" s="58"/>
      <c r="D1254" s="58"/>
      <c r="E1254" s="58"/>
      <c r="F1254" s="58"/>
      <c r="G1254" s="58"/>
      <c r="H1254" s="58"/>
      <c r="I1254" s="58"/>
      <c r="J1254" s="58"/>
      <c r="K1254" s="58"/>
      <c r="L1254" s="58"/>
      <c r="M1254" s="58"/>
      <c r="N1254" s="58"/>
      <c r="O1254" s="58"/>
    </row>
    <row r="1255" spans="2:15" ht="24.95" customHeight="1" x14ac:dyDescent="0.2">
      <c r="B1255" s="58"/>
      <c r="C1255" s="58"/>
      <c r="D1255" s="58"/>
      <c r="E1255" s="58"/>
      <c r="F1255" s="58"/>
      <c r="G1255" s="58"/>
      <c r="H1255" s="58"/>
      <c r="I1255" s="58"/>
      <c r="J1255" s="58"/>
      <c r="K1255" s="58"/>
      <c r="L1255" s="58"/>
      <c r="M1255" s="58"/>
      <c r="N1255" s="58"/>
      <c r="O1255" s="58"/>
    </row>
    <row r="1256" spans="2:15" ht="24.95" customHeight="1" x14ac:dyDescent="0.2">
      <c r="B1256" s="58"/>
      <c r="C1256" s="58"/>
      <c r="D1256" s="58"/>
      <c r="E1256" s="58"/>
      <c r="F1256" s="58"/>
      <c r="G1256" s="58"/>
      <c r="H1256" s="58"/>
      <c r="I1256" s="58"/>
      <c r="J1256" s="58"/>
      <c r="K1256" s="58"/>
      <c r="L1256" s="58"/>
      <c r="M1256" s="58"/>
      <c r="N1256" s="58"/>
      <c r="O1256" s="58"/>
    </row>
    <row r="1257" spans="2:15" ht="24.95" customHeight="1" x14ac:dyDescent="0.2">
      <c r="B1257" s="58"/>
      <c r="C1257" s="58"/>
      <c r="D1257" s="58"/>
      <c r="E1257" s="58"/>
      <c r="F1257" s="58"/>
      <c r="G1257" s="58"/>
      <c r="H1257" s="58"/>
      <c r="I1257" s="58"/>
      <c r="J1257" s="58"/>
      <c r="K1257" s="58"/>
      <c r="L1257" s="58"/>
      <c r="M1257" s="58"/>
      <c r="N1257" s="58"/>
      <c r="O1257" s="58"/>
    </row>
    <row r="1258" spans="2:15" ht="24.95" customHeight="1" x14ac:dyDescent="0.2">
      <c r="B1258" s="58"/>
      <c r="C1258" s="58"/>
      <c r="D1258" s="58"/>
      <c r="E1258" s="58"/>
      <c r="F1258" s="58"/>
      <c r="G1258" s="58"/>
      <c r="H1258" s="58"/>
      <c r="I1258" s="58"/>
      <c r="J1258" s="58"/>
      <c r="K1258" s="58"/>
      <c r="L1258" s="58"/>
      <c r="M1258" s="58"/>
      <c r="N1258" s="58"/>
      <c r="O1258" s="58"/>
    </row>
    <row r="1259" spans="2:15" ht="24.95" customHeight="1" x14ac:dyDescent="0.2">
      <c r="B1259" s="58"/>
      <c r="C1259" s="58"/>
      <c r="D1259" s="58"/>
      <c r="E1259" s="58"/>
      <c r="F1259" s="58"/>
      <c r="G1259" s="58"/>
      <c r="H1259" s="58"/>
      <c r="I1259" s="58"/>
      <c r="J1259" s="58"/>
      <c r="K1259" s="58"/>
      <c r="L1259" s="58"/>
      <c r="M1259" s="58"/>
      <c r="N1259" s="58"/>
      <c r="O1259" s="58"/>
    </row>
    <row r="1260" spans="2:15" ht="24.95" customHeight="1" x14ac:dyDescent="0.2">
      <c r="B1260" s="58"/>
      <c r="C1260" s="58"/>
      <c r="D1260" s="58"/>
      <c r="E1260" s="58"/>
      <c r="F1260" s="58"/>
      <c r="G1260" s="58"/>
      <c r="H1260" s="58"/>
      <c r="I1260" s="58"/>
      <c r="J1260" s="58"/>
      <c r="K1260" s="58"/>
      <c r="L1260" s="58"/>
      <c r="M1260" s="58"/>
      <c r="N1260" s="58"/>
      <c r="O1260" s="58"/>
    </row>
    <row r="1261" spans="2:15" ht="24.95" customHeight="1" x14ac:dyDescent="0.2">
      <c r="B1261" s="58"/>
      <c r="C1261" s="58"/>
      <c r="D1261" s="58"/>
      <c r="E1261" s="58"/>
      <c r="F1261" s="58"/>
      <c r="G1261" s="58"/>
      <c r="H1261" s="58"/>
      <c r="I1261" s="58"/>
      <c r="J1261" s="58"/>
      <c r="K1261" s="58"/>
      <c r="L1261" s="58"/>
      <c r="M1261" s="58"/>
      <c r="N1261" s="58"/>
      <c r="O1261" s="58"/>
    </row>
    <row r="1262" spans="2:15" ht="24.95" customHeight="1" x14ac:dyDescent="0.2">
      <c r="B1262" s="269" t="s">
        <v>15</v>
      </c>
      <c r="C1262" s="269"/>
      <c r="D1262" s="269"/>
      <c r="E1262" s="269"/>
      <c r="F1262" s="269"/>
      <c r="G1262" s="269"/>
      <c r="H1262" s="269"/>
      <c r="I1262" s="269"/>
      <c r="J1262" s="269"/>
    </row>
    <row r="1263" spans="2:15" ht="24.95" customHeight="1" x14ac:dyDescent="0.2">
      <c r="B1263" s="163" t="s">
        <v>35</v>
      </c>
      <c r="C1263" s="266" t="s">
        <v>112</v>
      </c>
      <c r="D1263" s="266"/>
      <c r="E1263" s="266" t="s">
        <v>111</v>
      </c>
      <c r="F1263" s="266"/>
      <c r="G1263" s="266" t="s">
        <v>42</v>
      </c>
      <c r="H1263" s="266"/>
      <c r="I1263" s="266" t="s">
        <v>18</v>
      </c>
      <c r="J1263" s="266"/>
      <c r="L1263" s="39"/>
    </row>
    <row r="1264" spans="2:15" ht="24.95" customHeight="1" x14ac:dyDescent="0.2">
      <c r="B1264" s="86" t="s">
        <v>164</v>
      </c>
      <c r="C1264" s="254">
        <v>333983</v>
      </c>
      <c r="D1264" s="254"/>
      <c r="E1264" s="254">
        <v>181009</v>
      </c>
      <c r="F1264" s="254"/>
      <c r="G1264" s="260">
        <f>C1264+E1264</f>
        <v>514992</v>
      </c>
      <c r="H1264" s="260"/>
      <c r="I1264" s="270">
        <v>0.21046138790557237</v>
      </c>
      <c r="J1264" s="270"/>
    </row>
    <row r="1265" spans="2:15" ht="24.95" customHeight="1" x14ac:dyDescent="0.2">
      <c r="B1265" s="86" t="s">
        <v>165</v>
      </c>
      <c r="C1265" s="267">
        <v>245093</v>
      </c>
      <c r="D1265" s="267"/>
      <c r="E1265" s="267">
        <v>160991</v>
      </c>
      <c r="F1265" s="267"/>
      <c r="G1265" s="260">
        <f>C1265+E1265</f>
        <v>406084</v>
      </c>
      <c r="H1265" s="260"/>
      <c r="I1265" s="271">
        <v>0.2054254023652248</v>
      </c>
      <c r="J1265" s="271"/>
    </row>
    <row r="1266" spans="2:15" ht="24.95" customHeight="1" x14ac:dyDescent="0.2">
      <c r="B1266" s="115" t="s">
        <v>43</v>
      </c>
      <c r="C1266" s="261">
        <f>(C1265-C1264)/C1264</f>
        <v>-0.26615127117248483</v>
      </c>
      <c r="D1266" s="261"/>
      <c r="E1266" s="261">
        <f>(E1265-E1264)/E1264</f>
        <v>-0.11059118607362065</v>
      </c>
      <c r="F1266" s="261"/>
      <c r="G1266" s="261">
        <f>(G1265-G1264)/G1264</f>
        <v>-0.2114751297107528</v>
      </c>
      <c r="H1266" s="261"/>
      <c r="I1266" s="261">
        <f>(I1265-I1264)/I1264</f>
        <v>-2.3928310985989784E-2</v>
      </c>
      <c r="J1266" s="261"/>
    </row>
    <row r="1267" spans="2:15" ht="24.95" customHeight="1" x14ac:dyDescent="0.2">
      <c r="B1267" s="58"/>
      <c r="C1267" s="58"/>
      <c r="D1267" s="58"/>
      <c r="E1267" s="58"/>
      <c r="F1267" s="58"/>
      <c r="G1267" s="58"/>
      <c r="H1267" s="58"/>
      <c r="I1267" s="58"/>
      <c r="J1267" s="58"/>
      <c r="K1267" s="42"/>
      <c r="L1267" s="42"/>
      <c r="M1267" s="58"/>
      <c r="N1267" s="58"/>
      <c r="O1267" s="58"/>
    </row>
    <row r="1268" spans="2:15" ht="24.95" customHeight="1" x14ac:dyDescent="0.2">
      <c r="B1268" s="58"/>
      <c r="C1268" s="58"/>
      <c r="D1268" s="58"/>
      <c r="E1268" s="58"/>
      <c r="F1268" s="58"/>
      <c r="G1268" s="58"/>
      <c r="H1268" s="58"/>
      <c r="I1268" s="58"/>
      <c r="J1268" s="58"/>
      <c r="K1268" s="42"/>
      <c r="L1268" s="42"/>
      <c r="M1268" s="58"/>
      <c r="N1268" s="58"/>
      <c r="O1268" s="58"/>
    </row>
    <row r="1269" spans="2:15" ht="24.95" customHeight="1" x14ac:dyDescent="0.2">
      <c r="B1269" s="58"/>
      <c r="C1269" s="58"/>
      <c r="D1269" s="58"/>
      <c r="E1269" s="58"/>
      <c r="F1269" s="58"/>
      <c r="G1269" s="58"/>
      <c r="H1269" s="58"/>
      <c r="I1269" s="58"/>
      <c r="J1269" s="58"/>
      <c r="K1269" s="42"/>
      <c r="L1269" s="42"/>
      <c r="M1269" s="58"/>
      <c r="N1269" s="58"/>
      <c r="O1269" s="58"/>
    </row>
    <row r="1270" spans="2:15" ht="24.95" customHeight="1" x14ac:dyDescent="0.2">
      <c r="B1270" s="58"/>
      <c r="C1270" s="58"/>
      <c r="D1270" s="58"/>
      <c r="E1270" s="58"/>
      <c r="F1270" s="58"/>
      <c r="G1270" s="58"/>
      <c r="H1270" s="58"/>
      <c r="I1270" s="58"/>
      <c r="J1270" s="58"/>
      <c r="K1270" s="42"/>
      <c r="L1270" s="42"/>
      <c r="M1270" s="58"/>
      <c r="N1270" s="58"/>
      <c r="O1270" s="58"/>
    </row>
    <row r="1271" spans="2:15" ht="24.95" customHeight="1" x14ac:dyDescent="0.2">
      <c r="B1271" s="58"/>
      <c r="C1271" s="58"/>
      <c r="D1271" s="58"/>
      <c r="E1271" s="58"/>
      <c r="F1271" s="58"/>
      <c r="G1271" s="58"/>
      <c r="H1271" s="58"/>
      <c r="I1271" s="58"/>
      <c r="J1271" s="58"/>
      <c r="K1271" s="42"/>
      <c r="L1271" s="42"/>
      <c r="M1271" s="58"/>
      <c r="N1271" s="58"/>
      <c r="O1271" s="58"/>
    </row>
    <row r="1272" spans="2:15" ht="24.95" customHeight="1" x14ac:dyDescent="0.2">
      <c r="B1272" s="58"/>
      <c r="C1272" s="58"/>
      <c r="D1272" s="58"/>
      <c r="E1272" s="58"/>
      <c r="F1272" s="58"/>
      <c r="G1272" s="58"/>
      <c r="H1272" s="58"/>
      <c r="I1272" s="58"/>
      <c r="J1272" s="58"/>
      <c r="K1272" s="42"/>
      <c r="L1272" s="42"/>
      <c r="M1272" s="58"/>
      <c r="N1272" s="58"/>
      <c r="O1272" s="58"/>
    </row>
    <row r="1273" spans="2:15" ht="24.95" customHeight="1" x14ac:dyDescent="0.2">
      <c r="B1273" s="58"/>
      <c r="C1273" s="58"/>
      <c r="D1273" s="58"/>
      <c r="E1273" s="58"/>
      <c r="F1273" s="58"/>
      <c r="G1273" s="58"/>
      <c r="H1273" s="58"/>
      <c r="I1273" s="58"/>
      <c r="J1273" s="58"/>
      <c r="K1273" s="42"/>
      <c r="L1273" s="42"/>
      <c r="M1273" s="58"/>
      <c r="N1273" s="58"/>
      <c r="O1273" s="58"/>
    </row>
    <row r="1274" spans="2:15" ht="24.95" customHeight="1" x14ac:dyDescent="0.2">
      <c r="B1274" s="58"/>
      <c r="C1274" s="58"/>
      <c r="D1274" s="58"/>
      <c r="E1274" s="58"/>
      <c r="F1274" s="58"/>
      <c r="G1274" s="58"/>
      <c r="H1274" s="58"/>
      <c r="I1274" s="58"/>
      <c r="J1274" s="58"/>
      <c r="K1274" s="42"/>
      <c r="L1274" s="42"/>
      <c r="M1274" s="58"/>
      <c r="N1274" s="58"/>
      <c r="O1274" s="58"/>
    </row>
    <row r="1275" spans="2:15" ht="24.95" customHeight="1" x14ac:dyDescent="0.2">
      <c r="B1275" s="58"/>
      <c r="C1275" s="58"/>
      <c r="D1275" s="58"/>
      <c r="E1275" s="58"/>
      <c r="F1275" s="58"/>
      <c r="G1275" s="58"/>
      <c r="H1275" s="58"/>
      <c r="I1275" s="58"/>
      <c r="J1275" s="58"/>
      <c r="K1275" s="42"/>
      <c r="L1275" s="42"/>
      <c r="M1275" s="58"/>
      <c r="N1275" s="58"/>
      <c r="O1275" s="58"/>
    </row>
    <row r="1276" spans="2:15" ht="24.95" customHeight="1" x14ac:dyDescent="0.2">
      <c r="B1276" s="58"/>
      <c r="C1276" s="58"/>
      <c r="D1276" s="58"/>
      <c r="E1276" s="58"/>
      <c r="F1276" s="58"/>
      <c r="G1276" s="58"/>
      <c r="H1276" s="58"/>
      <c r="I1276" s="58"/>
      <c r="J1276" s="58"/>
      <c r="K1276" s="42"/>
      <c r="L1276" s="42"/>
      <c r="M1276" s="58"/>
      <c r="N1276" s="58"/>
      <c r="O1276" s="58"/>
    </row>
    <row r="1277" spans="2:15" ht="24.95" customHeight="1" x14ac:dyDescent="0.2">
      <c r="B1277" s="58"/>
      <c r="C1277" s="58"/>
      <c r="D1277" s="58"/>
      <c r="E1277" s="58"/>
      <c r="F1277" s="58"/>
      <c r="G1277" s="58"/>
      <c r="H1277" s="58"/>
      <c r="I1277" s="58"/>
      <c r="J1277" s="58"/>
      <c r="K1277" s="42"/>
      <c r="L1277" s="42"/>
      <c r="M1277" s="58"/>
      <c r="N1277" s="58"/>
      <c r="O1277" s="58"/>
    </row>
    <row r="1278" spans="2:15" ht="24.95" customHeight="1" x14ac:dyDescent="0.2">
      <c r="B1278" s="58"/>
      <c r="C1278" s="58"/>
      <c r="D1278" s="58"/>
      <c r="E1278" s="58"/>
      <c r="F1278" s="58"/>
      <c r="G1278" s="58"/>
      <c r="H1278" s="58"/>
      <c r="I1278" s="58"/>
      <c r="J1278" s="58"/>
      <c r="K1278" s="42"/>
      <c r="L1278" s="42"/>
      <c r="M1278" s="58"/>
      <c r="N1278" s="58"/>
      <c r="O1278" s="58"/>
    </row>
    <row r="1279" spans="2:15" ht="24.95" customHeight="1" x14ac:dyDescent="0.2">
      <c r="B1279" s="58"/>
      <c r="C1279" s="58"/>
      <c r="D1279" s="58"/>
      <c r="E1279" s="58"/>
      <c r="F1279" s="58"/>
      <c r="G1279" s="58"/>
      <c r="H1279" s="58"/>
      <c r="I1279" s="58"/>
      <c r="J1279" s="58"/>
      <c r="K1279" s="42"/>
      <c r="L1279" s="42"/>
      <c r="M1279" s="58"/>
      <c r="N1279" s="58"/>
      <c r="O1279" s="58"/>
    </row>
    <row r="1280" spans="2:15" ht="24.95" customHeight="1" x14ac:dyDescent="0.2">
      <c r="B1280" s="58"/>
      <c r="C1280" s="58"/>
      <c r="D1280" s="58"/>
      <c r="E1280" s="58"/>
      <c r="F1280" s="58"/>
      <c r="G1280" s="58"/>
      <c r="H1280" s="58"/>
      <c r="I1280" s="58"/>
      <c r="J1280" s="58"/>
      <c r="K1280" s="42"/>
      <c r="L1280" s="42"/>
      <c r="M1280" s="58"/>
      <c r="N1280" s="58"/>
      <c r="O1280" s="58"/>
    </row>
    <row r="1281" spans="2:15" ht="24.95" customHeight="1" x14ac:dyDescent="0.2">
      <c r="B1281" s="58"/>
      <c r="C1281" s="58"/>
      <c r="D1281" s="58"/>
      <c r="E1281" s="58"/>
      <c r="F1281" s="58"/>
      <c r="G1281" s="58"/>
      <c r="H1281" s="58"/>
      <c r="I1281" s="58"/>
      <c r="J1281" s="58"/>
      <c r="K1281" s="42"/>
      <c r="L1281" s="42"/>
      <c r="M1281" s="58"/>
      <c r="N1281" s="58"/>
      <c r="O1281" s="58"/>
    </row>
    <row r="1282" spans="2:15" ht="24.95" customHeight="1" x14ac:dyDescent="0.2">
      <c r="B1282" s="58"/>
      <c r="C1282" s="58"/>
      <c r="D1282" s="58"/>
      <c r="E1282" s="58"/>
      <c r="F1282" s="58"/>
      <c r="G1282" s="58"/>
      <c r="H1282" s="58"/>
      <c r="I1282" s="58"/>
      <c r="J1282" s="58"/>
      <c r="K1282" s="42"/>
      <c r="L1282" s="42"/>
      <c r="M1282" s="58"/>
      <c r="N1282" s="58"/>
      <c r="O1282" s="58"/>
    </row>
    <row r="1283" spans="2:15" ht="24.95" customHeight="1" x14ac:dyDescent="0.2">
      <c r="B1283" s="58"/>
      <c r="C1283" s="58"/>
      <c r="D1283" s="58"/>
      <c r="E1283" s="58"/>
      <c r="F1283" s="58"/>
      <c r="G1283" s="58"/>
      <c r="H1283" s="58"/>
      <c r="I1283" s="58"/>
      <c r="J1283" s="58"/>
      <c r="K1283" s="42"/>
      <c r="L1283" s="42"/>
      <c r="M1283" s="58"/>
      <c r="N1283" s="58"/>
      <c r="O1283" s="58"/>
    </row>
    <row r="1284" spans="2:15" ht="24.95" customHeight="1" x14ac:dyDescent="0.2">
      <c r="B1284" s="58"/>
      <c r="C1284" s="58"/>
      <c r="D1284" s="58"/>
      <c r="E1284" s="58"/>
      <c r="F1284" s="58"/>
      <c r="G1284" s="58"/>
      <c r="H1284" s="58"/>
      <c r="I1284" s="58"/>
      <c r="J1284" s="58"/>
      <c r="K1284" s="42"/>
      <c r="L1284" s="42"/>
      <c r="M1284" s="58"/>
      <c r="N1284" s="58"/>
      <c r="O1284" s="58"/>
    </row>
    <row r="1285" spans="2:15" ht="24.95" customHeight="1" x14ac:dyDescent="0.2">
      <c r="B1285" s="58"/>
      <c r="C1285" s="58"/>
      <c r="D1285" s="58"/>
      <c r="E1285" s="58"/>
      <c r="F1285" s="58"/>
      <c r="G1285" s="58"/>
      <c r="H1285" s="58"/>
      <c r="I1285" s="58"/>
      <c r="J1285" s="58"/>
      <c r="K1285" s="42"/>
      <c r="L1285" s="42"/>
      <c r="M1285" s="58"/>
      <c r="N1285" s="58"/>
      <c r="O1285" s="58"/>
    </row>
    <row r="1286" spans="2:15" ht="24.95" customHeight="1" x14ac:dyDescent="0.2">
      <c r="B1286" s="42"/>
      <c r="C1286" s="42"/>
      <c r="D1286" s="42"/>
      <c r="E1286" s="42"/>
      <c r="F1286" s="42"/>
      <c r="G1286" s="42"/>
      <c r="H1286" s="42"/>
      <c r="I1286" s="42"/>
      <c r="J1286" s="42"/>
      <c r="K1286" s="42"/>
      <c r="L1286" s="42"/>
      <c r="M1286" s="58"/>
      <c r="N1286" s="58"/>
      <c r="O1286" s="58"/>
    </row>
    <row r="1287" spans="2:15" ht="24.95" customHeight="1" x14ac:dyDescent="0.2">
      <c r="B1287" s="42"/>
      <c r="C1287" s="42"/>
      <c r="D1287" s="42"/>
      <c r="E1287" s="42"/>
      <c r="F1287" s="42"/>
      <c r="G1287" s="42"/>
      <c r="H1287" s="42"/>
      <c r="I1287" s="42"/>
      <c r="J1287" s="42"/>
      <c r="K1287" s="42"/>
      <c r="L1287" s="42"/>
      <c r="M1287" s="58"/>
      <c r="N1287" s="58"/>
      <c r="O1287" s="58"/>
    </row>
    <row r="1288" spans="2:15" ht="24.95" customHeight="1" x14ac:dyDescent="0.2"/>
    <row r="1289" spans="2:15" ht="24.95" customHeight="1" x14ac:dyDescent="0.2"/>
    <row r="1290" spans="2:15" ht="24.95" customHeight="1" x14ac:dyDescent="0.2"/>
    <row r="1291" spans="2:15" ht="24.95" customHeight="1" x14ac:dyDescent="0.2"/>
    <row r="1292" spans="2:15" ht="24.95" customHeight="1" x14ac:dyDescent="0.2"/>
    <row r="1293" spans="2:15" ht="24.95" customHeight="1" x14ac:dyDescent="0.2"/>
    <row r="1294" spans="2:15" ht="24.95" customHeight="1" x14ac:dyDescent="0.2"/>
    <row r="1295" spans="2:15" ht="24.95" customHeight="1" x14ac:dyDescent="0.2"/>
    <row r="1296" spans="2:15" ht="24.95" customHeight="1" x14ac:dyDescent="0.2"/>
    <row r="1297" spans="2:13" ht="24.95" customHeight="1" x14ac:dyDescent="0.2"/>
    <row r="1298" spans="2:13" ht="24.95" customHeight="1" x14ac:dyDescent="0.2"/>
    <row r="1299" spans="2:13" ht="24.95" customHeight="1" x14ac:dyDescent="0.2"/>
    <row r="1300" spans="2:13" ht="24.95" customHeight="1" x14ac:dyDescent="0.2"/>
    <row r="1301" spans="2:13" ht="24.95" customHeight="1" x14ac:dyDescent="0.2"/>
    <row r="1302" spans="2:13" ht="24.95" customHeight="1" x14ac:dyDescent="0.2"/>
    <row r="1303" spans="2:13" ht="24.95" customHeight="1" x14ac:dyDescent="0.2">
      <c r="M1303" s="22">
        <v>15</v>
      </c>
    </row>
    <row r="1304" spans="2:13" ht="25.5" customHeight="1" x14ac:dyDescent="0.2">
      <c r="B1304" s="262" t="s">
        <v>123</v>
      </c>
      <c r="C1304" s="262"/>
      <c r="D1304" s="262"/>
      <c r="E1304" s="262"/>
      <c r="F1304" s="262"/>
      <c r="G1304" s="262"/>
      <c r="H1304" s="262"/>
      <c r="I1304" s="262"/>
      <c r="J1304" s="262"/>
      <c r="K1304" s="262"/>
      <c r="L1304" s="262"/>
      <c r="M1304" s="262"/>
    </row>
    <row r="1305" spans="2:13" ht="15" customHeight="1" x14ac:dyDescent="0.2">
      <c r="B1305" s="65"/>
      <c r="C1305" s="65"/>
      <c r="D1305" s="65"/>
      <c r="E1305" s="65"/>
      <c r="F1305" s="65"/>
      <c r="G1305" s="65"/>
      <c r="H1305" s="65"/>
      <c r="I1305" s="65"/>
      <c r="J1305" s="65"/>
      <c r="K1305" s="65"/>
      <c r="L1305" s="65"/>
    </row>
    <row r="1306" spans="2:13" ht="25.5" customHeight="1" x14ac:dyDescent="0.2">
      <c r="B1306" s="262" t="s">
        <v>96</v>
      </c>
      <c r="C1306" s="262"/>
      <c r="D1306" s="262"/>
      <c r="E1306" s="262"/>
      <c r="F1306" s="262"/>
      <c r="G1306" s="262"/>
      <c r="H1306" s="262"/>
      <c r="I1306" s="262"/>
      <c r="J1306" s="262"/>
      <c r="K1306" s="262"/>
      <c r="L1306" s="262"/>
      <c r="M1306" s="262"/>
    </row>
    <row r="1307" spans="2:13" ht="15" customHeight="1" x14ac:dyDescent="0.2">
      <c r="B1307" s="56"/>
      <c r="C1307" s="56"/>
      <c r="D1307" s="56"/>
      <c r="E1307" s="56"/>
      <c r="F1307" s="56"/>
      <c r="G1307" s="56"/>
    </row>
    <row r="1308" spans="2:13" ht="24.95" customHeight="1" x14ac:dyDescent="0.2">
      <c r="B1308" s="272" t="s">
        <v>94</v>
      </c>
      <c r="C1308" s="272"/>
      <c r="D1308" s="272"/>
      <c r="E1308" s="272"/>
      <c r="F1308" s="272"/>
      <c r="G1308" s="272"/>
      <c r="H1308" s="272"/>
      <c r="I1308" s="272"/>
      <c r="J1308" s="272"/>
    </row>
    <row r="1309" spans="2:13" ht="24.95" customHeight="1" x14ac:dyDescent="0.2">
      <c r="B1309" s="249" t="s">
        <v>36</v>
      </c>
      <c r="C1309" s="258" t="s">
        <v>47</v>
      </c>
      <c r="D1309" s="258"/>
      <c r="E1309" s="258"/>
      <c r="F1309" s="258" t="s">
        <v>48</v>
      </c>
      <c r="G1309" s="258"/>
      <c r="H1309" s="258"/>
      <c r="I1309" s="155" t="s">
        <v>52</v>
      </c>
      <c r="J1309" s="159" t="s">
        <v>53</v>
      </c>
      <c r="M1309" s="44"/>
    </row>
    <row r="1310" spans="2:13" ht="24.95" customHeight="1" x14ac:dyDescent="0.2">
      <c r="B1310" s="250"/>
      <c r="C1310" s="151" t="s">
        <v>66</v>
      </c>
      <c r="D1310" s="151" t="s">
        <v>67</v>
      </c>
      <c r="E1310" s="209" t="s">
        <v>68</v>
      </c>
      <c r="F1310" s="151" t="s">
        <v>69</v>
      </c>
      <c r="G1310" s="151" t="s">
        <v>70</v>
      </c>
      <c r="H1310" s="152" t="s">
        <v>71</v>
      </c>
      <c r="I1310" s="156" t="s">
        <v>85</v>
      </c>
      <c r="J1310" s="160" t="s">
        <v>86</v>
      </c>
      <c r="K1310" s="19"/>
      <c r="M1310" s="44"/>
    </row>
    <row r="1311" spans="2:13" ht="24.95" customHeight="1" x14ac:dyDescent="0.2">
      <c r="B1311" s="149" t="s">
        <v>114</v>
      </c>
      <c r="C1311" s="103">
        <v>6227</v>
      </c>
      <c r="D1311" s="103">
        <v>292</v>
      </c>
      <c r="E1311" s="210">
        <f>C1311+D1311</f>
        <v>6519</v>
      </c>
      <c r="F1311" s="103">
        <v>9913</v>
      </c>
      <c r="G1311" s="103">
        <v>396</v>
      </c>
      <c r="H1311" s="153">
        <f>SUM(F1311:G1311)</f>
        <v>10309</v>
      </c>
      <c r="I1311" s="157">
        <v>0.10473964947929895</v>
      </c>
      <c r="J1311" s="161">
        <f>H1311/E1311</f>
        <v>1.5813775118883264</v>
      </c>
      <c r="K1311" s="46"/>
      <c r="M1311" s="44"/>
    </row>
    <row r="1312" spans="2:13" ht="24.95" customHeight="1" x14ac:dyDescent="0.2">
      <c r="B1312" s="149" t="s">
        <v>5</v>
      </c>
      <c r="C1312" s="103">
        <v>2611</v>
      </c>
      <c r="D1312" s="103">
        <v>381</v>
      </c>
      <c r="E1312" s="210">
        <f>C1312+D1312</f>
        <v>2992</v>
      </c>
      <c r="F1312" s="103">
        <v>7724</v>
      </c>
      <c r="G1312" s="103">
        <v>526</v>
      </c>
      <c r="H1312" s="153">
        <f>SUM(F1312:G1312)</f>
        <v>8250</v>
      </c>
      <c r="I1312" s="157">
        <v>0.26639542768575025</v>
      </c>
      <c r="J1312" s="161">
        <f>H1312/E1312</f>
        <v>2.7573529411764706</v>
      </c>
      <c r="K1312" s="46"/>
      <c r="M1312" s="44"/>
    </row>
    <row r="1313" spans="2:14" ht="24.95" customHeight="1" x14ac:dyDescent="0.2">
      <c r="B1313" s="149" t="s">
        <v>22</v>
      </c>
      <c r="C1313" s="103">
        <v>2804</v>
      </c>
      <c r="D1313" s="103">
        <v>965</v>
      </c>
      <c r="E1313" s="210">
        <f>C1313+D1313</f>
        <v>3769</v>
      </c>
      <c r="F1313" s="103">
        <v>7134</v>
      </c>
      <c r="G1313" s="103">
        <v>2212</v>
      </c>
      <c r="H1313" s="153">
        <f t="shared" ref="H1313" si="28">SUM(F1313:G1313)</f>
        <v>9346</v>
      </c>
      <c r="I1313" s="157">
        <v>0.16314062281804217</v>
      </c>
      <c r="J1313" s="161">
        <f t="shared" ref="J1313" si="29">H1313/E1313</f>
        <v>2.4797028389493234</v>
      </c>
      <c r="K1313" s="46"/>
      <c r="M1313" s="44"/>
    </row>
    <row r="1314" spans="2:14" ht="24.95" customHeight="1" x14ac:dyDescent="0.2">
      <c r="B1314" s="149" t="s">
        <v>7</v>
      </c>
      <c r="C1314" s="103">
        <v>446</v>
      </c>
      <c r="D1314" s="103">
        <v>0</v>
      </c>
      <c r="E1314" s="210">
        <f t="shared" ref="E1314:E1319" si="30">C1314+D1314</f>
        <v>446</v>
      </c>
      <c r="F1314" s="103">
        <v>1824</v>
      </c>
      <c r="G1314" s="103">
        <v>0</v>
      </c>
      <c r="H1314" s="153">
        <f t="shared" ref="H1314:H1319" si="31">SUM(F1314:G1314)</f>
        <v>1824</v>
      </c>
      <c r="I1314" s="157">
        <v>0.2884250474383302</v>
      </c>
      <c r="J1314" s="161">
        <f t="shared" ref="J1314:J1320" si="32">H1314/E1314</f>
        <v>4.0896860986547088</v>
      </c>
      <c r="K1314" s="46"/>
      <c r="M1314" s="44"/>
    </row>
    <row r="1315" spans="2:14" ht="24.95" customHeight="1" x14ac:dyDescent="0.2">
      <c r="B1315" s="149" t="s">
        <v>8</v>
      </c>
      <c r="C1315" s="103">
        <v>4857</v>
      </c>
      <c r="D1315" s="103">
        <v>2175</v>
      </c>
      <c r="E1315" s="210">
        <f t="shared" si="30"/>
        <v>7032</v>
      </c>
      <c r="F1315" s="103">
        <v>9946</v>
      </c>
      <c r="G1315" s="103">
        <v>4487</v>
      </c>
      <c r="H1315" s="153">
        <f t="shared" si="31"/>
        <v>14433</v>
      </c>
      <c r="I1315" s="157">
        <v>0.2292371468051651</v>
      </c>
      <c r="J1315" s="161">
        <f t="shared" si="32"/>
        <v>2.0524744027303754</v>
      </c>
      <c r="K1315" s="46"/>
      <c r="M1315" s="44"/>
    </row>
    <row r="1316" spans="2:14" ht="24.95" customHeight="1" x14ac:dyDescent="0.2">
      <c r="B1316" s="149" t="s">
        <v>9</v>
      </c>
      <c r="C1316" s="103">
        <v>7813</v>
      </c>
      <c r="D1316" s="103">
        <v>606</v>
      </c>
      <c r="E1316" s="210">
        <f t="shared" si="30"/>
        <v>8419</v>
      </c>
      <c r="F1316" s="103">
        <v>18571</v>
      </c>
      <c r="G1316" s="103">
        <v>1016</v>
      </c>
      <c r="H1316" s="153">
        <f t="shared" si="31"/>
        <v>19587</v>
      </c>
      <c r="I1316" s="157">
        <v>0.22834792543455704</v>
      </c>
      <c r="J1316" s="161">
        <f t="shared" si="32"/>
        <v>2.3265233400641407</v>
      </c>
      <c r="K1316" s="46"/>
      <c r="M1316" s="44"/>
    </row>
    <row r="1317" spans="2:14" ht="24.95" customHeight="1" x14ac:dyDescent="0.2">
      <c r="B1317" s="149" t="s">
        <v>10</v>
      </c>
      <c r="C1317" s="103">
        <v>828</v>
      </c>
      <c r="D1317" s="103">
        <v>29</v>
      </c>
      <c r="E1317" s="210">
        <f t="shared" si="30"/>
        <v>857</v>
      </c>
      <c r="F1317" s="103">
        <v>2089</v>
      </c>
      <c r="G1317" s="103">
        <v>89</v>
      </c>
      <c r="H1317" s="153">
        <f t="shared" si="31"/>
        <v>2178</v>
      </c>
      <c r="I1317" s="157">
        <v>0.1310784785748676</v>
      </c>
      <c r="J1317" s="161">
        <f t="shared" si="32"/>
        <v>2.5414235705950992</v>
      </c>
      <c r="K1317" s="46"/>
      <c r="M1317" s="44"/>
    </row>
    <row r="1318" spans="2:14" ht="24.95" customHeight="1" x14ac:dyDescent="0.2">
      <c r="B1318" s="149" t="s">
        <v>11</v>
      </c>
      <c r="C1318" s="103">
        <v>3129</v>
      </c>
      <c r="D1318" s="103">
        <v>878</v>
      </c>
      <c r="E1318" s="210">
        <f t="shared" si="30"/>
        <v>4007</v>
      </c>
      <c r="F1318" s="103">
        <v>5992</v>
      </c>
      <c r="G1318" s="103">
        <v>5648</v>
      </c>
      <c r="H1318" s="153">
        <f t="shared" si="31"/>
        <v>11640</v>
      </c>
      <c r="I1318" s="157">
        <v>0.31606386445096124</v>
      </c>
      <c r="J1318" s="161">
        <f t="shared" si="32"/>
        <v>2.9049163963064637</v>
      </c>
      <c r="K1318" s="46"/>
      <c r="M1318" s="47"/>
    </row>
    <row r="1319" spans="2:14" ht="24.95" customHeight="1" x14ac:dyDescent="0.2">
      <c r="B1319" s="149" t="s">
        <v>12</v>
      </c>
      <c r="C1319" s="103">
        <v>2187</v>
      </c>
      <c r="D1319" s="103">
        <v>151</v>
      </c>
      <c r="E1319" s="210">
        <f t="shared" si="30"/>
        <v>2338</v>
      </c>
      <c r="F1319" s="103">
        <v>4959</v>
      </c>
      <c r="G1319" s="103">
        <v>473</v>
      </c>
      <c r="H1319" s="153">
        <f t="shared" si="31"/>
        <v>5432</v>
      </c>
      <c r="I1319" s="157">
        <v>0.12651682776289741</v>
      </c>
      <c r="J1319" s="161">
        <f t="shared" si="32"/>
        <v>2.3233532934131738</v>
      </c>
      <c r="K1319" s="46"/>
      <c r="M1319" s="47"/>
    </row>
    <row r="1320" spans="2:14" ht="24.95" customHeight="1" x14ac:dyDescent="0.2">
      <c r="B1320" s="150" t="s">
        <v>14</v>
      </c>
      <c r="C1320" s="107">
        <f t="shared" ref="C1320:H1320" si="33">SUM(C1311:C1319)</f>
        <v>30902</v>
      </c>
      <c r="D1320" s="107">
        <f t="shared" si="33"/>
        <v>5477</v>
      </c>
      <c r="E1320" s="211">
        <f>SUM(E1311:E1319)</f>
        <v>36379</v>
      </c>
      <c r="F1320" s="107">
        <f t="shared" si="33"/>
        <v>68152</v>
      </c>
      <c r="G1320" s="107">
        <f t="shared" si="33"/>
        <v>14847</v>
      </c>
      <c r="H1320" s="154">
        <f t="shared" si="33"/>
        <v>82999</v>
      </c>
      <c r="I1320" s="158">
        <v>0.18944223425841603</v>
      </c>
      <c r="J1320" s="162">
        <f t="shared" si="32"/>
        <v>2.281508562632288</v>
      </c>
      <c r="M1320" s="47"/>
    </row>
    <row r="1321" spans="2:14" ht="24.95" customHeight="1" x14ac:dyDescent="0.2">
      <c r="B1321" s="48"/>
      <c r="C1321" s="53"/>
      <c r="D1321" s="53"/>
      <c r="E1321" s="54"/>
      <c r="F1321" s="53"/>
      <c r="G1321" s="53"/>
      <c r="H1321" s="54"/>
      <c r="I1321" s="62"/>
      <c r="J1321" s="63"/>
      <c r="K1321" s="67"/>
      <c r="L1321" s="67"/>
      <c r="M1321" s="66"/>
      <c r="N1321" s="19"/>
    </row>
    <row r="1322" spans="2:14" ht="24.95" customHeight="1" x14ac:dyDescent="0.2">
      <c r="B1322" s="70"/>
      <c r="C1322" s="70"/>
      <c r="D1322" s="70"/>
      <c r="E1322" s="70"/>
      <c r="F1322" s="70"/>
      <c r="G1322" s="70"/>
      <c r="H1322" s="70"/>
      <c r="I1322" s="70"/>
      <c r="J1322" s="70"/>
      <c r="K1322" s="70"/>
      <c r="L1322" s="70"/>
      <c r="M1322" s="70"/>
      <c r="N1322" s="70"/>
    </row>
    <row r="1323" spans="2:14" ht="24.95" customHeight="1" x14ac:dyDescent="0.2">
      <c r="B1323" s="68"/>
      <c r="C1323" s="68"/>
      <c r="D1323" s="68"/>
      <c r="E1323" s="68"/>
      <c r="F1323" s="68"/>
      <c r="G1323" s="68"/>
      <c r="H1323" s="68"/>
      <c r="I1323" s="68"/>
      <c r="J1323" s="68"/>
      <c r="K1323" s="69"/>
      <c r="L1323" s="69"/>
      <c r="M1323" s="69"/>
      <c r="N1323" s="69"/>
    </row>
    <row r="1324" spans="2:14" ht="24.95" customHeight="1" x14ac:dyDescent="0.2">
      <c r="B1324" s="64"/>
      <c r="C1324" s="64"/>
      <c r="D1324" s="64"/>
      <c r="E1324" s="64"/>
      <c r="G1324" s="64"/>
      <c r="H1324" s="64"/>
      <c r="I1324" s="64"/>
      <c r="J1324" s="64"/>
    </row>
    <row r="1325" spans="2:14" ht="24.95" customHeight="1" x14ac:dyDescent="0.2">
      <c r="B1325" s="64"/>
      <c r="C1325" s="64"/>
      <c r="D1325" s="64"/>
      <c r="E1325" s="64"/>
      <c r="G1325" s="64"/>
      <c r="H1325" s="64"/>
      <c r="I1325" s="64"/>
      <c r="J1325" s="64"/>
    </row>
    <row r="1326" spans="2:14" ht="24.95" customHeight="1" x14ac:dyDescent="0.2">
      <c r="B1326" s="64"/>
      <c r="C1326" s="64"/>
      <c r="D1326" s="64"/>
      <c r="E1326" s="64"/>
      <c r="G1326" s="64"/>
      <c r="H1326" s="64"/>
      <c r="I1326" s="64"/>
      <c r="J1326" s="64"/>
    </row>
    <row r="1327" spans="2:14" ht="24.95" customHeight="1" x14ac:dyDescent="0.2">
      <c r="B1327" s="64"/>
      <c r="C1327" s="64"/>
      <c r="D1327" s="64"/>
      <c r="E1327" s="64"/>
      <c r="G1327" s="64"/>
      <c r="H1327" s="64"/>
      <c r="I1327" s="64"/>
      <c r="J1327" s="64"/>
    </row>
    <row r="1328" spans="2:14" ht="24.95" customHeight="1" x14ac:dyDescent="0.2">
      <c r="B1328" s="64"/>
      <c r="C1328" s="64"/>
      <c r="D1328" s="64"/>
      <c r="E1328" s="64"/>
      <c r="G1328" s="64"/>
      <c r="H1328" s="64"/>
      <c r="I1328" s="64"/>
      <c r="J1328" s="64"/>
    </row>
    <row r="1329" spans="2:15" ht="24.95" customHeight="1" x14ac:dyDescent="0.2">
      <c r="B1329" s="64"/>
      <c r="C1329" s="64"/>
      <c r="D1329" s="64"/>
      <c r="E1329" s="64"/>
      <c r="G1329" s="64"/>
      <c r="H1329" s="64"/>
      <c r="I1329" s="64"/>
      <c r="J1329" s="64"/>
    </row>
    <row r="1330" spans="2:15" ht="24.95" customHeight="1" x14ac:dyDescent="0.2">
      <c r="B1330" s="64"/>
      <c r="C1330" s="64"/>
      <c r="D1330" s="64"/>
      <c r="E1330" s="64"/>
      <c r="G1330" s="64"/>
      <c r="H1330" s="64"/>
      <c r="I1330" s="64"/>
      <c r="J1330" s="64"/>
    </row>
    <row r="1331" spans="2:15" ht="24.95" customHeight="1" x14ac:dyDescent="0.2">
      <c r="B1331" s="64"/>
      <c r="C1331" s="64"/>
      <c r="D1331" s="64"/>
      <c r="E1331" s="64"/>
      <c r="G1331" s="64"/>
      <c r="H1331" s="64"/>
      <c r="I1331" s="64"/>
      <c r="J1331" s="64"/>
    </row>
    <row r="1332" spans="2:15" ht="24.95" customHeight="1" x14ac:dyDescent="0.2">
      <c r="B1332" s="64"/>
      <c r="C1332" s="64"/>
      <c r="D1332" s="64"/>
      <c r="E1332" s="64"/>
      <c r="F1332" s="64"/>
      <c r="G1332" s="64"/>
      <c r="H1332" s="64"/>
      <c r="I1332" s="64"/>
      <c r="J1332" s="64"/>
      <c r="K1332" s="64"/>
    </row>
    <row r="1333" spans="2:15" ht="24.95" customHeight="1" x14ac:dyDescent="0.2"/>
    <row r="1334" spans="2:15" ht="24.95" customHeight="1" x14ac:dyDescent="0.2"/>
    <row r="1335" spans="2:15" ht="24.95" customHeight="1" x14ac:dyDescent="0.2"/>
    <row r="1336" spans="2:15" ht="24.95" customHeight="1" x14ac:dyDescent="0.2"/>
    <row r="1337" spans="2:15" ht="25.5" customHeight="1" x14ac:dyDescent="0.2">
      <c r="B1337" s="262" t="s">
        <v>174</v>
      </c>
      <c r="C1337" s="262"/>
      <c r="D1337" s="262"/>
      <c r="E1337" s="262"/>
      <c r="F1337" s="262"/>
      <c r="G1337" s="262"/>
      <c r="H1337" s="262"/>
      <c r="I1337" s="262"/>
      <c r="J1337" s="262"/>
      <c r="K1337" s="262"/>
      <c r="L1337" s="262"/>
      <c r="M1337" s="262"/>
    </row>
    <row r="1338" spans="2:15" ht="24.95" customHeight="1" x14ac:dyDescent="0.2">
      <c r="B1338" s="56"/>
      <c r="C1338" s="56"/>
      <c r="D1338" s="56"/>
      <c r="E1338" s="56"/>
      <c r="F1338" s="56"/>
      <c r="G1338" s="56"/>
    </row>
    <row r="1339" spans="2:15" ht="24.95" customHeight="1" x14ac:dyDescent="0.2">
      <c r="B1339" s="255" t="s">
        <v>13</v>
      </c>
      <c r="C1339" s="255"/>
      <c r="D1339" s="255"/>
      <c r="E1339" s="255"/>
      <c r="F1339" s="255"/>
      <c r="G1339" s="255"/>
      <c r="H1339" s="255"/>
      <c r="I1339" s="38"/>
      <c r="J1339" s="38"/>
      <c r="K1339" s="38"/>
      <c r="L1339" s="38"/>
      <c r="M1339" s="13"/>
      <c r="N1339" s="13"/>
      <c r="O1339" s="13"/>
    </row>
    <row r="1340" spans="2:15" ht="24.95" customHeight="1" x14ac:dyDescent="0.2">
      <c r="B1340" s="148" t="s">
        <v>35</v>
      </c>
      <c r="C1340" s="256" t="s">
        <v>62</v>
      </c>
      <c r="D1340" s="256"/>
      <c r="E1340" s="256" t="s">
        <v>63</v>
      </c>
      <c r="F1340" s="256"/>
      <c r="G1340" s="256" t="s">
        <v>0</v>
      </c>
      <c r="H1340" s="256"/>
      <c r="I1340" s="38"/>
      <c r="J1340" s="38"/>
      <c r="K1340" s="38"/>
      <c r="L1340" s="38"/>
      <c r="M1340" s="13"/>
      <c r="N1340" s="13"/>
      <c r="O1340" s="13"/>
    </row>
    <row r="1341" spans="2:15" ht="24.95" customHeight="1" x14ac:dyDescent="0.2">
      <c r="B1341" s="86" t="s">
        <v>158</v>
      </c>
      <c r="C1341" s="257">
        <v>27371</v>
      </c>
      <c r="D1341" s="257"/>
      <c r="E1341" s="257">
        <v>3686</v>
      </c>
      <c r="F1341" s="257"/>
      <c r="G1341" s="252">
        <f>C1341+E1341</f>
        <v>31057</v>
      </c>
      <c r="H1341" s="253"/>
      <c r="I1341" s="38"/>
      <c r="J1341" s="38"/>
      <c r="K1341" s="38"/>
      <c r="L1341" s="38"/>
      <c r="M1341" s="13"/>
      <c r="N1341" s="13"/>
      <c r="O1341" s="13"/>
    </row>
    <row r="1342" spans="2:15" ht="24.95" customHeight="1" x14ac:dyDescent="0.2">
      <c r="B1342" s="86" t="s">
        <v>159</v>
      </c>
      <c r="C1342" s="268">
        <f>C1320</f>
        <v>30902</v>
      </c>
      <c r="D1342" s="268"/>
      <c r="E1342" s="268">
        <f>D1320</f>
        <v>5477</v>
      </c>
      <c r="F1342" s="268"/>
      <c r="G1342" s="252">
        <f>C1342+E1342</f>
        <v>36379</v>
      </c>
      <c r="H1342" s="253"/>
      <c r="I1342" s="38"/>
      <c r="J1342" s="38"/>
      <c r="K1342" s="38"/>
      <c r="L1342" s="38"/>
      <c r="M1342" s="13"/>
      <c r="N1342" s="13"/>
      <c r="O1342" s="13"/>
    </row>
    <row r="1343" spans="2:15" ht="24.95" customHeight="1" x14ac:dyDescent="0.2">
      <c r="B1343" s="128" t="s">
        <v>43</v>
      </c>
      <c r="C1343" s="265">
        <f>(C1342-C1341)/C1341</f>
        <v>0.12900515143765298</v>
      </c>
      <c r="D1343" s="265"/>
      <c r="E1343" s="265">
        <f>(E1342-E1341)/E1341</f>
        <v>0.48589256646771567</v>
      </c>
      <c r="F1343" s="265"/>
      <c r="G1343" s="265">
        <f>(G1342-G1341)/G1341</f>
        <v>0.17136233377338442</v>
      </c>
      <c r="H1343" s="265"/>
      <c r="I1343" s="38"/>
      <c r="J1343" s="38"/>
      <c r="K1343" s="38"/>
      <c r="L1343" s="38"/>
      <c r="M1343" s="13"/>
      <c r="N1343" s="13"/>
      <c r="O1343" s="13"/>
    </row>
    <row r="1344" spans="2:15" ht="24.95" customHeight="1" x14ac:dyDescent="0.2"/>
    <row r="1345" spans="2:12" ht="24.95" customHeight="1" x14ac:dyDescent="0.2"/>
    <row r="1346" spans="2:12" ht="24.95" customHeight="1" x14ac:dyDescent="0.2"/>
    <row r="1347" spans="2:12" ht="24.95" customHeight="1" x14ac:dyDescent="0.2"/>
    <row r="1348" spans="2:12" ht="24.95" customHeight="1" x14ac:dyDescent="0.2"/>
    <row r="1349" spans="2:12" ht="24.95" customHeight="1" x14ac:dyDescent="0.2"/>
    <row r="1350" spans="2:12" ht="24.95" customHeight="1" x14ac:dyDescent="0.2"/>
    <row r="1351" spans="2:12" ht="24.95" customHeight="1" x14ac:dyDescent="0.2"/>
    <row r="1352" spans="2:12" ht="24.95" customHeight="1" x14ac:dyDescent="0.2"/>
    <row r="1353" spans="2:12" ht="24.95" customHeight="1" x14ac:dyDescent="0.2"/>
    <row r="1354" spans="2:12" ht="24.95" customHeight="1" x14ac:dyDescent="0.2"/>
    <row r="1355" spans="2:12" ht="24.95" customHeight="1" x14ac:dyDescent="0.2">
      <c r="B1355" s="42"/>
      <c r="C1355" s="42"/>
      <c r="D1355" s="42"/>
      <c r="E1355" s="42"/>
      <c r="F1355" s="42"/>
      <c r="G1355" s="42"/>
      <c r="H1355" s="42"/>
      <c r="I1355" s="42"/>
      <c r="J1355" s="42"/>
      <c r="K1355" s="42"/>
      <c r="L1355" s="42"/>
    </row>
    <row r="1356" spans="2:12" ht="24.95" customHeight="1" x14ac:dyDescent="0.2">
      <c r="B1356" s="269" t="s">
        <v>15</v>
      </c>
      <c r="C1356" s="269"/>
      <c r="D1356" s="269"/>
      <c r="E1356" s="269"/>
      <c r="F1356" s="269"/>
      <c r="G1356" s="269"/>
      <c r="H1356" s="269"/>
      <c r="I1356" s="269"/>
      <c r="J1356" s="269"/>
    </row>
    <row r="1357" spans="2:12" ht="24.95" customHeight="1" x14ac:dyDescent="0.2">
      <c r="B1357" s="163" t="s">
        <v>35</v>
      </c>
      <c r="C1357" s="266" t="s">
        <v>64</v>
      </c>
      <c r="D1357" s="266"/>
      <c r="E1357" s="266" t="s">
        <v>65</v>
      </c>
      <c r="F1357" s="266"/>
      <c r="G1357" s="266" t="s">
        <v>1</v>
      </c>
      <c r="H1357" s="266"/>
      <c r="I1357" s="266" t="s">
        <v>18</v>
      </c>
      <c r="J1357" s="266"/>
      <c r="L1357" s="39"/>
    </row>
    <row r="1358" spans="2:12" ht="24.95" customHeight="1" x14ac:dyDescent="0.2">
      <c r="B1358" s="86" t="s">
        <v>158</v>
      </c>
      <c r="C1358" s="254">
        <v>57360</v>
      </c>
      <c r="D1358" s="254"/>
      <c r="E1358" s="254">
        <v>8287</v>
      </c>
      <c r="F1358" s="254"/>
      <c r="G1358" s="260">
        <f>C1358+E1358</f>
        <v>65647</v>
      </c>
      <c r="H1358" s="260"/>
      <c r="I1358" s="270">
        <v>0.21944509443423033</v>
      </c>
      <c r="J1358" s="270"/>
    </row>
    <row r="1359" spans="2:12" ht="24.95" customHeight="1" x14ac:dyDescent="0.2">
      <c r="B1359" s="86" t="s">
        <v>159</v>
      </c>
      <c r="C1359" s="259">
        <f>F1320</f>
        <v>68152</v>
      </c>
      <c r="D1359" s="259"/>
      <c r="E1359" s="259">
        <f>G1320</f>
        <v>14847</v>
      </c>
      <c r="F1359" s="259"/>
      <c r="G1359" s="260">
        <f>C1359+E1359</f>
        <v>82999</v>
      </c>
      <c r="H1359" s="260"/>
      <c r="I1359" s="263">
        <f>I1320</f>
        <v>0.18944223425841603</v>
      </c>
      <c r="J1359" s="264"/>
    </row>
    <row r="1360" spans="2:12" ht="24.95" customHeight="1" x14ac:dyDescent="0.2">
      <c r="B1360" s="115" t="s">
        <v>43</v>
      </c>
      <c r="C1360" s="261">
        <f>(C1359-C1358)/C1358</f>
        <v>0.18814504881450489</v>
      </c>
      <c r="D1360" s="261"/>
      <c r="E1360" s="261">
        <f>(E1359-E1358)/E1358</f>
        <v>0.79160130324604805</v>
      </c>
      <c r="F1360" s="261"/>
      <c r="G1360" s="261">
        <f>(G1359-G1358)/G1358</f>
        <v>0.26432281749356407</v>
      </c>
      <c r="H1360" s="261"/>
      <c r="I1360" s="261">
        <f>(I1359-I1358)/I1358</f>
        <v>-0.1367214895059157</v>
      </c>
      <c r="J1360" s="261"/>
    </row>
    <row r="1361" spans="2:15" ht="24.95" customHeight="1" x14ac:dyDescent="0.2"/>
    <row r="1362" spans="2:15" ht="24.95" customHeight="1" x14ac:dyDescent="0.2"/>
    <row r="1363" spans="2:15" ht="24.95" customHeight="1" x14ac:dyDescent="0.2"/>
    <row r="1364" spans="2:15" ht="24.95" customHeight="1" x14ac:dyDescent="0.2"/>
    <row r="1365" spans="2:15" ht="24.95" customHeight="1" x14ac:dyDescent="0.2"/>
    <row r="1366" spans="2:15" ht="24.95" customHeight="1" x14ac:dyDescent="0.2"/>
    <row r="1367" spans="2:15" ht="24.95" customHeight="1" x14ac:dyDescent="0.2"/>
    <row r="1368" spans="2:15" ht="24.95" customHeight="1" x14ac:dyDescent="0.2"/>
    <row r="1369" spans="2:15" ht="24.95" customHeight="1" x14ac:dyDescent="0.2"/>
    <row r="1370" spans="2:15" ht="24.95" customHeight="1" x14ac:dyDescent="0.2"/>
    <row r="1371" spans="2:15" ht="24.95" customHeight="1" x14ac:dyDescent="0.2">
      <c r="B1371" s="58"/>
      <c r="C1371" s="58"/>
      <c r="D1371" s="58"/>
      <c r="E1371" s="58"/>
      <c r="F1371" s="58"/>
      <c r="G1371" s="58"/>
      <c r="H1371" s="58"/>
      <c r="I1371" s="58"/>
      <c r="J1371" s="58"/>
      <c r="K1371" s="58"/>
      <c r="L1371" s="58"/>
      <c r="M1371" s="58"/>
      <c r="N1371" s="58"/>
      <c r="O1371" s="58"/>
    </row>
    <row r="1372" spans="2:15" ht="24.95" customHeight="1" x14ac:dyDescent="0.2">
      <c r="B1372" s="58"/>
      <c r="C1372" s="58"/>
      <c r="D1372" s="58"/>
      <c r="E1372" s="58"/>
      <c r="F1372" s="58"/>
      <c r="G1372" s="58"/>
      <c r="H1372" s="58"/>
      <c r="I1372" s="58"/>
      <c r="J1372" s="58"/>
      <c r="K1372" s="58"/>
      <c r="L1372" s="58"/>
      <c r="M1372" s="58"/>
      <c r="N1372" s="58"/>
      <c r="O1372" s="58"/>
    </row>
    <row r="1373" spans="2:15" ht="24.95" customHeight="1" x14ac:dyDescent="0.2">
      <c r="B1373" s="58"/>
      <c r="C1373" s="58"/>
      <c r="D1373" s="58"/>
      <c r="E1373" s="58"/>
      <c r="F1373" s="58"/>
      <c r="G1373" s="58"/>
      <c r="H1373" s="58"/>
      <c r="I1373" s="58"/>
      <c r="J1373" s="58"/>
      <c r="K1373" s="58"/>
      <c r="L1373" s="58"/>
      <c r="M1373" s="58"/>
      <c r="N1373" s="58"/>
      <c r="O1373" s="58"/>
    </row>
    <row r="1374" spans="2:15" ht="24.95" customHeight="1" x14ac:dyDescent="0.2">
      <c r="B1374" s="58"/>
      <c r="C1374" s="58"/>
      <c r="D1374" s="58"/>
      <c r="E1374" s="58"/>
      <c r="F1374" s="58"/>
      <c r="G1374" s="58"/>
      <c r="H1374" s="58"/>
      <c r="I1374" s="58"/>
      <c r="J1374" s="58"/>
      <c r="K1374" s="58"/>
      <c r="L1374" s="58"/>
      <c r="M1374" s="22">
        <v>16</v>
      </c>
      <c r="N1374" s="58"/>
      <c r="O1374" s="58"/>
    </row>
    <row r="1375" spans="2:15" ht="25.5" customHeight="1" x14ac:dyDescent="0.2">
      <c r="B1375" s="262" t="s">
        <v>124</v>
      </c>
      <c r="C1375" s="262"/>
      <c r="D1375" s="262"/>
      <c r="E1375" s="262"/>
      <c r="F1375" s="262"/>
      <c r="G1375" s="262"/>
      <c r="H1375" s="262"/>
      <c r="I1375" s="262"/>
      <c r="J1375" s="262"/>
      <c r="K1375" s="262"/>
      <c r="L1375" s="262"/>
      <c r="M1375" s="262"/>
    </row>
    <row r="1376" spans="2:15" ht="15" customHeight="1" x14ac:dyDescent="0.2">
      <c r="B1376" s="65"/>
      <c r="C1376" s="65"/>
      <c r="D1376" s="65"/>
      <c r="E1376" s="65"/>
      <c r="F1376" s="65"/>
      <c r="G1376" s="65"/>
      <c r="H1376" s="65"/>
      <c r="I1376" s="65"/>
      <c r="J1376" s="65"/>
      <c r="K1376" s="65"/>
      <c r="L1376" s="65"/>
    </row>
    <row r="1377" spans="2:14" ht="25.5" customHeight="1" x14ac:dyDescent="0.2">
      <c r="B1377" s="262" t="s">
        <v>125</v>
      </c>
      <c r="C1377" s="262"/>
      <c r="D1377" s="262"/>
      <c r="E1377" s="262"/>
      <c r="F1377" s="262"/>
      <c r="G1377" s="262"/>
      <c r="H1377" s="262"/>
      <c r="I1377" s="262"/>
      <c r="J1377" s="262"/>
      <c r="K1377" s="262"/>
      <c r="L1377" s="262"/>
      <c r="M1377" s="262"/>
    </row>
    <row r="1378" spans="2:14" ht="15" customHeight="1" x14ac:dyDescent="0.2">
      <c r="B1378" s="56"/>
      <c r="C1378" s="56"/>
      <c r="D1378" s="56"/>
      <c r="E1378" s="56"/>
      <c r="F1378" s="56"/>
      <c r="G1378" s="56"/>
    </row>
    <row r="1379" spans="2:14" ht="24.95" customHeight="1" x14ac:dyDescent="0.2">
      <c r="B1379" s="272" t="s">
        <v>97</v>
      </c>
      <c r="C1379" s="272"/>
      <c r="D1379" s="272"/>
      <c r="E1379" s="272"/>
      <c r="F1379" s="272"/>
      <c r="G1379" s="272"/>
      <c r="H1379" s="272"/>
      <c r="I1379" s="272"/>
      <c r="J1379" s="272"/>
    </row>
    <row r="1380" spans="2:14" ht="24.95" customHeight="1" x14ac:dyDescent="0.2">
      <c r="B1380" s="249" t="s">
        <v>36</v>
      </c>
      <c r="C1380" s="258" t="s">
        <v>47</v>
      </c>
      <c r="D1380" s="258"/>
      <c r="E1380" s="258"/>
      <c r="F1380" s="258" t="s">
        <v>48</v>
      </c>
      <c r="G1380" s="258"/>
      <c r="H1380" s="258"/>
      <c r="I1380" s="155" t="s">
        <v>52</v>
      </c>
      <c r="J1380" s="159" t="s">
        <v>53</v>
      </c>
      <c r="M1380" s="44"/>
    </row>
    <row r="1381" spans="2:14" ht="24.95" customHeight="1" x14ac:dyDescent="0.2">
      <c r="B1381" s="250"/>
      <c r="C1381" s="151" t="s">
        <v>66</v>
      </c>
      <c r="D1381" s="151" t="s">
        <v>67</v>
      </c>
      <c r="E1381" s="209" t="s">
        <v>68</v>
      </c>
      <c r="F1381" s="151" t="s">
        <v>69</v>
      </c>
      <c r="G1381" s="151" t="s">
        <v>70</v>
      </c>
      <c r="H1381" s="152" t="s">
        <v>71</v>
      </c>
      <c r="I1381" s="156" t="s">
        <v>85</v>
      </c>
      <c r="J1381" s="160" t="s">
        <v>86</v>
      </c>
      <c r="K1381" s="19"/>
      <c r="M1381" s="44"/>
    </row>
    <row r="1382" spans="2:14" ht="24.95" customHeight="1" x14ac:dyDescent="0.2">
      <c r="B1382" s="149" t="s">
        <v>114</v>
      </c>
      <c r="C1382" s="103">
        <v>2363</v>
      </c>
      <c r="D1382" s="103">
        <v>67</v>
      </c>
      <c r="E1382" s="210">
        <f t="shared" ref="E1382:E1390" si="34">SUM(C1382:D1382)</f>
        <v>2430</v>
      </c>
      <c r="F1382" s="103">
        <v>6113</v>
      </c>
      <c r="G1382" s="103">
        <v>153</v>
      </c>
      <c r="H1382" s="153">
        <f>SUM(F1382:G1382)</f>
        <v>6266</v>
      </c>
      <c r="I1382" s="157">
        <v>0.21299160406539991</v>
      </c>
      <c r="J1382" s="161">
        <f>H1382/E1382</f>
        <v>2.5786008230452673</v>
      </c>
      <c r="K1382" s="46"/>
      <c r="M1382" s="44"/>
    </row>
    <row r="1383" spans="2:14" ht="24.95" customHeight="1" x14ac:dyDescent="0.2">
      <c r="B1383" s="149" t="s">
        <v>5</v>
      </c>
      <c r="C1383" s="103">
        <v>2262</v>
      </c>
      <c r="D1383" s="103">
        <v>270</v>
      </c>
      <c r="E1383" s="210">
        <f t="shared" si="34"/>
        <v>2532</v>
      </c>
      <c r="F1383" s="103">
        <v>3587</v>
      </c>
      <c r="G1383" s="103">
        <v>426</v>
      </c>
      <c r="H1383" s="153">
        <f t="shared" ref="H1383:H1390" si="35">SUM(F1383:G1383)</f>
        <v>4013</v>
      </c>
      <c r="I1383" s="157">
        <v>0.18284126116274832</v>
      </c>
      <c r="J1383" s="161">
        <f t="shared" ref="J1383:J1391" si="36">H1383/E1383</f>
        <v>1.584913112164297</v>
      </c>
      <c r="K1383" s="46"/>
      <c r="M1383" s="44"/>
    </row>
    <row r="1384" spans="2:14" ht="24.95" customHeight="1" x14ac:dyDescent="0.2">
      <c r="B1384" s="149" t="s">
        <v>22</v>
      </c>
      <c r="C1384" s="103">
        <v>1982</v>
      </c>
      <c r="D1384" s="103">
        <v>157</v>
      </c>
      <c r="E1384" s="210">
        <f t="shared" si="34"/>
        <v>2139</v>
      </c>
      <c r="F1384" s="103">
        <v>5366</v>
      </c>
      <c r="G1384" s="103">
        <v>434</v>
      </c>
      <c r="H1384" s="153">
        <f t="shared" si="35"/>
        <v>5800</v>
      </c>
      <c r="I1384" s="157">
        <v>0.18271169354838709</v>
      </c>
      <c r="J1384" s="161">
        <f t="shared" si="36"/>
        <v>2.7115474520804113</v>
      </c>
      <c r="K1384" s="46"/>
      <c r="M1384" s="44"/>
    </row>
    <row r="1385" spans="2:14" ht="24.95" customHeight="1" x14ac:dyDescent="0.2">
      <c r="B1385" s="149" t="s">
        <v>7</v>
      </c>
      <c r="C1385" s="103">
        <v>556</v>
      </c>
      <c r="D1385" s="103">
        <v>11</v>
      </c>
      <c r="E1385" s="210">
        <f t="shared" si="34"/>
        <v>567</v>
      </c>
      <c r="F1385" s="103">
        <v>1703</v>
      </c>
      <c r="G1385" s="103">
        <v>25</v>
      </c>
      <c r="H1385" s="153">
        <f t="shared" si="35"/>
        <v>1728</v>
      </c>
      <c r="I1385" s="157">
        <v>0.27191188040912667</v>
      </c>
      <c r="J1385" s="161">
        <f t="shared" si="36"/>
        <v>3.0476190476190474</v>
      </c>
      <c r="K1385" s="46"/>
      <c r="M1385" s="44"/>
    </row>
    <row r="1386" spans="2:14" ht="24.95" customHeight="1" x14ac:dyDescent="0.2">
      <c r="B1386" s="149" t="s">
        <v>8</v>
      </c>
      <c r="C1386" s="103">
        <v>5339</v>
      </c>
      <c r="D1386" s="103">
        <v>1200</v>
      </c>
      <c r="E1386" s="210">
        <f t="shared" si="34"/>
        <v>6539</v>
      </c>
      <c r="F1386" s="103">
        <v>11385</v>
      </c>
      <c r="G1386" s="103">
        <v>2612</v>
      </c>
      <c r="H1386" s="153">
        <f t="shared" si="35"/>
        <v>13997</v>
      </c>
      <c r="I1386" s="157">
        <v>0.24592381755569612</v>
      </c>
      <c r="J1386" s="161">
        <f t="shared" si="36"/>
        <v>2.1405413671815263</v>
      </c>
      <c r="K1386" s="46"/>
      <c r="M1386" s="44"/>
    </row>
    <row r="1387" spans="2:14" ht="24.95" customHeight="1" x14ac:dyDescent="0.2">
      <c r="B1387" s="149" t="s">
        <v>9</v>
      </c>
      <c r="C1387" s="103">
        <v>2338</v>
      </c>
      <c r="D1387" s="103">
        <v>159</v>
      </c>
      <c r="E1387" s="210">
        <f t="shared" si="34"/>
        <v>2497</v>
      </c>
      <c r="F1387" s="103">
        <v>6615</v>
      </c>
      <c r="G1387" s="103">
        <v>239</v>
      </c>
      <c r="H1387" s="153">
        <f t="shared" si="35"/>
        <v>6854</v>
      </c>
      <c r="I1387" s="157">
        <v>0.24511837493741506</v>
      </c>
      <c r="J1387" s="161">
        <f t="shared" si="36"/>
        <v>2.7448938726471765</v>
      </c>
      <c r="K1387" s="46"/>
      <c r="M1387" s="44"/>
    </row>
    <row r="1388" spans="2:14" ht="24.95" customHeight="1" x14ac:dyDescent="0.2">
      <c r="B1388" s="149" t="s">
        <v>10</v>
      </c>
      <c r="C1388" s="103">
        <v>1167</v>
      </c>
      <c r="D1388" s="103">
        <v>25</v>
      </c>
      <c r="E1388" s="210">
        <f t="shared" si="34"/>
        <v>1192</v>
      </c>
      <c r="F1388" s="103">
        <v>2470</v>
      </c>
      <c r="G1388" s="103">
        <v>26</v>
      </c>
      <c r="H1388" s="153">
        <f t="shared" si="35"/>
        <v>2496</v>
      </c>
      <c r="I1388" s="157">
        <v>0.19124971266569613</v>
      </c>
      <c r="J1388" s="161">
        <f t="shared" si="36"/>
        <v>2.0939597315436242</v>
      </c>
      <c r="K1388" s="46"/>
      <c r="M1388" s="44"/>
    </row>
    <row r="1389" spans="2:14" ht="24.95" customHeight="1" x14ac:dyDescent="0.2">
      <c r="B1389" s="149" t="s">
        <v>11</v>
      </c>
      <c r="C1389" s="103">
        <v>443</v>
      </c>
      <c r="D1389" s="103">
        <v>0</v>
      </c>
      <c r="E1389" s="210">
        <f t="shared" si="34"/>
        <v>443</v>
      </c>
      <c r="F1389" s="103">
        <v>1190</v>
      </c>
      <c r="G1389" s="103">
        <v>0</v>
      </c>
      <c r="H1389" s="153">
        <f t="shared" si="35"/>
        <v>1190</v>
      </c>
      <c r="I1389" s="157">
        <v>9.5967741935483866E-2</v>
      </c>
      <c r="J1389" s="161">
        <f t="shared" si="36"/>
        <v>2.6862302483069977</v>
      </c>
      <c r="K1389" s="46"/>
      <c r="M1389" s="47"/>
    </row>
    <row r="1390" spans="2:14" ht="24.95" customHeight="1" x14ac:dyDescent="0.2">
      <c r="B1390" s="149" t="s">
        <v>12</v>
      </c>
      <c r="C1390" s="103">
        <v>760</v>
      </c>
      <c r="D1390" s="103">
        <v>53</v>
      </c>
      <c r="E1390" s="210">
        <f t="shared" si="34"/>
        <v>813</v>
      </c>
      <c r="F1390" s="103">
        <v>2333</v>
      </c>
      <c r="G1390" s="103">
        <v>134</v>
      </c>
      <c r="H1390" s="153">
        <f t="shared" si="35"/>
        <v>2467</v>
      </c>
      <c r="I1390" s="157">
        <v>0.2210573476702509</v>
      </c>
      <c r="J1390" s="161">
        <f t="shared" si="36"/>
        <v>3.034440344403444</v>
      </c>
      <c r="K1390" s="46"/>
      <c r="M1390" s="47"/>
    </row>
    <row r="1391" spans="2:14" ht="24.95" customHeight="1" x14ac:dyDescent="0.2">
      <c r="B1391" s="150" t="s">
        <v>14</v>
      </c>
      <c r="C1391" s="107">
        <f>SUM(C1382:C1390)</f>
        <v>17210</v>
      </c>
      <c r="D1391" s="107">
        <f>SUM(D1382:D1390)</f>
        <v>1942</v>
      </c>
      <c r="E1391" s="211">
        <f>SUM(C1391:D1391)</f>
        <v>19152</v>
      </c>
      <c r="F1391" s="107">
        <f>SUM(F1382:F1390)</f>
        <v>40762</v>
      </c>
      <c r="G1391" s="107">
        <f>SUM(G1382:G1390)</f>
        <v>4049</v>
      </c>
      <c r="H1391" s="154">
        <f>SUM(F1391:G1391)</f>
        <v>44811</v>
      </c>
      <c r="I1391" s="158">
        <v>0.21241971036476973</v>
      </c>
      <c r="J1391" s="162">
        <f t="shared" si="36"/>
        <v>2.3397556390977443</v>
      </c>
      <c r="M1391" s="47"/>
    </row>
    <row r="1392" spans="2:14" ht="24.95" customHeight="1" x14ac:dyDescent="0.2">
      <c r="B1392" s="48"/>
      <c r="C1392" s="53"/>
      <c r="D1392" s="53"/>
      <c r="E1392" s="54"/>
      <c r="F1392" s="53"/>
      <c r="G1392" s="53"/>
      <c r="H1392" s="54"/>
      <c r="I1392" s="62"/>
      <c r="J1392" s="63"/>
      <c r="K1392" s="67"/>
      <c r="L1392" s="67"/>
      <c r="M1392" s="66"/>
      <c r="N1392" s="19"/>
    </row>
    <row r="1393" spans="2:14" ht="24.95" customHeight="1" x14ac:dyDescent="0.2">
      <c r="B1393" s="70"/>
      <c r="C1393" s="70"/>
      <c r="D1393" s="70"/>
      <c r="E1393" s="70"/>
      <c r="F1393" s="70"/>
      <c r="G1393" s="70"/>
      <c r="H1393" s="70"/>
      <c r="I1393" s="70"/>
      <c r="J1393" s="70"/>
      <c r="K1393" s="70"/>
      <c r="L1393" s="70"/>
      <c r="M1393" s="70"/>
      <c r="N1393" s="70"/>
    </row>
    <row r="1394" spans="2:14" ht="24.95" customHeight="1" x14ac:dyDescent="0.2">
      <c r="B1394" s="68"/>
      <c r="C1394" s="68"/>
      <c r="D1394" s="68"/>
      <c r="E1394" s="68"/>
      <c r="F1394" s="68"/>
      <c r="G1394" s="68"/>
      <c r="H1394" s="68"/>
      <c r="I1394" s="68"/>
      <c r="J1394" s="68"/>
      <c r="K1394" s="69"/>
      <c r="L1394" s="69"/>
      <c r="M1394" s="69"/>
      <c r="N1394" s="69"/>
    </row>
    <row r="1395" spans="2:14" ht="24.95" customHeight="1" x14ac:dyDescent="0.2">
      <c r="B1395" s="64"/>
      <c r="C1395" s="64"/>
      <c r="D1395" s="64"/>
      <c r="E1395" s="64"/>
      <c r="G1395" s="64"/>
      <c r="H1395" s="64"/>
      <c r="I1395" s="64"/>
      <c r="J1395" s="64"/>
    </row>
    <row r="1396" spans="2:14" ht="24.95" customHeight="1" x14ac:dyDescent="0.2">
      <c r="B1396" s="64"/>
      <c r="C1396" s="64"/>
      <c r="D1396" s="64"/>
      <c r="E1396" s="64"/>
      <c r="G1396" s="64"/>
      <c r="H1396" s="64"/>
      <c r="I1396" s="64"/>
      <c r="J1396" s="64"/>
    </row>
    <row r="1397" spans="2:14" ht="24.95" customHeight="1" x14ac:dyDescent="0.2">
      <c r="B1397" s="64"/>
      <c r="C1397" s="64"/>
      <c r="D1397" s="64"/>
      <c r="E1397" s="64"/>
      <c r="G1397" s="64"/>
      <c r="H1397" s="64"/>
      <c r="I1397" s="64"/>
      <c r="J1397" s="64"/>
    </row>
    <row r="1398" spans="2:14" ht="24.95" customHeight="1" x14ac:dyDescent="0.2">
      <c r="B1398" s="64"/>
      <c r="C1398" s="64"/>
      <c r="D1398" s="64"/>
      <c r="E1398" s="64"/>
      <c r="G1398" s="64"/>
      <c r="H1398" s="64"/>
      <c r="I1398" s="64"/>
      <c r="J1398" s="64"/>
    </row>
    <row r="1399" spans="2:14" ht="24.95" customHeight="1" x14ac:dyDescent="0.2">
      <c r="B1399" s="64"/>
      <c r="C1399" s="64"/>
      <c r="D1399" s="64"/>
      <c r="E1399" s="64"/>
      <c r="G1399" s="64"/>
      <c r="H1399" s="64"/>
      <c r="I1399" s="64"/>
      <c r="J1399" s="64"/>
    </row>
    <row r="1400" spans="2:14" ht="24.95" customHeight="1" x14ac:dyDescent="0.2">
      <c r="B1400" s="64"/>
      <c r="C1400" s="64"/>
      <c r="D1400" s="64"/>
      <c r="E1400" s="64"/>
      <c r="G1400" s="64"/>
      <c r="H1400" s="64"/>
      <c r="I1400" s="64"/>
      <c r="J1400" s="64"/>
    </row>
    <row r="1401" spans="2:14" ht="24.95" customHeight="1" x14ac:dyDescent="0.2">
      <c r="B1401" s="64"/>
      <c r="C1401" s="64"/>
      <c r="D1401" s="64"/>
      <c r="E1401" s="64"/>
      <c r="G1401" s="64"/>
      <c r="H1401" s="64"/>
      <c r="I1401" s="64"/>
      <c r="J1401" s="64"/>
    </row>
    <row r="1402" spans="2:14" ht="24.95" customHeight="1" x14ac:dyDescent="0.2">
      <c r="B1402" s="64"/>
      <c r="C1402" s="64"/>
      <c r="D1402" s="64"/>
      <c r="E1402" s="64"/>
      <c r="G1402" s="64"/>
      <c r="H1402" s="64"/>
      <c r="I1402" s="64"/>
      <c r="J1402" s="64"/>
    </row>
    <row r="1403" spans="2:14" ht="24.95" customHeight="1" x14ac:dyDescent="0.2">
      <c r="B1403" s="64"/>
      <c r="C1403" s="64"/>
      <c r="D1403" s="64"/>
      <c r="E1403" s="64"/>
      <c r="F1403" s="64"/>
      <c r="G1403" s="64"/>
      <c r="H1403" s="64"/>
      <c r="I1403" s="64"/>
      <c r="J1403" s="64"/>
      <c r="K1403" s="64"/>
    </row>
    <row r="1404" spans="2:14" ht="24.95" customHeight="1" x14ac:dyDescent="0.2"/>
    <row r="1405" spans="2:14" ht="24.95" customHeight="1" x14ac:dyDescent="0.2"/>
    <row r="1406" spans="2:14" ht="24.95" customHeight="1" x14ac:dyDescent="0.2"/>
    <row r="1407" spans="2:14" ht="24.95" customHeight="1" x14ac:dyDescent="0.2"/>
    <row r="1408" spans="2:14" ht="25.5" customHeight="1" x14ac:dyDescent="0.2">
      <c r="B1408" s="262" t="s">
        <v>175</v>
      </c>
      <c r="C1408" s="262"/>
      <c r="D1408" s="262"/>
      <c r="E1408" s="262"/>
      <c r="F1408" s="262"/>
      <c r="G1408" s="262"/>
      <c r="H1408" s="262"/>
      <c r="I1408" s="262"/>
      <c r="J1408" s="262"/>
      <c r="K1408" s="262"/>
      <c r="L1408" s="262"/>
      <c r="M1408" s="262"/>
    </row>
    <row r="1409" spans="2:15" ht="24.95" customHeight="1" x14ac:dyDescent="0.2">
      <c r="B1409" s="56"/>
      <c r="C1409" s="56"/>
      <c r="D1409" s="56"/>
      <c r="E1409" s="56"/>
      <c r="F1409" s="56"/>
      <c r="G1409" s="56"/>
    </row>
    <row r="1410" spans="2:15" ht="24.95" customHeight="1" x14ac:dyDescent="0.2">
      <c r="B1410" s="255" t="s">
        <v>13</v>
      </c>
      <c r="C1410" s="255"/>
      <c r="D1410" s="255"/>
      <c r="E1410" s="255"/>
      <c r="F1410" s="255"/>
      <c r="G1410" s="255"/>
      <c r="H1410" s="255"/>
      <c r="I1410" s="38"/>
      <c r="J1410" s="38"/>
      <c r="K1410" s="38"/>
      <c r="L1410" s="38"/>
      <c r="M1410" s="13"/>
      <c r="N1410" s="13"/>
      <c r="O1410" s="13"/>
    </row>
    <row r="1411" spans="2:15" ht="24.95" customHeight="1" x14ac:dyDescent="0.2">
      <c r="B1411" s="148" t="s">
        <v>35</v>
      </c>
      <c r="C1411" s="256" t="s">
        <v>62</v>
      </c>
      <c r="D1411" s="256"/>
      <c r="E1411" s="256" t="s">
        <v>63</v>
      </c>
      <c r="F1411" s="256"/>
      <c r="G1411" s="256" t="s">
        <v>0</v>
      </c>
      <c r="H1411" s="256"/>
      <c r="I1411" s="38"/>
      <c r="J1411" s="38"/>
      <c r="K1411" s="38"/>
      <c r="L1411" s="38"/>
      <c r="M1411" s="13"/>
      <c r="N1411" s="13"/>
      <c r="O1411" s="13"/>
    </row>
    <row r="1412" spans="2:15" ht="24.95" customHeight="1" x14ac:dyDescent="0.2">
      <c r="B1412" s="86" t="s">
        <v>158</v>
      </c>
      <c r="C1412" s="257">
        <v>19597</v>
      </c>
      <c r="D1412" s="257"/>
      <c r="E1412" s="257">
        <v>1925</v>
      </c>
      <c r="F1412" s="257"/>
      <c r="G1412" s="252">
        <f>C1412+E1412</f>
        <v>21522</v>
      </c>
      <c r="H1412" s="253"/>
      <c r="I1412" s="38"/>
      <c r="J1412" s="38"/>
      <c r="K1412" s="38"/>
      <c r="L1412" s="38"/>
      <c r="M1412" s="13"/>
      <c r="N1412" s="13"/>
      <c r="O1412" s="13"/>
    </row>
    <row r="1413" spans="2:15" ht="24.95" customHeight="1" x14ac:dyDescent="0.2">
      <c r="B1413" s="86" t="s">
        <v>159</v>
      </c>
      <c r="C1413" s="251">
        <f>C1391</f>
        <v>17210</v>
      </c>
      <c r="D1413" s="251"/>
      <c r="E1413" s="251">
        <f>D1391</f>
        <v>1942</v>
      </c>
      <c r="F1413" s="251"/>
      <c r="G1413" s="252">
        <f>C1413+E1413</f>
        <v>19152</v>
      </c>
      <c r="H1413" s="253"/>
      <c r="I1413" s="38"/>
      <c r="J1413" s="38"/>
      <c r="K1413" s="38"/>
      <c r="L1413" s="38"/>
      <c r="M1413" s="13"/>
      <c r="N1413" s="13"/>
      <c r="O1413" s="13"/>
    </row>
    <row r="1414" spans="2:15" ht="24.95" customHeight="1" x14ac:dyDescent="0.2">
      <c r="B1414" s="128" t="s">
        <v>43</v>
      </c>
      <c r="C1414" s="265">
        <f>(C1413-C1412)/C1412</f>
        <v>-0.12180435780986885</v>
      </c>
      <c r="D1414" s="265"/>
      <c r="E1414" s="265">
        <f>(E1413-E1412)/E1412</f>
        <v>8.831168831168832E-3</v>
      </c>
      <c r="F1414" s="265"/>
      <c r="G1414" s="265">
        <f>(G1413-G1412)/G1412</f>
        <v>-0.11011987733482019</v>
      </c>
      <c r="H1414" s="265"/>
      <c r="I1414" s="38"/>
      <c r="J1414" s="38"/>
      <c r="K1414" s="38"/>
      <c r="L1414" s="38"/>
      <c r="M1414" s="13"/>
      <c r="N1414" s="13"/>
      <c r="O1414" s="13"/>
    </row>
    <row r="1415" spans="2:15" ht="24.95" customHeight="1" x14ac:dyDescent="0.2"/>
    <row r="1416" spans="2:15" ht="24.95" customHeight="1" x14ac:dyDescent="0.2"/>
    <row r="1417" spans="2:15" ht="24.95" customHeight="1" x14ac:dyDescent="0.2"/>
    <row r="1418" spans="2:15" ht="24.95" customHeight="1" x14ac:dyDescent="0.2"/>
    <row r="1419" spans="2:15" ht="24.95" customHeight="1" x14ac:dyDescent="0.2"/>
    <row r="1420" spans="2:15" ht="24.95" customHeight="1" x14ac:dyDescent="0.2"/>
    <row r="1421" spans="2:15" ht="24.95" customHeight="1" x14ac:dyDescent="0.2"/>
    <row r="1422" spans="2:15" ht="24.95" customHeight="1" x14ac:dyDescent="0.2"/>
    <row r="1423" spans="2:15" ht="24.95" customHeight="1" x14ac:dyDescent="0.2"/>
    <row r="1424" spans="2:15" ht="24.95" customHeight="1" x14ac:dyDescent="0.2"/>
    <row r="1425" spans="2:12" ht="24.95" customHeight="1" x14ac:dyDescent="0.2"/>
    <row r="1426" spans="2:12" ht="24.95" customHeight="1" x14ac:dyDescent="0.2">
      <c r="B1426" s="42"/>
      <c r="C1426" s="42"/>
      <c r="D1426" s="42"/>
      <c r="E1426" s="42"/>
      <c r="F1426" s="42"/>
      <c r="G1426" s="42"/>
      <c r="H1426" s="42"/>
      <c r="I1426" s="42"/>
      <c r="J1426" s="42"/>
      <c r="K1426" s="42"/>
      <c r="L1426" s="42"/>
    </row>
    <row r="1427" spans="2:12" ht="24.95" customHeight="1" x14ac:dyDescent="0.2">
      <c r="B1427" s="269" t="s">
        <v>15</v>
      </c>
      <c r="C1427" s="269"/>
      <c r="D1427" s="269"/>
      <c r="E1427" s="269"/>
      <c r="F1427" s="269"/>
      <c r="G1427" s="269"/>
      <c r="H1427" s="269"/>
      <c r="I1427" s="269"/>
      <c r="J1427" s="269"/>
    </row>
    <row r="1428" spans="2:12" ht="24.95" customHeight="1" x14ac:dyDescent="0.2">
      <c r="B1428" s="163" t="s">
        <v>35</v>
      </c>
      <c r="C1428" s="266" t="s">
        <v>64</v>
      </c>
      <c r="D1428" s="266"/>
      <c r="E1428" s="266" t="s">
        <v>65</v>
      </c>
      <c r="F1428" s="266"/>
      <c r="G1428" s="266" t="s">
        <v>1</v>
      </c>
      <c r="H1428" s="266"/>
      <c r="I1428" s="266" t="s">
        <v>18</v>
      </c>
      <c r="J1428" s="266"/>
      <c r="L1428" s="39"/>
    </row>
    <row r="1429" spans="2:12" ht="24.95" customHeight="1" x14ac:dyDescent="0.2">
      <c r="B1429" s="86" t="s">
        <v>158</v>
      </c>
      <c r="C1429" s="254">
        <v>38251</v>
      </c>
      <c r="D1429" s="254"/>
      <c r="E1429" s="254">
        <v>4213</v>
      </c>
      <c r="F1429" s="254"/>
      <c r="G1429" s="260">
        <f>C1429+E1429</f>
        <v>42464</v>
      </c>
      <c r="H1429" s="260"/>
      <c r="I1429" s="270">
        <v>0.21711942488713001</v>
      </c>
      <c r="J1429" s="270"/>
    </row>
    <row r="1430" spans="2:12" ht="24.95" customHeight="1" x14ac:dyDescent="0.2">
      <c r="B1430" s="86" t="s">
        <v>159</v>
      </c>
      <c r="C1430" s="259">
        <f>F1391</f>
        <v>40762</v>
      </c>
      <c r="D1430" s="259"/>
      <c r="E1430" s="259">
        <f>G1391</f>
        <v>4049</v>
      </c>
      <c r="F1430" s="259"/>
      <c r="G1430" s="260">
        <f>C1430+E1430</f>
        <v>44811</v>
      </c>
      <c r="H1430" s="260"/>
      <c r="I1430" s="263">
        <f>I1391</f>
        <v>0.21241971036476973</v>
      </c>
      <c r="J1430" s="264"/>
    </row>
    <row r="1431" spans="2:12" ht="24.95" customHeight="1" x14ac:dyDescent="0.2">
      <c r="B1431" s="115" t="s">
        <v>43</v>
      </c>
      <c r="C1431" s="261">
        <f>(C1430-C1429)/C1429</f>
        <v>6.5645342605422083E-2</v>
      </c>
      <c r="D1431" s="261"/>
      <c r="E1431" s="261">
        <f>(E1430-E1429)/E1429</f>
        <v>-3.8927130310942325E-2</v>
      </c>
      <c r="F1431" s="261"/>
      <c r="G1431" s="261">
        <f>(G1430-G1429)/G1429</f>
        <v>5.5270346646571211E-2</v>
      </c>
      <c r="H1431" s="261"/>
      <c r="I1431" s="261">
        <f>(I1430-I1429)/I1429</f>
        <v>-2.164575797307608E-2</v>
      </c>
      <c r="J1431" s="261"/>
    </row>
    <row r="1432" spans="2:12" ht="24.95" customHeight="1" x14ac:dyDescent="0.2"/>
    <row r="1433" spans="2:12" ht="24.95" customHeight="1" x14ac:dyDescent="0.2"/>
    <row r="1434" spans="2:12" ht="24.95" customHeight="1" x14ac:dyDescent="0.2"/>
    <row r="1435" spans="2:12" ht="24.95" customHeight="1" x14ac:dyDescent="0.2"/>
    <row r="1436" spans="2:12" ht="24.95" customHeight="1" x14ac:dyDescent="0.2"/>
    <row r="1437" spans="2:12" ht="24.95" customHeight="1" x14ac:dyDescent="0.2"/>
    <row r="1438" spans="2:12" ht="24.95" customHeight="1" x14ac:dyDescent="0.2"/>
    <row r="1439" spans="2:12" ht="24.95" customHeight="1" x14ac:dyDescent="0.2"/>
    <row r="1440" spans="2:12" ht="24.95" customHeight="1" x14ac:dyDescent="0.2"/>
    <row r="1441" spans="2:14" ht="24.95" customHeight="1" x14ac:dyDescent="0.2"/>
    <row r="1442" spans="2:14" ht="24.95" customHeight="1" x14ac:dyDescent="0.2"/>
    <row r="1443" spans="2:14" ht="24.95" customHeight="1" x14ac:dyDescent="0.2"/>
    <row r="1444" spans="2:14" ht="24.95" customHeight="1" x14ac:dyDescent="0.2">
      <c r="M1444" s="22"/>
    </row>
    <row r="1445" spans="2:14" ht="24.95" customHeight="1" x14ac:dyDescent="0.2">
      <c r="B1445" s="58"/>
      <c r="C1445" s="58"/>
      <c r="D1445" s="58"/>
      <c r="E1445" s="58"/>
      <c r="F1445" s="58"/>
      <c r="G1445" s="58"/>
      <c r="H1445" s="58"/>
      <c r="I1445" s="58"/>
      <c r="J1445" s="58"/>
      <c r="K1445" s="58"/>
      <c r="M1445" s="31">
        <v>18</v>
      </c>
      <c r="N1445" s="58"/>
    </row>
    <row r="1446" spans="2:14" ht="50.1" customHeight="1" x14ac:dyDescent="0.2">
      <c r="B1446" s="315" t="s">
        <v>39</v>
      </c>
      <c r="C1446" s="315"/>
      <c r="D1446" s="315"/>
      <c r="E1446" s="315"/>
      <c r="F1446" s="315"/>
      <c r="G1446" s="315"/>
      <c r="H1446" s="315"/>
      <c r="I1446" s="315"/>
      <c r="J1446" s="315"/>
      <c r="K1446" s="315"/>
      <c r="L1446" s="315"/>
      <c r="M1446" s="315"/>
    </row>
    <row r="1447" spans="2:14" ht="15" customHeight="1" x14ac:dyDescent="0.2"/>
    <row r="1448" spans="2:14" ht="25.5" customHeight="1" x14ac:dyDescent="0.2">
      <c r="B1448" s="292" t="s">
        <v>84</v>
      </c>
      <c r="C1448" s="292"/>
      <c r="D1448" s="292"/>
      <c r="E1448" s="292"/>
      <c r="F1448" s="292"/>
      <c r="G1448" s="292"/>
      <c r="H1448" s="292"/>
      <c r="I1448" s="292"/>
      <c r="J1448" s="292"/>
      <c r="K1448" s="292"/>
      <c r="L1448" s="292"/>
      <c r="M1448" s="292"/>
    </row>
    <row r="1449" spans="2:14" ht="15" customHeight="1" x14ac:dyDescent="0.2">
      <c r="B1449" s="218"/>
      <c r="C1449" s="218"/>
      <c r="D1449" s="218"/>
      <c r="E1449" s="71"/>
      <c r="F1449" s="71"/>
      <c r="G1449" s="71"/>
    </row>
    <row r="1450" spans="2:14" ht="24.95" customHeight="1" x14ac:dyDescent="0.25">
      <c r="B1450" s="219"/>
      <c r="C1450" s="219"/>
      <c r="D1450" s="219"/>
      <c r="E1450" s="223"/>
      <c r="F1450" s="223"/>
      <c r="G1450" s="223"/>
      <c r="M1450" s="191"/>
      <c r="N1450" s="191"/>
    </row>
    <row r="1451" spans="2:14" ht="24.95" customHeight="1" x14ac:dyDescent="0.2">
      <c r="B1451" s="279" t="s">
        <v>163</v>
      </c>
      <c r="C1451" s="279"/>
      <c r="D1451" s="279"/>
      <c r="E1451" s="224" t="s">
        <v>131</v>
      </c>
      <c r="F1451" s="224" t="s">
        <v>132</v>
      </c>
      <c r="G1451" s="225" t="s">
        <v>43</v>
      </c>
      <c r="M1451" s="192"/>
      <c r="N1451" s="193"/>
    </row>
    <row r="1452" spans="2:14" ht="24.95" customHeight="1" x14ac:dyDescent="0.2">
      <c r="B1452" s="314" t="s">
        <v>59</v>
      </c>
      <c r="C1452" s="291" t="s">
        <v>23</v>
      </c>
      <c r="D1452" s="291"/>
      <c r="E1452" s="114">
        <v>1896</v>
      </c>
      <c r="F1452" s="114">
        <f>I1529</f>
        <v>1907</v>
      </c>
      <c r="G1452" s="222">
        <f>(F1452-E1452)/E1452</f>
        <v>5.8016877637130804E-3</v>
      </c>
      <c r="M1452" s="243"/>
      <c r="N1452" s="194"/>
    </row>
    <row r="1453" spans="2:14" ht="24.95" customHeight="1" x14ac:dyDescent="0.2">
      <c r="B1453" s="277"/>
      <c r="C1453" s="278" t="s">
        <v>29</v>
      </c>
      <c r="D1453" s="278"/>
      <c r="E1453" s="204">
        <v>71639</v>
      </c>
      <c r="F1453" s="204">
        <f>J1529</f>
        <v>71720</v>
      </c>
      <c r="G1453" s="202">
        <f t="shared" ref="G1453:G1465" si="37">(F1453-E1453)/E1453</f>
        <v>1.1306690489816999E-3</v>
      </c>
      <c r="M1453" s="243"/>
      <c r="N1453" s="194"/>
    </row>
    <row r="1454" spans="2:14" ht="24.95" customHeight="1" x14ac:dyDescent="0.2">
      <c r="B1454" s="277" t="s">
        <v>116</v>
      </c>
      <c r="C1454" s="278" t="s">
        <v>23</v>
      </c>
      <c r="D1454" s="278"/>
      <c r="E1454" s="204">
        <v>118</v>
      </c>
      <c r="F1454" s="204">
        <f>I1560</f>
        <v>117</v>
      </c>
      <c r="G1454" s="202">
        <f t="shared" si="37"/>
        <v>-8.4745762711864406E-3</v>
      </c>
      <c r="M1454" s="244"/>
      <c r="N1454" s="195"/>
    </row>
    <row r="1455" spans="2:14" ht="24.95" customHeight="1" x14ac:dyDescent="0.2">
      <c r="B1455" s="277"/>
      <c r="C1455" s="278" t="s">
        <v>29</v>
      </c>
      <c r="D1455" s="278"/>
      <c r="E1455" s="204">
        <v>42378</v>
      </c>
      <c r="F1455" s="204">
        <f>J1560</f>
        <v>42007</v>
      </c>
      <c r="G1455" s="202">
        <f t="shared" si="37"/>
        <v>-8.7545424512718868E-3</v>
      </c>
      <c r="K1455" s="196"/>
      <c r="L1455" s="196"/>
      <c r="M1455" s="244"/>
      <c r="N1455" s="195"/>
    </row>
    <row r="1456" spans="2:14" ht="24.95" customHeight="1" x14ac:dyDescent="0.2">
      <c r="B1456" s="277" t="s">
        <v>20</v>
      </c>
      <c r="C1456" s="278" t="s">
        <v>23</v>
      </c>
      <c r="D1456" s="278"/>
      <c r="E1456" s="204">
        <v>4042</v>
      </c>
      <c r="F1456" s="204">
        <f>K1600</f>
        <v>4128</v>
      </c>
      <c r="G1456" s="202">
        <f t="shared" si="37"/>
        <v>2.1276595744680851E-2</v>
      </c>
      <c r="M1456" s="29"/>
    </row>
    <row r="1457" spans="2:13" ht="24.95" customHeight="1" x14ac:dyDescent="0.2">
      <c r="B1457" s="277"/>
      <c r="C1457" s="278" t="s">
        <v>29</v>
      </c>
      <c r="D1457" s="278"/>
      <c r="E1457" s="204">
        <v>35824</v>
      </c>
      <c r="F1457" s="204">
        <f>L1600</f>
        <v>36659</v>
      </c>
      <c r="G1457" s="202">
        <f t="shared" si="37"/>
        <v>2.3308396605627512E-2</v>
      </c>
      <c r="L1457" s="72"/>
      <c r="M1457" s="29"/>
    </row>
    <row r="1458" spans="2:13" ht="24.95" customHeight="1" x14ac:dyDescent="0.2">
      <c r="B1458" s="277" t="s">
        <v>58</v>
      </c>
      <c r="C1458" s="278" t="s">
        <v>23</v>
      </c>
      <c r="D1458" s="278"/>
      <c r="E1458" s="204">
        <v>308</v>
      </c>
      <c r="F1458" s="204">
        <f>K1671</f>
        <v>318</v>
      </c>
      <c r="G1458" s="202">
        <f t="shared" si="37"/>
        <v>3.2467532467532464E-2</v>
      </c>
      <c r="L1458" s="72"/>
      <c r="M1458" s="29"/>
    </row>
    <row r="1459" spans="2:13" ht="24.95" customHeight="1" x14ac:dyDescent="0.2">
      <c r="B1459" s="277"/>
      <c r="C1459" s="278" t="s">
        <v>29</v>
      </c>
      <c r="D1459" s="278"/>
      <c r="E1459" s="204">
        <v>12918</v>
      </c>
      <c r="F1459" s="204">
        <f>L1671</f>
        <v>13247</v>
      </c>
      <c r="G1459" s="202">
        <f t="shared" si="37"/>
        <v>2.5468338752128814E-2</v>
      </c>
      <c r="M1459" s="29"/>
    </row>
    <row r="1460" spans="2:13" ht="24.95" customHeight="1" x14ac:dyDescent="0.2">
      <c r="B1460" s="277" t="s">
        <v>108</v>
      </c>
      <c r="C1460" s="278" t="s">
        <v>23</v>
      </c>
      <c r="D1460" s="278"/>
      <c r="E1460" s="204">
        <v>1401</v>
      </c>
      <c r="F1460" s="204">
        <f>M1702</f>
        <v>2144</v>
      </c>
      <c r="G1460" s="202">
        <f t="shared" si="37"/>
        <v>0.53033547466095643</v>
      </c>
      <c r="M1460" s="29"/>
    </row>
    <row r="1461" spans="2:13" ht="24.95" customHeight="1" x14ac:dyDescent="0.2">
      <c r="B1461" s="277"/>
      <c r="C1461" s="278" t="s">
        <v>29</v>
      </c>
      <c r="D1461" s="278"/>
      <c r="E1461" s="204">
        <v>9650</v>
      </c>
      <c r="F1461" s="204">
        <f>M1703</f>
        <v>14133</v>
      </c>
      <c r="G1461" s="202">
        <f t="shared" si="37"/>
        <v>0.46455958549222798</v>
      </c>
    </row>
    <row r="1462" spans="2:13" ht="24.95" customHeight="1" x14ac:dyDescent="0.2">
      <c r="B1462" s="277" t="s">
        <v>109</v>
      </c>
      <c r="C1462" s="278" t="s">
        <v>23</v>
      </c>
      <c r="D1462" s="278"/>
      <c r="E1462" s="204">
        <v>362</v>
      </c>
      <c r="F1462" s="204">
        <f t="shared" ref="F1462:F1463" si="38">M1742</f>
        <v>373</v>
      </c>
      <c r="G1462" s="202">
        <f t="shared" si="37"/>
        <v>3.0386740331491711E-2</v>
      </c>
    </row>
    <row r="1463" spans="2:13" ht="24.95" customHeight="1" x14ac:dyDescent="0.2">
      <c r="B1463" s="277"/>
      <c r="C1463" s="278" t="s">
        <v>29</v>
      </c>
      <c r="D1463" s="278"/>
      <c r="E1463" s="204">
        <v>6309</v>
      </c>
      <c r="F1463" s="204">
        <f t="shared" si="38"/>
        <v>6805</v>
      </c>
      <c r="G1463" s="202">
        <f t="shared" si="37"/>
        <v>7.8617847519416709E-2</v>
      </c>
    </row>
    <row r="1464" spans="2:13" ht="24.95" customHeight="1" x14ac:dyDescent="0.2">
      <c r="B1464" s="293" t="s">
        <v>14</v>
      </c>
      <c r="C1464" s="316" t="s">
        <v>23</v>
      </c>
      <c r="D1464" s="316"/>
      <c r="E1464" s="214">
        <f>SUM(E1452,E1454,E1456,E1458,E1460,E1462)</f>
        <v>8127</v>
      </c>
      <c r="F1464" s="214">
        <f>SUM(F1452,F1454,F1456,F1458,F1460,F1462)</f>
        <v>8987</v>
      </c>
      <c r="G1464" s="221">
        <f t="shared" si="37"/>
        <v>0.10582010582010581</v>
      </c>
    </row>
    <row r="1465" spans="2:13" ht="24.95" customHeight="1" x14ac:dyDescent="0.2">
      <c r="B1465" s="294"/>
      <c r="C1465" s="317" t="s">
        <v>29</v>
      </c>
      <c r="D1465" s="317"/>
      <c r="E1465" s="106">
        <f>SUM(E1453,E1455,E1457,E1459,E1461,E1463)</f>
        <v>178718</v>
      </c>
      <c r="F1465" s="106">
        <f>SUM(F1453,F1455,F1457,F1459,F1461,F1463)</f>
        <v>184571</v>
      </c>
      <c r="G1465" s="220">
        <f t="shared" si="37"/>
        <v>3.2749918866594299E-2</v>
      </c>
    </row>
    <row r="1466" spans="2:13" ht="24.95" customHeight="1" x14ac:dyDescent="0.2"/>
    <row r="1467" spans="2:13" ht="24.95" customHeight="1" x14ac:dyDescent="0.2"/>
    <row r="1468" spans="2:13" ht="24.95" customHeight="1" x14ac:dyDescent="0.2"/>
    <row r="1469" spans="2:13" ht="24.95" customHeight="1" x14ac:dyDescent="0.2"/>
    <row r="1470" spans="2:13" ht="24.95" customHeight="1" x14ac:dyDescent="0.2"/>
    <row r="1471" spans="2:13" ht="24.95" customHeight="1" x14ac:dyDescent="0.2"/>
    <row r="1472" spans="2:13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7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spans="2:13" ht="24.95" customHeight="1" x14ac:dyDescent="0.2"/>
    <row r="1506" spans="2:13" ht="24.95" customHeight="1" x14ac:dyDescent="0.2"/>
    <row r="1507" spans="2:13" ht="24.95" customHeight="1" x14ac:dyDescent="0.2"/>
    <row r="1508" spans="2:13" ht="24.95" customHeight="1" x14ac:dyDescent="0.2"/>
    <row r="1509" spans="2:13" ht="24.95" customHeight="1" x14ac:dyDescent="0.2"/>
    <row r="1510" spans="2:13" ht="24.95" customHeight="1" x14ac:dyDescent="0.2"/>
    <row r="1511" spans="2:13" ht="24.95" customHeight="1" x14ac:dyDescent="0.2"/>
    <row r="1512" spans="2:13" ht="24.95" customHeight="1" x14ac:dyDescent="0.2"/>
    <row r="1513" spans="2:13" ht="24.95" customHeight="1" x14ac:dyDescent="0.2"/>
    <row r="1514" spans="2:13" ht="24.95" customHeight="1" x14ac:dyDescent="0.2"/>
    <row r="1515" spans="2:13" ht="24.95" customHeight="1" x14ac:dyDescent="0.2">
      <c r="M1515" s="22">
        <v>20</v>
      </c>
    </row>
    <row r="1516" spans="2:13" ht="25.5" customHeight="1" x14ac:dyDescent="0.2">
      <c r="B1516" s="292" t="s">
        <v>80</v>
      </c>
      <c r="C1516" s="292"/>
      <c r="D1516" s="292"/>
      <c r="E1516" s="292"/>
      <c r="F1516" s="292"/>
      <c r="G1516" s="292"/>
      <c r="H1516" s="292"/>
      <c r="I1516" s="292"/>
      <c r="J1516" s="292"/>
      <c r="K1516" s="292"/>
      <c r="L1516" s="292"/>
      <c r="M1516" s="292"/>
    </row>
    <row r="1517" spans="2:13" ht="15" customHeight="1" x14ac:dyDescent="0.2">
      <c r="C1517" s="13"/>
      <c r="D1517" s="13"/>
      <c r="E1517" s="13"/>
    </row>
    <row r="1518" spans="2:13" ht="24.95" customHeight="1" x14ac:dyDescent="0.2">
      <c r="B1518" s="249" t="s">
        <v>36</v>
      </c>
      <c r="C1518" s="290" t="s">
        <v>19</v>
      </c>
      <c r="D1518" s="290"/>
      <c r="E1518" s="290" t="s">
        <v>176</v>
      </c>
      <c r="F1518" s="290"/>
      <c r="G1518" s="290" t="s">
        <v>17</v>
      </c>
      <c r="H1518" s="290"/>
      <c r="I1518" s="290" t="s">
        <v>14</v>
      </c>
      <c r="J1518" s="290"/>
    </row>
    <row r="1519" spans="2:13" ht="24.95" customHeight="1" x14ac:dyDescent="0.2">
      <c r="B1519" s="250"/>
      <c r="C1519" s="176" t="s">
        <v>23</v>
      </c>
      <c r="D1519" s="177" t="s">
        <v>29</v>
      </c>
      <c r="E1519" s="176" t="s">
        <v>23</v>
      </c>
      <c r="F1519" s="177" t="s">
        <v>29</v>
      </c>
      <c r="G1519" s="176" t="s">
        <v>23</v>
      </c>
      <c r="H1519" s="177" t="s">
        <v>29</v>
      </c>
      <c r="I1519" s="176" t="s">
        <v>23</v>
      </c>
      <c r="J1519" s="177" t="s">
        <v>29</v>
      </c>
    </row>
    <row r="1520" spans="2:13" ht="24.95" customHeight="1" x14ac:dyDescent="0.2">
      <c r="B1520" s="97" t="s">
        <v>114</v>
      </c>
      <c r="C1520" s="147">
        <v>54</v>
      </c>
      <c r="D1520" s="147">
        <v>3863</v>
      </c>
      <c r="E1520" s="147">
        <v>81</v>
      </c>
      <c r="F1520" s="147">
        <v>1832</v>
      </c>
      <c r="G1520" s="147">
        <v>14</v>
      </c>
      <c r="H1520" s="147">
        <v>179</v>
      </c>
      <c r="I1520" s="142">
        <f>C1520+E1520+G1520</f>
        <v>149</v>
      </c>
      <c r="J1520" s="206">
        <f>D1520+F1520+H1520</f>
        <v>5874</v>
      </c>
    </row>
    <row r="1521" spans="2:10" ht="24.95" customHeight="1" x14ac:dyDescent="0.2">
      <c r="B1521" s="97" t="s">
        <v>5</v>
      </c>
      <c r="C1521" s="147">
        <v>136</v>
      </c>
      <c r="D1521" s="147">
        <v>8041</v>
      </c>
      <c r="E1521" s="147">
        <v>119</v>
      </c>
      <c r="F1521" s="147">
        <v>2727</v>
      </c>
      <c r="G1521" s="147">
        <v>78</v>
      </c>
      <c r="H1521" s="147">
        <v>1117</v>
      </c>
      <c r="I1521" s="142">
        <f t="shared" ref="I1521:J1529" si="39">C1521+E1521+G1521</f>
        <v>333</v>
      </c>
      <c r="J1521" s="206">
        <f>D1521+F1521+H1521</f>
        <v>11885</v>
      </c>
    </row>
    <row r="1522" spans="2:10" ht="24.95" customHeight="1" x14ac:dyDescent="0.2">
      <c r="B1522" s="97" t="s">
        <v>22</v>
      </c>
      <c r="C1522" s="147">
        <v>93</v>
      </c>
      <c r="D1522" s="147">
        <v>7331</v>
      </c>
      <c r="E1522" s="147">
        <v>206</v>
      </c>
      <c r="F1522" s="147">
        <v>4897</v>
      </c>
      <c r="G1522" s="147">
        <v>127</v>
      </c>
      <c r="H1522" s="147">
        <v>1423</v>
      </c>
      <c r="I1522" s="142">
        <f t="shared" si="39"/>
        <v>426</v>
      </c>
      <c r="J1522" s="206">
        <f t="shared" ref="J1522:J1528" si="40">D1522+F1522+H1522</f>
        <v>13651</v>
      </c>
    </row>
    <row r="1523" spans="2:10" ht="24.95" customHeight="1" x14ac:dyDescent="0.2">
      <c r="B1523" s="97" t="s">
        <v>7</v>
      </c>
      <c r="C1523" s="147">
        <v>34</v>
      </c>
      <c r="D1523" s="147">
        <v>2181</v>
      </c>
      <c r="E1523" s="147">
        <v>62</v>
      </c>
      <c r="F1523" s="147">
        <v>1354</v>
      </c>
      <c r="G1523" s="147">
        <v>23</v>
      </c>
      <c r="H1523" s="147">
        <v>264</v>
      </c>
      <c r="I1523" s="142">
        <f t="shared" si="39"/>
        <v>119</v>
      </c>
      <c r="J1523" s="206">
        <f t="shared" si="40"/>
        <v>3799</v>
      </c>
    </row>
    <row r="1524" spans="2:10" ht="24.95" customHeight="1" x14ac:dyDescent="0.2">
      <c r="B1524" s="97" t="s">
        <v>8</v>
      </c>
      <c r="C1524" s="147">
        <v>109</v>
      </c>
      <c r="D1524" s="147">
        <v>8874</v>
      </c>
      <c r="E1524" s="147">
        <v>112</v>
      </c>
      <c r="F1524" s="147">
        <v>2647</v>
      </c>
      <c r="G1524" s="147">
        <v>50</v>
      </c>
      <c r="H1524" s="147">
        <v>617</v>
      </c>
      <c r="I1524" s="142">
        <f t="shared" si="39"/>
        <v>271</v>
      </c>
      <c r="J1524" s="206">
        <f t="shared" si="40"/>
        <v>12138</v>
      </c>
    </row>
    <row r="1525" spans="2:10" ht="24.95" customHeight="1" x14ac:dyDescent="0.2">
      <c r="B1525" s="97" t="s">
        <v>9</v>
      </c>
      <c r="C1525" s="147">
        <v>62</v>
      </c>
      <c r="D1525" s="147">
        <v>4411</v>
      </c>
      <c r="E1525" s="147">
        <v>73</v>
      </c>
      <c r="F1525" s="147">
        <v>1834</v>
      </c>
      <c r="G1525" s="147">
        <v>27</v>
      </c>
      <c r="H1525" s="147">
        <v>331</v>
      </c>
      <c r="I1525" s="142">
        <f t="shared" si="39"/>
        <v>162</v>
      </c>
      <c r="J1525" s="206">
        <f t="shared" si="40"/>
        <v>6576</v>
      </c>
    </row>
    <row r="1526" spans="2:10" ht="24.95" customHeight="1" x14ac:dyDescent="0.2">
      <c r="B1526" s="97" t="s">
        <v>10</v>
      </c>
      <c r="C1526" s="147">
        <v>38</v>
      </c>
      <c r="D1526" s="147">
        <v>2036</v>
      </c>
      <c r="E1526" s="147">
        <v>84</v>
      </c>
      <c r="F1526" s="147">
        <v>1979</v>
      </c>
      <c r="G1526" s="147">
        <v>18</v>
      </c>
      <c r="H1526" s="147">
        <v>207</v>
      </c>
      <c r="I1526" s="142">
        <f t="shared" si="39"/>
        <v>140</v>
      </c>
      <c r="J1526" s="206">
        <f t="shared" si="40"/>
        <v>4222</v>
      </c>
    </row>
    <row r="1527" spans="2:10" ht="24.95" customHeight="1" x14ac:dyDescent="0.2">
      <c r="B1527" s="97" t="s">
        <v>11</v>
      </c>
      <c r="C1527" s="147">
        <v>81</v>
      </c>
      <c r="D1527" s="147">
        <v>7400</v>
      </c>
      <c r="E1527" s="147">
        <v>63</v>
      </c>
      <c r="F1527" s="147">
        <v>1565</v>
      </c>
      <c r="G1527" s="147">
        <v>45</v>
      </c>
      <c r="H1527" s="147">
        <v>628</v>
      </c>
      <c r="I1527" s="142">
        <f t="shared" si="39"/>
        <v>189</v>
      </c>
      <c r="J1527" s="206">
        <f t="shared" si="40"/>
        <v>9593</v>
      </c>
    </row>
    <row r="1528" spans="2:10" ht="24.95" customHeight="1" x14ac:dyDescent="0.2">
      <c r="B1528" s="98" t="s">
        <v>12</v>
      </c>
      <c r="C1528" s="147">
        <v>46</v>
      </c>
      <c r="D1528" s="147">
        <v>2544</v>
      </c>
      <c r="E1528" s="147">
        <v>56</v>
      </c>
      <c r="F1528" s="147">
        <v>1282</v>
      </c>
      <c r="G1528" s="147">
        <v>16</v>
      </c>
      <c r="H1528" s="147">
        <v>156</v>
      </c>
      <c r="I1528" s="142">
        <f t="shared" si="39"/>
        <v>118</v>
      </c>
      <c r="J1528" s="206">
        <f t="shared" si="40"/>
        <v>3982</v>
      </c>
    </row>
    <row r="1529" spans="2:10" ht="24.95" customHeight="1" x14ac:dyDescent="0.2">
      <c r="B1529" s="105" t="s">
        <v>14</v>
      </c>
      <c r="C1529" s="107">
        <f t="shared" ref="C1529:H1529" si="41">SUM(C1520:C1528)</f>
        <v>653</v>
      </c>
      <c r="D1529" s="107">
        <f t="shared" si="41"/>
        <v>46681</v>
      </c>
      <c r="E1529" s="107">
        <f t="shared" si="41"/>
        <v>856</v>
      </c>
      <c r="F1529" s="107">
        <f t="shared" si="41"/>
        <v>20117</v>
      </c>
      <c r="G1529" s="107">
        <f t="shared" si="41"/>
        <v>398</v>
      </c>
      <c r="H1529" s="107">
        <f t="shared" si="41"/>
        <v>4922</v>
      </c>
      <c r="I1529" s="107">
        <f t="shared" si="39"/>
        <v>1907</v>
      </c>
      <c r="J1529" s="107">
        <f t="shared" si="39"/>
        <v>71720</v>
      </c>
    </row>
    <row r="1530" spans="2:10" ht="24.95" customHeight="1" x14ac:dyDescent="0.2"/>
    <row r="1531" spans="2:10" ht="24.95" customHeight="1" x14ac:dyDescent="0.2"/>
    <row r="1532" spans="2:10" ht="24.95" customHeight="1" x14ac:dyDescent="0.2"/>
    <row r="1533" spans="2:10" ht="24.95" customHeight="1" x14ac:dyDescent="0.2"/>
    <row r="1534" spans="2:10" ht="24.95" customHeight="1" x14ac:dyDescent="0.2"/>
    <row r="1535" spans="2:10" ht="24.95" customHeight="1" x14ac:dyDescent="0.2"/>
    <row r="1536" spans="2:10" ht="24.95" customHeight="1" x14ac:dyDescent="0.2"/>
    <row r="1537" spans="2:15" ht="24.95" customHeight="1" x14ac:dyDescent="0.2"/>
    <row r="1538" spans="2:15" ht="24.95" customHeight="1" x14ac:dyDescent="0.2"/>
    <row r="1539" spans="2:15" ht="24.95" customHeight="1" x14ac:dyDescent="0.2"/>
    <row r="1540" spans="2:15" ht="24.95" customHeight="1" x14ac:dyDescent="0.2"/>
    <row r="1541" spans="2:15" ht="24.95" customHeight="1" x14ac:dyDescent="0.2"/>
    <row r="1542" spans="2:15" ht="24.95" customHeight="1" x14ac:dyDescent="0.2"/>
    <row r="1543" spans="2:15" ht="24.95" customHeight="1" x14ac:dyDescent="0.2">
      <c r="O1543" s="22"/>
    </row>
    <row r="1544" spans="2:15" ht="24.95" customHeight="1" x14ac:dyDescent="0.2">
      <c r="O1544" s="22"/>
    </row>
    <row r="1545" spans="2:15" ht="24.95" customHeight="1" x14ac:dyDescent="0.2">
      <c r="O1545" s="22"/>
    </row>
    <row r="1546" spans="2:15" ht="24.95" customHeight="1" x14ac:dyDescent="0.2">
      <c r="O1546" s="22"/>
    </row>
    <row r="1547" spans="2:15" ht="25.5" customHeight="1" x14ac:dyDescent="0.2">
      <c r="B1547" s="292" t="s">
        <v>117</v>
      </c>
      <c r="C1547" s="292"/>
      <c r="D1547" s="292"/>
      <c r="E1547" s="292"/>
      <c r="F1547" s="292"/>
      <c r="G1547" s="292"/>
      <c r="H1547" s="292"/>
      <c r="I1547" s="292"/>
      <c r="J1547" s="292"/>
      <c r="K1547" s="292"/>
      <c r="L1547" s="292"/>
      <c r="M1547" s="292"/>
    </row>
    <row r="1548" spans="2:15" ht="15" customHeight="1" x14ac:dyDescent="0.2"/>
    <row r="1549" spans="2:15" ht="24.95" customHeight="1" x14ac:dyDescent="0.2">
      <c r="B1549" s="249" t="s">
        <v>36</v>
      </c>
      <c r="C1549" s="290" t="s">
        <v>24</v>
      </c>
      <c r="D1549" s="290"/>
      <c r="E1549" s="290" t="s">
        <v>25</v>
      </c>
      <c r="F1549" s="290"/>
      <c r="G1549" s="290" t="s">
        <v>26</v>
      </c>
      <c r="H1549" s="290"/>
      <c r="I1549" s="290" t="s">
        <v>14</v>
      </c>
      <c r="J1549" s="290"/>
    </row>
    <row r="1550" spans="2:15" ht="24.95" customHeight="1" x14ac:dyDescent="0.2">
      <c r="B1550" s="250"/>
      <c r="C1550" s="176" t="s">
        <v>23</v>
      </c>
      <c r="D1550" s="177" t="s">
        <v>29</v>
      </c>
      <c r="E1550" s="176" t="s">
        <v>23</v>
      </c>
      <c r="F1550" s="177" t="s">
        <v>29</v>
      </c>
      <c r="G1550" s="176" t="s">
        <v>23</v>
      </c>
      <c r="H1550" s="177" t="s">
        <v>29</v>
      </c>
      <c r="I1550" s="176" t="s">
        <v>23</v>
      </c>
      <c r="J1550" s="177" t="s">
        <v>29</v>
      </c>
    </row>
    <row r="1551" spans="2:15" ht="24.95" customHeight="1" x14ac:dyDescent="0.2">
      <c r="B1551" s="97" t="s">
        <v>114</v>
      </c>
      <c r="C1551" s="147">
        <v>1</v>
      </c>
      <c r="D1551" s="147">
        <v>528</v>
      </c>
      <c r="E1551" s="147">
        <v>14</v>
      </c>
      <c r="F1551" s="147">
        <v>6686</v>
      </c>
      <c r="G1551" s="147">
        <v>0</v>
      </c>
      <c r="H1551" s="147">
        <v>0</v>
      </c>
      <c r="I1551" s="142">
        <f t="shared" ref="I1551:J1560" si="42">C1551+E1551+G1551</f>
        <v>15</v>
      </c>
      <c r="J1551" s="206">
        <f t="shared" si="42"/>
        <v>7214</v>
      </c>
    </row>
    <row r="1552" spans="2:15" ht="24.95" customHeight="1" x14ac:dyDescent="0.2">
      <c r="B1552" s="97" t="s">
        <v>5</v>
      </c>
      <c r="C1552" s="147">
        <v>5</v>
      </c>
      <c r="D1552" s="147">
        <v>2769</v>
      </c>
      <c r="E1552" s="147">
        <v>13</v>
      </c>
      <c r="F1552" s="147">
        <v>4610</v>
      </c>
      <c r="G1552" s="147">
        <v>0</v>
      </c>
      <c r="H1552" s="147">
        <v>0</v>
      </c>
      <c r="I1552" s="142">
        <f t="shared" si="42"/>
        <v>18</v>
      </c>
      <c r="J1552" s="206">
        <f t="shared" si="42"/>
        <v>7379</v>
      </c>
    </row>
    <row r="1553" spans="2:10" ht="24.95" customHeight="1" x14ac:dyDescent="0.2">
      <c r="B1553" s="97" t="s">
        <v>22</v>
      </c>
      <c r="C1553" s="147">
        <v>3</v>
      </c>
      <c r="D1553" s="147">
        <v>1135</v>
      </c>
      <c r="E1553" s="147">
        <v>33</v>
      </c>
      <c r="F1553" s="147">
        <v>7909</v>
      </c>
      <c r="G1553" s="147">
        <v>0</v>
      </c>
      <c r="H1553" s="147">
        <v>0</v>
      </c>
      <c r="I1553" s="142">
        <f t="shared" si="42"/>
        <v>36</v>
      </c>
      <c r="J1553" s="206">
        <f t="shared" si="42"/>
        <v>9044</v>
      </c>
    </row>
    <row r="1554" spans="2:10" ht="24.95" customHeight="1" x14ac:dyDescent="0.2">
      <c r="B1554" s="97" t="s">
        <v>7</v>
      </c>
      <c r="C1554" s="147">
        <v>0</v>
      </c>
      <c r="D1554" s="147">
        <v>0</v>
      </c>
      <c r="E1554" s="147">
        <v>4</v>
      </c>
      <c r="F1554" s="147">
        <v>1283</v>
      </c>
      <c r="G1554" s="147">
        <v>0</v>
      </c>
      <c r="H1554" s="147">
        <v>0</v>
      </c>
      <c r="I1554" s="142">
        <f t="shared" si="42"/>
        <v>4</v>
      </c>
      <c r="J1554" s="206">
        <f t="shared" si="42"/>
        <v>1283</v>
      </c>
    </row>
    <row r="1555" spans="2:10" ht="24.95" customHeight="1" x14ac:dyDescent="0.2">
      <c r="B1555" s="97" t="s">
        <v>8</v>
      </c>
      <c r="C1555" s="147">
        <v>2</v>
      </c>
      <c r="D1555" s="147">
        <v>882</v>
      </c>
      <c r="E1555" s="147">
        <v>18</v>
      </c>
      <c r="F1555" s="147">
        <v>4555</v>
      </c>
      <c r="G1555" s="147">
        <v>0</v>
      </c>
      <c r="H1555" s="147">
        <v>0</v>
      </c>
      <c r="I1555" s="142">
        <f t="shared" si="42"/>
        <v>20</v>
      </c>
      <c r="J1555" s="206">
        <f t="shared" si="42"/>
        <v>5437</v>
      </c>
    </row>
    <row r="1556" spans="2:10" ht="24.95" customHeight="1" x14ac:dyDescent="0.2">
      <c r="B1556" s="97" t="s">
        <v>9</v>
      </c>
      <c r="C1556" s="147">
        <v>3</v>
      </c>
      <c r="D1556" s="147">
        <v>1687</v>
      </c>
      <c r="E1556" s="147">
        <v>3</v>
      </c>
      <c r="F1556" s="147">
        <v>649</v>
      </c>
      <c r="G1556" s="147">
        <v>0</v>
      </c>
      <c r="H1556" s="147">
        <v>0</v>
      </c>
      <c r="I1556" s="142">
        <f t="shared" si="42"/>
        <v>6</v>
      </c>
      <c r="J1556" s="206">
        <f t="shared" si="42"/>
        <v>2336</v>
      </c>
    </row>
    <row r="1557" spans="2:10" ht="24.95" customHeight="1" x14ac:dyDescent="0.2">
      <c r="B1557" s="97" t="s">
        <v>10</v>
      </c>
      <c r="C1557" s="147">
        <v>6</v>
      </c>
      <c r="D1557" s="147">
        <v>3830</v>
      </c>
      <c r="E1557" s="147">
        <v>1</v>
      </c>
      <c r="F1557" s="147">
        <v>390</v>
      </c>
      <c r="G1557" s="147">
        <v>0</v>
      </c>
      <c r="H1557" s="147">
        <v>0</v>
      </c>
      <c r="I1557" s="142">
        <f t="shared" si="42"/>
        <v>7</v>
      </c>
      <c r="J1557" s="206">
        <f t="shared" si="42"/>
        <v>4220</v>
      </c>
    </row>
    <row r="1558" spans="2:10" ht="24.95" customHeight="1" x14ac:dyDescent="0.2">
      <c r="B1558" s="97" t="s">
        <v>11</v>
      </c>
      <c r="C1558" s="147">
        <v>3</v>
      </c>
      <c r="D1558" s="147">
        <v>1248</v>
      </c>
      <c r="E1558" s="147">
        <v>1</v>
      </c>
      <c r="F1558" s="147">
        <v>38</v>
      </c>
      <c r="G1558" s="147">
        <v>0</v>
      </c>
      <c r="H1558" s="147">
        <v>0</v>
      </c>
      <c r="I1558" s="142">
        <f t="shared" si="42"/>
        <v>4</v>
      </c>
      <c r="J1558" s="206">
        <f t="shared" si="42"/>
        <v>1286</v>
      </c>
    </row>
    <row r="1559" spans="2:10" ht="24.95" customHeight="1" x14ac:dyDescent="0.2">
      <c r="B1559" s="98" t="s">
        <v>12</v>
      </c>
      <c r="C1559" s="147">
        <v>1</v>
      </c>
      <c r="D1559" s="147">
        <v>248</v>
      </c>
      <c r="E1559" s="147">
        <v>6</v>
      </c>
      <c r="F1559" s="147">
        <v>3560</v>
      </c>
      <c r="G1559" s="147">
        <v>0</v>
      </c>
      <c r="H1559" s="147">
        <v>0</v>
      </c>
      <c r="I1559" s="142">
        <f t="shared" si="42"/>
        <v>7</v>
      </c>
      <c r="J1559" s="206">
        <f t="shared" si="42"/>
        <v>3808</v>
      </c>
    </row>
    <row r="1560" spans="2:10" ht="24.95" customHeight="1" x14ac:dyDescent="0.2">
      <c r="B1560" s="105" t="s">
        <v>14</v>
      </c>
      <c r="C1560" s="107">
        <f t="shared" ref="C1560:H1560" si="43">SUM(C1551:C1559)</f>
        <v>24</v>
      </c>
      <c r="D1560" s="107">
        <f t="shared" si="43"/>
        <v>12327</v>
      </c>
      <c r="E1560" s="107">
        <f t="shared" si="43"/>
        <v>93</v>
      </c>
      <c r="F1560" s="107">
        <f t="shared" si="43"/>
        <v>29680</v>
      </c>
      <c r="G1560" s="107">
        <f t="shared" si="43"/>
        <v>0</v>
      </c>
      <c r="H1560" s="107">
        <f t="shared" si="43"/>
        <v>0</v>
      </c>
      <c r="I1560" s="107">
        <f t="shared" si="42"/>
        <v>117</v>
      </c>
      <c r="J1560" s="107">
        <f t="shared" si="42"/>
        <v>42007</v>
      </c>
    </row>
    <row r="1561" spans="2:10" ht="24.95" customHeight="1" x14ac:dyDescent="0.2"/>
    <row r="1562" spans="2:10" ht="24.95" customHeight="1" x14ac:dyDescent="0.2"/>
    <row r="1563" spans="2:10" ht="24.95" customHeight="1" x14ac:dyDescent="0.2"/>
    <row r="1564" spans="2:10" ht="24.95" customHeight="1" x14ac:dyDescent="0.2"/>
    <row r="1565" spans="2:10" ht="24.95" customHeight="1" x14ac:dyDescent="0.2"/>
    <row r="1566" spans="2:10" ht="24.95" customHeight="1" x14ac:dyDescent="0.2"/>
    <row r="1567" spans="2:10" ht="24.95" customHeight="1" x14ac:dyDescent="0.2"/>
    <row r="1568" spans="2:10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75" customHeight="1" x14ac:dyDescent="0.2"/>
    <row r="1577" ht="24.75" customHeight="1" x14ac:dyDescent="0.2"/>
    <row r="1578" ht="24.75" customHeight="1" x14ac:dyDescent="0.2"/>
    <row r="1579" ht="24.7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spans="2:13" ht="24.95" customHeight="1" x14ac:dyDescent="0.2"/>
    <row r="1586" spans="2:13" ht="24.95" customHeight="1" x14ac:dyDescent="0.2">
      <c r="M1586" s="22">
        <v>21</v>
      </c>
    </row>
    <row r="1587" spans="2:13" ht="25.5" customHeight="1" x14ac:dyDescent="0.2">
      <c r="B1587" s="292" t="s">
        <v>81</v>
      </c>
      <c r="C1587" s="292"/>
      <c r="D1587" s="292"/>
      <c r="E1587" s="292"/>
      <c r="F1587" s="292"/>
      <c r="G1587" s="292"/>
      <c r="H1587" s="292"/>
      <c r="I1587" s="292"/>
      <c r="J1587" s="292"/>
      <c r="K1587" s="292"/>
      <c r="L1587" s="292"/>
      <c r="M1587" s="292"/>
    </row>
    <row r="1588" spans="2:13" ht="15" customHeight="1" x14ac:dyDescent="0.2"/>
    <row r="1589" spans="2:13" ht="24.95" customHeight="1" x14ac:dyDescent="0.2">
      <c r="B1589" s="249" t="s">
        <v>36</v>
      </c>
      <c r="C1589" s="290" t="s">
        <v>27</v>
      </c>
      <c r="D1589" s="290"/>
      <c r="E1589" s="290" t="s">
        <v>28</v>
      </c>
      <c r="F1589" s="290"/>
      <c r="G1589" s="290" t="s">
        <v>44</v>
      </c>
      <c r="H1589" s="290"/>
      <c r="I1589" s="290" t="s">
        <v>54</v>
      </c>
      <c r="J1589" s="290"/>
      <c r="K1589" s="290" t="s">
        <v>14</v>
      </c>
      <c r="L1589" s="290"/>
    </row>
    <row r="1590" spans="2:13" ht="24.95" customHeight="1" x14ac:dyDescent="0.2">
      <c r="B1590" s="250"/>
      <c r="C1590" s="176" t="s">
        <v>60</v>
      </c>
      <c r="D1590" s="177" t="s">
        <v>29</v>
      </c>
      <c r="E1590" s="176" t="s">
        <v>60</v>
      </c>
      <c r="F1590" s="177" t="s">
        <v>29</v>
      </c>
      <c r="G1590" s="176" t="s">
        <v>60</v>
      </c>
      <c r="H1590" s="177" t="s">
        <v>29</v>
      </c>
      <c r="I1590" s="176" t="s">
        <v>60</v>
      </c>
      <c r="J1590" s="177" t="s">
        <v>29</v>
      </c>
      <c r="K1590" s="176" t="s">
        <v>60</v>
      </c>
      <c r="L1590" s="177" t="s">
        <v>29</v>
      </c>
    </row>
    <row r="1591" spans="2:13" ht="24.95" customHeight="1" x14ac:dyDescent="0.2">
      <c r="B1591" s="97" t="s">
        <v>114</v>
      </c>
      <c r="C1591" s="147">
        <v>9</v>
      </c>
      <c r="D1591" s="147">
        <v>75</v>
      </c>
      <c r="E1591" s="147">
        <v>887</v>
      </c>
      <c r="F1591" s="147">
        <v>5533</v>
      </c>
      <c r="G1591" s="147">
        <v>24</v>
      </c>
      <c r="H1591" s="147">
        <v>761</v>
      </c>
      <c r="I1591" s="147">
        <v>54</v>
      </c>
      <c r="J1591" s="147">
        <v>1133</v>
      </c>
      <c r="K1591" s="142">
        <f>C1591+E1591+G1591+I1591</f>
        <v>974</v>
      </c>
      <c r="L1591" s="142">
        <f>D1591+F1591+H1591+J1591</f>
        <v>7502</v>
      </c>
    </row>
    <row r="1592" spans="2:13" ht="24.95" customHeight="1" x14ac:dyDescent="0.2">
      <c r="B1592" s="97" t="s">
        <v>5</v>
      </c>
      <c r="C1592" s="147">
        <v>32</v>
      </c>
      <c r="D1592" s="147">
        <v>264</v>
      </c>
      <c r="E1592" s="147">
        <v>340</v>
      </c>
      <c r="F1592" s="147">
        <v>3049</v>
      </c>
      <c r="G1592" s="147">
        <v>17</v>
      </c>
      <c r="H1592" s="147">
        <v>357</v>
      </c>
      <c r="I1592" s="147">
        <v>69</v>
      </c>
      <c r="J1592" s="147">
        <v>1127</v>
      </c>
      <c r="K1592" s="142">
        <f t="shared" ref="K1592:K1599" si="44">C1592+E1592+G1592+I1592</f>
        <v>458</v>
      </c>
      <c r="L1592" s="142">
        <f t="shared" ref="L1592:L1599" si="45">D1592+F1592+H1592+J1592</f>
        <v>4797</v>
      </c>
    </row>
    <row r="1593" spans="2:13" ht="24.95" customHeight="1" x14ac:dyDescent="0.2">
      <c r="B1593" s="97" t="s">
        <v>22</v>
      </c>
      <c r="C1593" s="147">
        <v>38</v>
      </c>
      <c r="D1593" s="147">
        <v>293</v>
      </c>
      <c r="E1593" s="147">
        <v>409</v>
      </c>
      <c r="F1593" s="147">
        <v>2251</v>
      </c>
      <c r="G1593" s="147">
        <v>9</v>
      </c>
      <c r="H1593" s="147">
        <v>182</v>
      </c>
      <c r="I1593" s="147">
        <v>107</v>
      </c>
      <c r="J1593" s="147">
        <v>2044</v>
      </c>
      <c r="K1593" s="142">
        <f t="shared" si="44"/>
        <v>563</v>
      </c>
      <c r="L1593" s="142">
        <f t="shared" si="45"/>
        <v>4770</v>
      </c>
    </row>
    <row r="1594" spans="2:13" ht="24.95" customHeight="1" x14ac:dyDescent="0.2">
      <c r="B1594" s="97" t="s">
        <v>7</v>
      </c>
      <c r="C1594" s="147">
        <v>4</v>
      </c>
      <c r="D1594" s="147">
        <v>38</v>
      </c>
      <c r="E1594" s="147">
        <v>201</v>
      </c>
      <c r="F1594" s="147">
        <v>1394</v>
      </c>
      <c r="G1594" s="147">
        <v>9</v>
      </c>
      <c r="H1594" s="147">
        <v>211</v>
      </c>
      <c r="I1594" s="147">
        <v>39</v>
      </c>
      <c r="J1594" s="147">
        <v>697</v>
      </c>
      <c r="K1594" s="142">
        <f t="shared" si="44"/>
        <v>253</v>
      </c>
      <c r="L1594" s="142">
        <f t="shared" si="45"/>
        <v>2340</v>
      </c>
    </row>
    <row r="1595" spans="2:13" ht="24.95" customHeight="1" x14ac:dyDescent="0.2">
      <c r="B1595" s="97" t="s">
        <v>8</v>
      </c>
      <c r="C1595" s="147">
        <v>15</v>
      </c>
      <c r="D1595" s="147">
        <v>93</v>
      </c>
      <c r="E1595" s="147">
        <v>481</v>
      </c>
      <c r="F1595" s="147">
        <v>3117</v>
      </c>
      <c r="G1595" s="147">
        <v>12</v>
      </c>
      <c r="H1595" s="147">
        <v>331</v>
      </c>
      <c r="I1595" s="147">
        <v>51</v>
      </c>
      <c r="J1595" s="147">
        <v>995</v>
      </c>
      <c r="K1595" s="142">
        <f t="shared" si="44"/>
        <v>559</v>
      </c>
      <c r="L1595" s="142">
        <f t="shared" si="45"/>
        <v>4536</v>
      </c>
    </row>
    <row r="1596" spans="2:13" ht="24.95" customHeight="1" x14ac:dyDescent="0.2">
      <c r="B1596" s="97" t="s">
        <v>9</v>
      </c>
      <c r="C1596" s="147">
        <v>13</v>
      </c>
      <c r="D1596" s="147">
        <v>100</v>
      </c>
      <c r="E1596" s="147">
        <v>404</v>
      </c>
      <c r="F1596" s="147">
        <v>2981</v>
      </c>
      <c r="G1596" s="147">
        <v>16</v>
      </c>
      <c r="H1596" s="147">
        <v>323</v>
      </c>
      <c r="I1596" s="147">
        <v>47</v>
      </c>
      <c r="J1596" s="147">
        <v>958</v>
      </c>
      <c r="K1596" s="142">
        <f t="shared" si="44"/>
        <v>480</v>
      </c>
      <c r="L1596" s="142">
        <f t="shared" si="45"/>
        <v>4362</v>
      </c>
    </row>
    <row r="1597" spans="2:13" ht="24.95" customHeight="1" x14ac:dyDescent="0.2">
      <c r="B1597" s="97" t="s">
        <v>10</v>
      </c>
      <c r="C1597" s="147">
        <v>19</v>
      </c>
      <c r="D1597" s="147">
        <v>166</v>
      </c>
      <c r="E1597" s="147">
        <v>299</v>
      </c>
      <c r="F1597" s="147">
        <v>2340</v>
      </c>
      <c r="G1597" s="147">
        <v>17</v>
      </c>
      <c r="H1597" s="147">
        <v>368</v>
      </c>
      <c r="I1597" s="147">
        <v>49</v>
      </c>
      <c r="J1597" s="147">
        <v>884</v>
      </c>
      <c r="K1597" s="142">
        <f t="shared" si="44"/>
        <v>384</v>
      </c>
      <c r="L1597" s="142">
        <f t="shared" si="45"/>
        <v>3758</v>
      </c>
    </row>
    <row r="1598" spans="2:13" ht="24.95" customHeight="1" x14ac:dyDescent="0.2">
      <c r="B1598" s="97" t="s">
        <v>11</v>
      </c>
      <c r="C1598" s="147">
        <v>2</v>
      </c>
      <c r="D1598" s="147">
        <v>17</v>
      </c>
      <c r="E1598" s="147">
        <v>159</v>
      </c>
      <c r="F1598" s="147">
        <v>1184</v>
      </c>
      <c r="G1598" s="147">
        <v>12</v>
      </c>
      <c r="H1598" s="147">
        <v>253</v>
      </c>
      <c r="I1598" s="147">
        <v>28</v>
      </c>
      <c r="J1598" s="147">
        <v>609</v>
      </c>
      <c r="K1598" s="142">
        <f t="shared" si="44"/>
        <v>201</v>
      </c>
      <c r="L1598" s="142">
        <f t="shared" si="45"/>
        <v>2063</v>
      </c>
    </row>
    <row r="1599" spans="2:13" ht="24.95" customHeight="1" x14ac:dyDescent="0.2">
      <c r="B1599" s="98" t="s">
        <v>12</v>
      </c>
      <c r="C1599" s="147">
        <v>4</v>
      </c>
      <c r="D1599" s="147">
        <v>32</v>
      </c>
      <c r="E1599" s="147">
        <v>183</v>
      </c>
      <c r="F1599" s="147">
        <v>1221</v>
      </c>
      <c r="G1599" s="147">
        <v>17</v>
      </c>
      <c r="H1599" s="147">
        <v>361</v>
      </c>
      <c r="I1599" s="147">
        <v>52</v>
      </c>
      <c r="J1599" s="147">
        <v>917</v>
      </c>
      <c r="K1599" s="142">
        <f t="shared" si="44"/>
        <v>256</v>
      </c>
      <c r="L1599" s="142">
        <f t="shared" si="45"/>
        <v>2531</v>
      </c>
    </row>
    <row r="1600" spans="2:13" ht="24.95" customHeight="1" x14ac:dyDescent="0.2">
      <c r="B1600" s="105" t="s">
        <v>14</v>
      </c>
      <c r="C1600" s="107">
        <f t="shared" ref="C1600:L1600" si="46">SUM(C1591:C1599)</f>
        <v>136</v>
      </c>
      <c r="D1600" s="107">
        <f t="shared" si="46"/>
        <v>1078</v>
      </c>
      <c r="E1600" s="107">
        <f t="shared" si="46"/>
        <v>3363</v>
      </c>
      <c r="F1600" s="107">
        <f t="shared" si="46"/>
        <v>23070</v>
      </c>
      <c r="G1600" s="107">
        <f t="shared" si="46"/>
        <v>133</v>
      </c>
      <c r="H1600" s="107">
        <f t="shared" si="46"/>
        <v>3147</v>
      </c>
      <c r="I1600" s="107">
        <f t="shared" si="46"/>
        <v>496</v>
      </c>
      <c r="J1600" s="107">
        <f t="shared" si="46"/>
        <v>9364</v>
      </c>
      <c r="K1600" s="107">
        <f t="shared" si="46"/>
        <v>4128</v>
      </c>
      <c r="L1600" s="107">
        <f t="shared" si="46"/>
        <v>36659</v>
      </c>
    </row>
    <row r="1601" spans="2:15" ht="24.95" customHeight="1" x14ac:dyDescent="0.2">
      <c r="B1601" s="318" t="s">
        <v>130</v>
      </c>
      <c r="C1601" s="318"/>
      <c r="D1601" s="318"/>
      <c r="E1601" s="318"/>
      <c r="F1601" s="318"/>
      <c r="G1601" s="318"/>
      <c r="H1601" s="318"/>
      <c r="I1601" s="318"/>
      <c r="J1601" s="318"/>
      <c r="K1601" s="318"/>
      <c r="L1601" s="318"/>
      <c r="M1601" s="75"/>
      <c r="N1601" s="75"/>
      <c r="O1601" s="75"/>
    </row>
    <row r="1602" spans="2:15" ht="24.95" customHeight="1" x14ac:dyDescent="0.2">
      <c r="B1602" s="76"/>
      <c r="C1602" s="44"/>
      <c r="D1602" s="44"/>
      <c r="E1602" s="44"/>
      <c r="F1602" s="44"/>
      <c r="G1602" s="44"/>
      <c r="H1602" s="44"/>
      <c r="I1602" s="77"/>
      <c r="J1602" s="77"/>
      <c r="K1602" s="77"/>
    </row>
    <row r="1603" spans="2:15" ht="24.95" customHeight="1" x14ac:dyDescent="0.2">
      <c r="B1603" s="78"/>
      <c r="C1603" s="77"/>
      <c r="D1603" s="77"/>
      <c r="E1603" s="77"/>
      <c r="F1603" s="77"/>
      <c r="G1603" s="77"/>
      <c r="H1603" s="77"/>
      <c r="I1603" s="77"/>
      <c r="J1603" s="77"/>
      <c r="K1603" s="77"/>
    </row>
    <row r="1604" spans="2:15" ht="24.95" customHeight="1" x14ac:dyDescent="0.2"/>
    <row r="1605" spans="2:15" ht="24.95" customHeight="1" x14ac:dyDescent="0.2"/>
    <row r="1606" spans="2:15" ht="24.95" customHeight="1" x14ac:dyDescent="0.2"/>
    <row r="1607" spans="2:15" ht="24.95" customHeight="1" x14ac:dyDescent="0.2"/>
    <row r="1608" spans="2:15" ht="24.95" customHeight="1" x14ac:dyDescent="0.2"/>
    <row r="1609" spans="2:15" ht="24.95" customHeight="1" x14ac:dyDescent="0.2"/>
    <row r="1610" spans="2:15" ht="24.95" customHeight="1" x14ac:dyDescent="0.2"/>
    <row r="1611" spans="2:15" ht="24.95" customHeight="1" x14ac:dyDescent="0.2"/>
    <row r="1612" spans="2:15" ht="24.95" customHeight="1" x14ac:dyDescent="0.2"/>
    <row r="1613" spans="2:15" ht="24.95" customHeight="1" x14ac:dyDescent="0.2"/>
    <row r="1614" spans="2:15" ht="24.95" customHeight="1" x14ac:dyDescent="0.2"/>
    <row r="1615" spans="2:15" ht="24.95" customHeight="1" x14ac:dyDescent="0.2"/>
    <row r="1616" spans="2:15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spans="2:15" ht="24.95" customHeight="1" x14ac:dyDescent="0.2"/>
    <row r="1650" spans="2:15" ht="24.95" customHeight="1" x14ac:dyDescent="0.2"/>
    <row r="1651" spans="2:15" ht="24.95" customHeight="1" x14ac:dyDescent="0.2"/>
    <row r="1652" spans="2:15" ht="24.95" customHeight="1" x14ac:dyDescent="0.2"/>
    <row r="1653" spans="2:15" ht="24.95" customHeight="1" x14ac:dyDescent="0.2"/>
    <row r="1654" spans="2:15" ht="24.95" customHeight="1" x14ac:dyDescent="0.2"/>
    <row r="1655" spans="2:15" ht="24.95" customHeight="1" x14ac:dyDescent="0.2"/>
    <row r="1656" spans="2:15" ht="24.95" customHeight="1" x14ac:dyDescent="0.2"/>
    <row r="1657" spans="2:15" ht="24.95" customHeight="1" x14ac:dyDescent="0.2">
      <c r="M1657" s="22">
        <v>22</v>
      </c>
    </row>
    <row r="1658" spans="2:15" ht="25.5" customHeight="1" x14ac:dyDescent="0.2">
      <c r="B1658" s="292" t="s">
        <v>78</v>
      </c>
      <c r="C1658" s="292"/>
      <c r="D1658" s="292"/>
      <c r="E1658" s="292"/>
      <c r="F1658" s="292"/>
      <c r="G1658" s="292"/>
      <c r="H1658" s="292"/>
      <c r="I1658" s="292"/>
      <c r="J1658" s="292"/>
      <c r="K1658" s="292"/>
      <c r="L1658" s="292"/>
      <c r="M1658" s="292"/>
    </row>
    <row r="1659" spans="2:15" ht="15" customHeight="1" x14ac:dyDescent="0.2">
      <c r="B1659" s="79"/>
      <c r="C1659" s="80"/>
      <c r="D1659" s="80"/>
      <c r="E1659" s="80"/>
      <c r="F1659" s="80"/>
      <c r="G1659" s="80"/>
      <c r="H1659" s="80"/>
      <c r="I1659" s="80"/>
      <c r="J1659" s="80"/>
      <c r="K1659" s="80"/>
      <c r="L1659" s="80"/>
      <c r="M1659" s="80"/>
      <c r="N1659" s="80"/>
      <c r="O1659" s="13"/>
    </row>
    <row r="1660" spans="2:15" ht="24.95" customHeight="1" x14ac:dyDescent="0.2">
      <c r="B1660" s="249" t="s">
        <v>36</v>
      </c>
      <c r="C1660" s="290" t="s">
        <v>74</v>
      </c>
      <c r="D1660" s="290"/>
      <c r="E1660" s="290" t="s">
        <v>61</v>
      </c>
      <c r="F1660" s="290"/>
      <c r="G1660" s="290" t="s">
        <v>76</v>
      </c>
      <c r="H1660" s="290"/>
      <c r="I1660" s="290" t="s">
        <v>75</v>
      </c>
      <c r="J1660" s="290"/>
      <c r="K1660" s="290" t="s">
        <v>14</v>
      </c>
      <c r="L1660" s="290"/>
    </row>
    <row r="1661" spans="2:15" ht="24.95" customHeight="1" x14ac:dyDescent="0.2">
      <c r="B1661" s="250"/>
      <c r="C1661" s="176" t="s">
        <v>60</v>
      </c>
      <c r="D1661" s="177" t="s">
        <v>29</v>
      </c>
      <c r="E1661" s="176" t="s">
        <v>60</v>
      </c>
      <c r="F1661" s="177" t="s">
        <v>29</v>
      </c>
      <c r="G1661" s="176" t="s">
        <v>60</v>
      </c>
      <c r="H1661" s="177" t="s">
        <v>29</v>
      </c>
      <c r="I1661" s="176" t="s">
        <v>60</v>
      </c>
      <c r="J1661" s="177" t="s">
        <v>29</v>
      </c>
      <c r="K1661" s="176" t="s">
        <v>60</v>
      </c>
      <c r="L1661" s="177" t="s">
        <v>29</v>
      </c>
    </row>
    <row r="1662" spans="2:15" ht="24.95" customHeight="1" x14ac:dyDescent="0.2">
      <c r="B1662" s="97" t="s">
        <v>114</v>
      </c>
      <c r="C1662" s="147">
        <v>5</v>
      </c>
      <c r="D1662" s="147">
        <v>454</v>
      </c>
      <c r="E1662" s="147">
        <v>11</v>
      </c>
      <c r="F1662" s="147">
        <v>389</v>
      </c>
      <c r="G1662" s="147">
        <v>0</v>
      </c>
      <c r="H1662" s="147">
        <v>0</v>
      </c>
      <c r="I1662" s="147">
        <v>0</v>
      </c>
      <c r="J1662" s="147">
        <v>0</v>
      </c>
      <c r="K1662" s="142">
        <f>C1662+E1662+G1662+I1662</f>
        <v>16</v>
      </c>
      <c r="L1662" s="142">
        <f>D1662+F1662+H1662+J1662</f>
        <v>843</v>
      </c>
    </row>
    <row r="1663" spans="2:15" ht="24.95" customHeight="1" x14ac:dyDescent="0.2">
      <c r="B1663" s="97" t="s">
        <v>5</v>
      </c>
      <c r="C1663" s="147">
        <v>14</v>
      </c>
      <c r="D1663" s="147">
        <v>853</v>
      </c>
      <c r="E1663" s="147">
        <v>35</v>
      </c>
      <c r="F1663" s="147">
        <v>1506</v>
      </c>
      <c r="G1663" s="147">
        <v>8</v>
      </c>
      <c r="H1663" s="147">
        <v>251</v>
      </c>
      <c r="I1663" s="147">
        <v>18</v>
      </c>
      <c r="J1663" s="147">
        <v>517</v>
      </c>
      <c r="K1663" s="142">
        <f t="shared" ref="K1663:K1670" si="47">C1663+E1663+G1663+I1663</f>
        <v>75</v>
      </c>
      <c r="L1663" s="142">
        <f t="shared" ref="L1663:L1670" si="48">D1663+F1663+H1663+J1663</f>
        <v>3127</v>
      </c>
    </row>
    <row r="1664" spans="2:15" ht="24.95" customHeight="1" x14ac:dyDescent="0.2">
      <c r="B1664" s="97" t="s">
        <v>22</v>
      </c>
      <c r="C1664" s="147">
        <v>17</v>
      </c>
      <c r="D1664" s="147">
        <v>870</v>
      </c>
      <c r="E1664" s="147">
        <v>48</v>
      </c>
      <c r="F1664" s="147">
        <v>1725</v>
      </c>
      <c r="G1664" s="147">
        <v>13</v>
      </c>
      <c r="H1664" s="147">
        <v>441</v>
      </c>
      <c r="I1664" s="147">
        <v>35</v>
      </c>
      <c r="J1664" s="147">
        <v>1210</v>
      </c>
      <c r="K1664" s="142">
        <f t="shared" si="47"/>
        <v>113</v>
      </c>
      <c r="L1664" s="142">
        <f t="shared" si="48"/>
        <v>4246</v>
      </c>
    </row>
    <row r="1665" spans="2:12" ht="24.95" customHeight="1" x14ac:dyDescent="0.2">
      <c r="B1665" s="97" t="s">
        <v>7</v>
      </c>
      <c r="C1665" s="147">
        <v>5</v>
      </c>
      <c r="D1665" s="147">
        <v>498</v>
      </c>
      <c r="E1665" s="147">
        <v>9</v>
      </c>
      <c r="F1665" s="147">
        <v>212</v>
      </c>
      <c r="G1665" s="147">
        <v>11</v>
      </c>
      <c r="H1665" s="147">
        <v>349</v>
      </c>
      <c r="I1665" s="147">
        <v>8</v>
      </c>
      <c r="J1665" s="147">
        <v>270</v>
      </c>
      <c r="K1665" s="142">
        <f t="shared" si="47"/>
        <v>33</v>
      </c>
      <c r="L1665" s="142">
        <f t="shared" si="48"/>
        <v>1329</v>
      </c>
    </row>
    <row r="1666" spans="2:12" ht="24.95" customHeight="1" x14ac:dyDescent="0.2">
      <c r="B1666" s="97" t="s">
        <v>8</v>
      </c>
      <c r="C1666" s="147">
        <v>3</v>
      </c>
      <c r="D1666" s="147">
        <v>131</v>
      </c>
      <c r="E1666" s="147">
        <v>13</v>
      </c>
      <c r="F1666" s="147">
        <v>435</v>
      </c>
      <c r="G1666" s="147">
        <v>0</v>
      </c>
      <c r="H1666" s="147">
        <v>0</v>
      </c>
      <c r="I1666" s="147">
        <v>3</v>
      </c>
      <c r="J1666" s="147">
        <v>44</v>
      </c>
      <c r="K1666" s="142">
        <f t="shared" si="47"/>
        <v>19</v>
      </c>
      <c r="L1666" s="142">
        <f t="shared" si="48"/>
        <v>610</v>
      </c>
    </row>
    <row r="1667" spans="2:12" ht="24.95" customHeight="1" x14ac:dyDescent="0.2">
      <c r="B1667" s="97" t="s">
        <v>9</v>
      </c>
      <c r="C1667" s="147">
        <v>4</v>
      </c>
      <c r="D1667" s="147">
        <v>354</v>
      </c>
      <c r="E1667" s="147">
        <v>16</v>
      </c>
      <c r="F1667" s="147">
        <v>1208</v>
      </c>
      <c r="G1667" s="147">
        <v>0</v>
      </c>
      <c r="H1667" s="147">
        <v>0</v>
      </c>
      <c r="I1667" s="147">
        <v>0</v>
      </c>
      <c r="J1667" s="147">
        <v>0</v>
      </c>
      <c r="K1667" s="142">
        <f t="shared" si="47"/>
        <v>20</v>
      </c>
      <c r="L1667" s="142">
        <f t="shared" si="48"/>
        <v>1562</v>
      </c>
    </row>
    <row r="1668" spans="2:12" ht="24.95" customHeight="1" x14ac:dyDescent="0.2">
      <c r="B1668" s="97" t="s">
        <v>10</v>
      </c>
      <c r="C1668" s="147">
        <v>1</v>
      </c>
      <c r="D1668" s="147">
        <v>60</v>
      </c>
      <c r="E1668" s="147">
        <v>12</v>
      </c>
      <c r="F1668" s="147">
        <v>387</v>
      </c>
      <c r="G1668" s="147">
        <v>0</v>
      </c>
      <c r="H1668" s="147">
        <v>0</v>
      </c>
      <c r="I1668" s="147">
        <v>1</v>
      </c>
      <c r="J1668" s="147">
        <v>8</v>
      </c>
      <c r="K1668" s="142">
        <f t="shared" si="47"/>
        <v>14</v>
      </c>
      <c r="L1668" s="142">
        <f t="shared" si="48"/>
        <v>455</v>
      </c>
    </row>
    <row r="1669" spans="2:12" ht="24.95" customHeight="1" x14ac:dyDescent="0.2">
      <c r="B1669" s="97" t="s">
        <v>11</v>
      </c>
      <c r="C1669" s="147">
        <v>2</v>
      </c>
      <c r="D1669" s="147">
        <v>147</v>
      </c>
      <c r="E1669" s="147">
        <v>11</v>
      </c>
      <c r="F1669" s="147">
        <v>634</v>
      </c>
      <c r="G1669" s="147">
        <v>0</v>
      </c>
      <c r="H1669" s="147">
        <v>0</v>
      </c>
      <c r="I1669" s="147">
        <v>4</v>
      </c>
      <c r="J1669" s="147">
        <v>112</v>
      </c>
      <c r="K1669" s="142">
        <f t="shared" si="47"/>
        <v>17</v>
      </c>
      <c r="L1669" s="142">
        <f t="shared" si="48"/>
        <v>893</v>
      </c>
    </row>
    <row r="1670" spans="2:12" ht="24.95" customHeight="1" x14ac:dyDescent="0.2">
      <c r="B1670" s="98" t="s">
        <v>12</v>
      </c>
      <c r="C1670" s="147">
        <v>0</v>
      </c>
      <c r="D1670" s="147">
        <v>0</v>
      </c>
      <c r="E1670" s="147">
        <v>2</v>
      </c>
      <c r="F1670" s="147">
        <v>27</v>
      </c>
      <c r="G1670" s="147">
        <v>0</v>
      </c>
      <c r="H1670" s="147">
        <v>0</v>
      </c>
      <c r="I1670" s="147">
        <v>9</v>
      </c>
      <c r="J1670" s="147">
        <v>155</v>
      </c>
      <c r="K1670" s="142">
        <f t="shared" si="47"/>
        <v>11</v>
      </c>
      <c r="L1670" s="142">
        <f t="shared" si="48"/>
        <v>182</v>
      </c>
    </row>
    <row r="1671" spans="2:12" ht="24.95" customHeight="1" x14ac:dyDescent="0.2">
      <c r="B1671" s="105" t="s">
        <v>14</v>
      </c>
      <c r="C1671" s="107">
        <f t="shared" ref="C1671:L1671" si="49">SUM(C1662:C1670)</f>
        <v>51</v>
      </c>
      <c r="D1671" s="107">
        <f t="shared" si="49"/>
        <v>3367</v>
      </c>
      <c r="E1671" s="107">
        <f t="shared" si="49"/>
        <v>157</v>
      </c>
      <c r="F1671" s="107">
        <f t="shared" si="49"/>
        <v>6523</v>
      </c>
      <c r="G1671" s="107">
        <f t="shared" si="49"/>
        <v>32</v>
      </c>
      <c r="H1671" s="107">
        <f t="shared" si="49"/>
        <v>1041</v>
      </c>
      <c r="I1671" s="107">
        <f t="shared" si="49"/>
        <v>78</v>
      </c>
      <c r="J1671" s="107">
        <f t="shared" si="49"/>
        <v>2316</v>
      </c>
      <c r="K1671" s="107">
        <f t="shared" si="49"/>
        <v>318</v>
      </c>
      <c r="L1671" s="107">
        <f t="shared" si="49"/>
        <v>13247</v>
      </c>
    </row>
    <row r="1672" spans="2:12" ht="24.95" customHeight="1" x14ac:dyDescent="0.2"/>
    <row r="1673" spans="2:12" ht="24.95" customHeight="1" x14ac:dyDescent="0.2"/>
    <row r="1674" spans="2:12" ht="24.95" customHeight="1" x14ac:dyDescent="0.2"/>
    <row r="1675" spans="2:12" ht="24.95" customHeight="1" x14ac:dyDescent="0.2"/>
    <row r="1676" spans="2:12" ht="24.95" customHeight="1" x14ac:dyDescent="0.2"/>
    <row r="1677" spans="2:12" ht="24.95" customHeight="1" x14ac:dyDescent="0.2"/>
    <row r="1678" spans="2:12" ht="24.95" customHeight="1" x14ac:dyDescent="0.2"/>
    <row r="1679" spans="2:12" ht="24.95" customHeight="1" x14ac:dyDescent="0.2"/>
    <row r="1680" spans="2:12" ht="24.95" customHeight="1" x14ac:dyDescent="0.2"/>
    <row r="1681" spans="2:14" ht="24.95" customHeight="1" x14ac:dyDescent="0.2"/>
    <row r="1682" spans="2:14" ht="24.95" customHeight="1" x14ac:dyDescent="0.2"/>
    <row r="1683" spans="2:14" ht="24.95" customHeight="1" x14ac:dyDescent="0.2"/>
    <row r="1684" spans="2:14" ht="24.95" customHeight="1" x14ac:dyDescent="0.2"/>
    <row r="1685" spans="2:14" ht="24.95" customHeight="1" x14ac:dyDescent="0.2">
      <c r="L1685" s="22"/>
    </row>
    <row r="1686" spans="2:14" ht="24.95" customHeight="1" x14ac:dyDescent="0.2">
      <c r="L1686" s="22"/>
    </row>
    <row r="1687" spans="2:14" ht="24.95" customHeight="1" x14ac:dyDescent="0.2">
      <c r="L1687" s="22"/>
    </row>
    <row r="1688" spans="2:14" ht="24.95" customHeight="1" x14ac:dyDescent="0.2">
      <c r="L1688" s="22"/>
    </row>
    <row r="1689" spans="2:14" ht="25.5" customHeight="1" x14ac:dyDescent="0.2">
      <c r="B1689" s="292" t="s">
        <v>93</v>
      </c>
      <c r="C1689" s="292"/>
      <c r="D1689" s="292"/>
      <c r="E1689" s="292"/>
      <c r="F1689" s="292"/>
      <c r="G1689" s="292"/>
      <c r="H1689" s="292"/>
      <c r="I1689" s="292"/>
      <c r="J1689" s="292"/>
      <c r="K1689" s="292"/>
      <c r="L1689" s="292"/>
      <c r="M1689" s="292"/>
    </row>
    <row r="1690" spans="2:14" ht="24.95" customHeight="1" x14ac:dyDescent="0.2"/>
    <row r="1691" spans="2:14" ht="24.95" customHeight="1" x14ac:dyDescent="0.2">
      <c r="B1691" s="200" t="s">
        <v>36</v>
      </c>
      <c r="C1691" s="200"/>
      <c r="D1691" s="200" t="s">
        <v>114</v>
      </c>
      <c r="E1691" s="200" t="s">
        <v>5</v>
      </c>
      <c r="F1691" s="200" t="s">
        <v>22</v>
      </c>
      <c r="G1691" s="200" t="s">
        <v>7</v>
      </c>
      <c r="H1691" s="200" t="s">
        <v>8</v>
      </c>
      <c r="I1691" s="200" t="s">
        <v>9</v>
      </c>
      <c r="J1691" s="200" t="s">
        <v>10</v>
      </c>
      <c r="K1691" s="200" t="s">
        <v>11</v>
      </c>
      <c r="L1691" s="200" t="s">
        <v>12</v>
      </c>
      <c r="M1691" s="200" t="s">
        <v>14</v>
      </c>
    </row>
    <row r="1692" spans="2:14" ht="24.95" customHeight="1" x14ac:dyDescent="0.2">
      <c r="B1692" s="310" t="s">
        <v>98</v>
      </c>
      <c r="C1692" s="216" t="s">
        <v>60</v>
      </c>
      <c r="D1692" s="204">
        <v>143</v>
      </c>
      <c r="E1692" s="204">
        <v>33</v>
      </c>
      <c r="F1692" s="204">
        <v>73</v>
      </c>
      <c r="G1692" s="204">
        <v>14</v>
      </c>
      <c r="H1692" s="204">
        <v>20</v>
      </c>
      <c r="I1692" s="204">
        <v>149</v>
      </c>
      <c r="J1692" s="204">
        <v>19</v>
      </c>
      <c r="K1692" s="204">
        <v>43</v>
      </c>
      <c r="L1692" s="204">
        <v>58</v>
      </c>
      <c r="M1692" s="130">
        <f t="shared" ref="M1692:M1701" si="50">SUM(D1692:L1692)</f>
        <v>552</v>
      </c>
      <c r="N1692" s="73"/>
    </row>
    <row r="1693" spans="2:14" ht="24.95" customHeight="1" x14ac:dyDescent="0.2">
      <c r="B1693" s="264"/>
      <c r="C1693" s="217" t="s">
        <v>29</v>
      </c>
      <c r="D1693" s="204">
        <v>1450</v>
      </c>
      <c r="E1693" s="204">
        <v>329</v>
      </c>
      <c r="F1693" s="204">
        <v>507</v>
      </c>
      <c r="G1693" s="204">
        <v>125</v>
      </c>
      <c r="H1693" s="204">
        <v>148</v>
      </c>
      <c r="I1693" s="204">
        <v>1780</v>
      </c>
      <c r="J1693" s="204">
        <v>131</v>
      </c>
      <c r="K1693" s="204">
        <v>370</v>
      </c>
      <c r="L1693" s="204">
        <v>380</v>
      </c>
      <c r="M1693" s="201">
        <f t="shared" si="50"/>
        <v>5220</v>
      </c>
      <c r="N1693" s="74"/>
    </row>
    <row r="1694" spans="2:14" ht="24.95" customHeight="1" x14ac:dyDescent="0.2">
      <c r="B1694" s="264" t="s">
        <v>99</v>
      </c>
      <c r="C1694" s="217" t="s">
        <v>60</v>
      </c>
      <c r="D1694" s="204">
        <v>1</v>
      </c>
      <c r="E1694" s="204">
        <v>2</v>
      </c>
      <c r="F1694" s="204">
        <v>0</v>
      </c>
      <c r="G1694" s="204">
        <v>0</v>
      </c>
      <c r="H1694" s="204">
        <v>0</v>
      </c>
      <c r="I1694" s="204">
        <v>0</v>
      </c>
      <c r="J1694" s="204">
        <v>1</v>
      </c>
      <c r="K1694" s="204">
        <v>0</v>
      </c>
      <c r="L1694" s="204">
        <v>40</v>
      </c>
      <c r="M1694" s="201">
        <f t="shared" si="50"/>
        <v>44</v>
      </c>
      <c r="N1694" s="9"/>
    </row>
    <row r="1695" spans="2:14" ht="24.95" customHeight="1" x14ac:dyDescent="0.2">
      <c r="B1695" s="264"/>
      <c r="C1695" s="217" t="s">
        <v>29</v>
      </c>
      <c r="D1695" s="204">
        <v>3</v>
      </c>
      <c r="E1695" s="204">
        <v>7</v>
      </c>
      <c r="F1695" s="204">
        <v>0</v>
      </c>
      <c r="G1695" s="204">
        <v>0</v>
      </c>
      <c r="H1695" s="204">
        <v>0</v>
      </c>
      <c r="I1695" s="204">
        <v>0</v>
      </c>
      <c r="J1695" s="204">
        <v>16</v>
      </c>
      <c r="K1695" s="204">
        <v>0</v>
      </c>
      <c r="L1695" s="204">
        <v>148</v>
      </c>
      <c r="M1695" s="201">
        <f t="shared" si="50"/>
        <v>174</v>
      </c>
      <c r="N1695" s="9"/>
    </row>
    <row r="1696" spans="2:14" ht="24.95" customHeight="1" x14ac:dyDescent="0.2">
      <c r="B1696" s="264" t="s">
        <v>100</v>
      </c>
      <c r="C1696" s="217" t="s">
        <v>60</v>
      </c>
      <c r="D1696" s="204">
        <v>72</v>
      </c>
      <c r="E1696" s="204">
        <v>14</v>
      </c>
      <c r="F1696" s="204">
        <v>9</v>
      </c>
      <c r="G1696" s="204">
        <v>2</v>
      </c>
      <c r="H1696" s="204">
        <v>16</v>
      </c>
      <c r="I1696" s="204">
        <v>67</v>
      </c>
      <c r="J1696" s="204">
        <v>8</v>
      </c>
      <c r="K1696" s="204">
        <v>17</v>
      </c>
      <c r="L1696" s="204">
        <v>7</v>
      </c>
      <c r="M1696" s="201">
        <f t="shared" si="50"/>
        <v>212</v>
      </c>
    </row>
    <row r="1697" spans="2:13" ht="24.95" customHeight="1" x14ac:dyDescent="0.2">
      <c r="B1697" s="264"/>
      <c r="C1697" s="217" t="s">
        <v>29</v>
      </c>
      <c r="D1697" s="204">
        <v>723</v>
      </c>
      <c r="E1697" s="204">
        <v>115</v>
      </c>
      <c r="F1697" s="204">
        <v>65</v>
      </c>
      <c r="G1697" s="204">
        <v>29</v>
      </c>
      <c r="H1697" s="204">
        <v>137</v>
      </c>
      <c r="I1697" s="204">
        <v>722</v>
      </c>
      <c r="J1697" s="204">
        <v>61</v>
      </c>
      <c r="K1697" s="204">
        <v>135</v>
      </c>
      <c r="L1697" s="204">
        <v>52</v>
      </c>
      <c r="M1697" s="201">
        <f t="shared" si="50"/>
        <v>2039</v>
      </c>
    </row>
    <row r="1698" spans="2:13" ht="24.95" customHeight="1" x14ac:dyDescent="0.2">
      <c r="B1698" s="264" t="s">
        <v>101</v>
      </c>
      <c r="C1698" s="217" t="s">
        <v>60</v>
      </c>
      <c r="D1698" s="204">
        <v>184</v>
      </c>
      <c r="E1698" s="204">
        <v>101</v>
      </c>
      <c r="F1698" s="204">
        <v>255</v>
      </c>
      <c r="G1698" s="204">
        <v>10</v>
      </c>
      <c r="H1698" s="204">
        <v>360</v>
      </c>
      <c r="I1698" s="204">
        <v>49</v>
      </c>
      <c r="J1698" s="204">
        <v>62</v>
      </c>
      <c r="K1698" s="204">
        <v>142</v>
      </c>
      <c r="L1698" s="204">
        <v>158</v>
      </c>
      <c r="M1698" s="201">
        <f t="shared" si="50"/>
        <v>1321</v>
      </c>
    </row>
    <row r="1699" spans="2:13" ht="24.95" customHeight="1" x14ac:dyDescent="0.2">
      <c r="B1699" s="264"/>
      <c r="C1699" s="217" t="s">
        <v>29</v>
      </c>
      <c r="D1699" s="204">
        <v>914</v>
      </c>
      <c r="E1699" s="204">
        <v>534</v>
      </c>
      <c r="F1699" s="204">
        <v>1276</v>
      </c>
      <c r="G1699" s="204">
        <v>50</v>
      </c>
      <c r="H1699" s="204">
        <v>1740</v>
      </c>
      <c r="I1699" s="204">
        <v>239</v>
      </c>
      <c r="J1699" s="204">
        <v>328</v>
      </c>
      <c r="K1699" s="204">
        <v>683</v>
      </c>
      <c r="L1699" s="204">
        <v>798</v>
      </c>
      <c r="M1699" s="201">
        <f t="shared" si="50"/>
        <v>6562</v>
      </c>
    </row>
    <row r="1700" spans="2:13" ht="24.95" customHeight="1" x14ac:dyDescent="0.2">
      <c r="B1700" s="264" t="s">
        <v>102</v>
      </c>
      <c r="C1700" s="217" t="s">
        <v>60</v>
      </c>
      <c r="D1700" s="204">
        <v>4</v>
      </c>
      <c r="E1700" s="204">
        <v>3</v>
      </c>
      <c r="F1700" s="204">
        <v>0</v>
      </c>
      <c r="G1700" s="204">
        <v>0</v>
      </c>
      <c r="H1700" s="204">
        <v>2</v>
      </c>
      <c r="I1700" s="204">
        <v>4</v>
      </c>
      <c r="J1700" s="204">
        <v>0</v>
      </c>
      <c r="K1700" s="204">
        <v>0</v>
      </c>
      <c r="L1700" s="204">
        <v>2</v>
      </c>
      <c r="M1700" s="201">
        <f t="shared" si="50"/>
        <v>15</v>
      </c>
    </row>
    <row r="1701" spans="2:13" ht="24.95" customHeight="1" x14ac:dyDescent="0.2">
      <c r="B1701" s="299"/>
      <c r="C1701" s="215" t="s">
        <v>29</v>
      </c>
      <c r="D1701" s="204">
        <v>85</v>
      </c>
      <c r="E1701" s="204">
        <v>14</v>
      </c>
      <c r="F1701" s="204">
        <v>0</v>
      </c>
      <c r="G1701" s="204">
        <v>0</v>
      </c>
      <c r="H1701" s="204">
        <v>6</v>
      </c>
      <c r="I1701" s="204">
        <v>26</v>
      </c>
      <c r="J1701" s="204">
        <v>0</v>
      </c>
      <c r="K1701" s="204">
        <v>0</v>
      </c>
      <c r="L1701" s="204">
        <v>7</v>
      </c>
      <c r="M1701" s="205">
        <f t="shared" si="50"/>
        <v>138</v>
      </c>
    </row>
    <row r="1702" spans="2:13" ht="24.95" customHeight="1" x14ac:dyDescent="0.2">
      <c r="B1702" s="309" t="s">
        <v>14</v>
      </c>
      <c r="C1702" s="213" t="s">
        <v>60</v>
      </c>
      <c r="D1702" s="214">
        <f>D1692+D1694+D1696+D1700+D1698</f>
        <v>404</v>
      </c>
      <c r="E1702" s="214">
        <f t="shared" ref="E1702:L1702" si="51">E1692+E1694+E1696+E1700+E1698</f>
        <v>153</v>
      </c>
      <c r="F1702" s="214">
        <f t="shared" si="51"/>
        <v>337</v>
      </c>
      <c r="G1702" s="214">
        <f t="shared" si="51"/>
        <v>26</v>
      </c>
      <c r="H1702" s="214">
        <f t="shared" si="51"/>
        <v>398</v>
      </c>
      <c r="I1702" s="214">
        <f t="shared" si="51"/>
        <v>269</v>
      </c>
      <c r="J1702" s="214">
        <f t="shared" si="51"/>
        <v>90</v>
      </c>
      <c r="K1702" s="214">
        <f t="shared" si="51"/>
        <v>202</v>
      </c>
      <c r="L1702" s="214">
        <f t="shared" si="51"/>
        <v>265</v>
      </c>
      <c r="M1702" s="214">
        <f>M1692+M1694+M1696+M1700+M1698</f>
        <v>2144</v>
      </c>
    </row>
    <row r="1703" spans="2:13" ht="24.95" customHeight="1" x14ac:dyDescent="0.2">
      <c r="B1703" s="309"/>
      <c r="C1703" s="212" t="s">
        <v>29</v>
      </c>
      <c r="D1703" s="106">
        <f>D1693+D1695+D1697+D1701+D1699</f>
        <v>3175</v>
      </c>
      <c r="E1703" s="106">
        <f t="shared" ref="E1703:L1703" si="52">E1693+E1695+E1697+E1701+E1699</f>
        <v>999</v>
      </c>
      <c r="F1703" s="106">
        <f t="shared" si="52"/>
        <v>1848</v>
      </c>
      <c r="G1703" s="106">
        <f t="shared" si="52"/>
        <v>204</v>
      </c>
      <c r="H1703" s="106">
        <f t="shared" si="52"/>
        <v>2031</v>
      </c>
      <c r="I1703" s="106">
        <f t="shared" si="52"/>
        <v>2767</v>
      </c>
      <c r="J1703" s="106">
        <f t="shared" si="52"/>
        <v>536</v>
      </c>
      <c r="K1703" s="106">
        <f t="shared" si="52"/>
        <v>1188</v>
      </c>
      <c r="L1703" s="106">
        <f t="shared" si="52"/>
        <v>1385</v>
      </c>
      <c r="M1703" s="106">
        <f>M1693+M1695+M1697+M1701+M1699</f>
        <v>14133</v>
      </c>
    </row>
    <row r="1704" spans="2:13" ht="24.95" customHeight="1" x14ac:dyDescent="0.2"/>
    <row r="1705" spans="2:13" ht="24.95" customHeight="1" x14ac:dyDescent="0.2"/>
    <row r="1706" spans="2:13" ht="24.95" customHeight="1" x14ac:dyDescent="0.2">
      <c r="B1706" s="97"/>
    </row>
    <row r="1707" spans="2:13" ht="24.95" customHeight="1" x14ac:dyDescent="0.2">
      <c r="B1707" s="97"/>
    </row>
    <row r="1708" spans="2:13" ht="24.95" customHeight="1" x14ac:dyDescent="0.2">
      <c r="B1708" s="97"/>
    </row>
    <row r="1709" spans="2:13" ht="24.95" customHeight="1" x14ac:dyDescent="0.2">
      <c r="B1709" s="99"/>
    </row>
    <row r="1710" spans="2:13" ht="24.95" customHeight="1" x14ac:dyDescent="0.2">
      <c r="B1710" s="99"/>
    </row>
    <row r="1711" spans="2:13" ht="24.95" customHeight="1" x14ac:dyDescent="0.2"/>
    <row r="1712" spans="2:13" ht="24.95" customHeight="1" x14ac:dyDescent="0.2"/>
    <row r="1713" spans="2:14" ht="24.95" customHeight="1" x14ac:dyDescent="0.2">
      <c r="M1713" s="73"/>
      <c r="N1713" s="73"/>
    </row>
    <row r="1714" spans="2:14" ht="24.95" customHeight="1" x14ac:dyDescent="0.2">
      <c r="M1714" s="74"/>
      <c r="N1714" s="74"/>
    </row>
    <row r="1715" spans="2:14" ht="24.95" customHeight="1" x14ac:dyDescent="0.2">
      <c r="B1715" s="98"/>
      <c r="C1715" s="178"/>
      <c r="D1715" s="178"/>
      <c r="E1715" s="178"/>
      <c r="F1715" s="178"/>
      <c r="G1715" s="178"/>
      <c r="H1715" s="178"/>
      <c r="I1715" s="178"/>
      <c r="J1715" s="178"/>
      <c r="K1715" s="178"/>
      <c r="L1715" s="203"/>
      <c r="N1715" s="9"/>
    </row>
    <row r="1716" spans="2:14" ht="24.95" customHeight="1" x14ac:dyDescent="0.2">
      <c r="B1716" s="98"/>
      <c r="C1716" s="178"/>
      <c r="D1716" s="178"/>
      <c r="E1716" s="178"/>
      <c r="F1716" s="178"/>
      <c r="G1716" s="178"/>
      <c r="H1716" s="178"/>
      <c r="I1716" s="178"/>
      <c r="J1716" s="178"/>
      <c r="K1716" s="178"/>
      <c r="L1716" s="203"/>
      <c r="N1716" s="9"/>
    </row>
    <row r="1717" spans="2:14" ht="24.95" customHeight="1" x14ac:dyDescent="0.2">
      <c r="B1717" s="98"/>
      <c r="C1717" s="178"/>
      <c r="D1717" s="178"/>
      <c r="E1717" s="178"/>
      <c r="F1717" s="178"/>
      <c r="G1717" s="178"/>
      <c r="H1717" s="178"/>
      <c r="I1717" s="178"/>
      <c r="J1717" s="178"/>
      <c r="K1717" s="178"/>
      <c r="L1717" s="203"/>
    </row>
    <row r="1718" spans="2:14" ht="24.95" customHeight="1" x14ac:dyDescent="0.2">
      <c r="B1718" s="98"/>
      <c r="C1718" s="178"/>
      <c r="D1718" s="178"/>
      <c r="E1718" s="178"/>
      <c r="F1718" s="178"/>
      <c r="G1718" s="178"/>
      <c r="H1718" s="178"/>
      <c r="I1718" s="178"/>
      <c r="J1718" s="178"/>
      <c r="K1718" s="178"/>
      <c r="L1718" s="203"/>
    </row>
    <row r="1719" spans="2:14" ht="24.95" customHeight="1" x14ac:dyDescent="0.2">
      <c r="B1719" s="98"/>
      <c r="C1719" s="203"/>
      <c r="D1719" s="203"/>
      <c r="E1719" s="203"/>
      <c r="F1719" s="203"/>
      <c r="G1719" s="203"/>
      <c r="H1719" s="203"/>
      <c r="I1719" s="203"/>
      <c r="J1719" s="203"/>
      <c r="K1719" s="203"/>
      <c r="L1719" s="203"/>
    </row>
    <row r="1720" spans="2:14" ht="24.95" customHeight="1" x14ac:dyDescent="0.2">
      <c r="B1720" s="19"/>
      <c r="C1720" s="19"/>
      <c r="D1720" s="19"/>
      <c r="E1720" s="19"/>
      <c r="F1720" s="19"/>
      <c r="G1720" s="19"/>
      <c r="H1720" s="19"/>
      <c r="I1720" s="19"/>
      <c r="J1720" s="19"/>
      <c r="K1720" s="19"/>
      <c r="L1720" s="19"/>
    </row>
    <row r="1721" spans="2:14" ht="24.95" customHeight="1" x14ac:dyDescent="0.2"/>
    <row r="1722" spans="2:14" ht="24.95" customHeight="1" x14ac:dyDescent="0.2"/>
    <row r="1723" spans="2:14" ht="24.95" customHeight="1" x14ac:dyDescent="0.2"/>
    <row r="1724" spans="2:14" ht="24.95" customHeight="1" x14ac:dyDescent="0.2"/>
    <row r="1725" spans="2:14" ht="24.95" customHeight="1" x14ac:dyDescent="0.2"/>
    <row r="1726" spans="2:14" ht="24.95" customHeight="1" x14ac:dyDescent="0.2"/>
    <row r="1727" spans="2:14" ht="24.95" customHeight="1" x14ac:dyDescent="0.2"/>
    <row r="1728" spans="2:14" ht="24.95" customHeight="1" x14ac:dyDescent="0.2">
      <c r="M1728" s="22">
        <v>23</v>
      </c>
    </row>
    <row r="1729" spans="2:15" ht="25.5" customHeight="1" x14ac:dyDescent="0.2">
      <c r="B1729" s="292" t="s">
        <v>95</v>
      </c>
      <c r="C1729" s="292"/>
      <c r="D1729" s="292"/>
      <c r="E1729" s="292"/>
      <c r="F1729" s="292"/>
      <c r="G1729" s="292"/>
      <c r="H1729" s="292"/>
      <c r="I1729" s="292"/>
      <c r="J1729" s="292"/>
      <c r="K1729" s="292"/>
      <c r="L1729" s="292"/>
      <c r="M1729" s="292"/>
    </row>
    <row r="1730" spans="2:15" ht="15" customHeight="1" x14ac:dyDescent="0.2">
      <c r="B1730" s="79"/>
      <c r="C1730" s="80"/>
      <c r="D1730" s="80"/>
      <c r="E1730" s="80"/>
      <c r="F1730" s="80"/>
      <c r="G1730" s="80"/>
      <c r="H1730" s="80"/>
      <c r="I1730" s="80"/>
      <c r="J1730" s="80"/>
      <c r="K1730" s="80"/>
      <c r="L1730" s="80"/>
      <c r="M1730" s="80"/>
      <c r="N1730" s="80"/>
      <c r="O1730" s="13"/>
    </row>
    <row r="1731" spans="2:15" ht="24.95" customHeight="1" x14ac:dyDescent="0.2">
      <c r="B1731" s="200" t="s">
        <v>36</v>
      </c>
      <c r="C1731" s="200"/>
      <c r="D1731" s="200" t="s">
        <v>114</v>
      </c>
      <c r="E1731" s="200" t="s">
        <v>5</v>
      </c>
      <c r="F1731" s="200" t="s">
        <v>22</v>
      </c>
      <c r="G1731" s="200" t="s">
        <v>7</v>
      </c>
      <c r="H1731" s="200" t="s">
        <v>8</v>
      </c>
      <c r="I1731" s="200" t="s">
        <v>9</v>
      </c>
      <c r="J1731" s="200" t="s">
        <v>10</v>
      </c>
      <c r="K1731" s="200" t="s">
        <v>11</v>
      </c>
      <c r="L1731" s="200" t="s">
        <v>12</v>
      </c>
      <c r="M1731" s="200" t="s">
        <v>14</v>
      </c>
    </row>
    <row r="1732" spans="2:15" ht="24.95" customHeight="1" x14ac:dyDescent="0.2">
      <c r="B1732" s="310" t="s">
        <v>103</v>
      </c>
      <c r="C1732" s="216" t="s">
        <v>60</v>
      </c>
      <c r="D1732" s="204">
        <v>38</v>
      </c>
      <c r="E1732" s="204">
        <v>23</v>
      </c>
      <c r="F1732" s="204">
        <v>34</v>
      </c>
      <c r="G1732" s="204">
        <v>1</v>
      </c>
      <c r="H1732" s="204">
        <v>67</v>
      </c>
      <c r="I1732" s="204">
        <v>33</v>
      </c>
      <c r="J1732" s="204">
        <v>9</v>
      </c>
      <c r="K1732" s="204">
        <v>15</v>
      </c>
      <c r="L1732" s="204">
        <v>16</v>
      </c>
      <c r="M1732" s="130">
        <f t="shared" ref="M1732:M1741" si="53">SUM(D1732:L1732)</f>
        <v>236</v>
      </c>
      <c r="N1732" s="73"/>
    </row>
    <row r="1733" spans="2:15" ht="24.95" customHeight="1" x14ac:dyDescent="0.2">
      <c r="B1733" s="264"/>
      <c r="C1733" s="217" t="s">
        <v>29</v>
      </c>
      <c r="D1733" s="204">
        <v>380</v>
      </c>
      <c r="E1733" s="204">
        <v>473</v>
      </c>
      <c r="F1733" s="204">
        <v>667</v>
      </c>
      <c r="G1733" s="204">
        <v>16</v>
      </c>
      <c r="H1733" s="204">
        <v>1238</v>
      </c>
      <c r="I1733" s="204">
        <v>599</v>
      </c>
      <c r="J1733" s="204">
        <v>144</v>
      </c>
      <c r="K1733" s="204">
        <v>264</v>
      </c>
      <c r="L1733" s="204">
        <v>301</v>
      </c>
      <c r="M1733" s="201">
        <f t="shared" si="53"/>
        <v>4082</v>
      </c>
      <c r="N1733" s="74"/>
    </row>
    <row r="1734" spans="2:15" ht="24.95" customHeight="1" x14ac:dyDescent="0.2">
      <c r="B1734" s="264" t="s">
        <v>104</v>
      </c>
      <c r="C1734" s="217" t="s">
        <v>60</v>
      </c>
      <c r="D1734" s="204">
        <v>26</v>
      </c>
      <c r="E1734" s="204">
        <v>10</v>
      </c>
      <c r="F1734" s="204">
        <v>10</v>
      </c>
      <c r="G1734" s="204">
        <v>7</v>
      </c>
      <c r="H1734" s="204">
        <v>17</v>
      </c>
      <c r="I1734" s="204">
        <v>18</v>
      </c>
      <c r="J1734" s="204">
        <v>14</v>
      </c>
      <c r="K1734" s="204">
        <v>6</v>
      </c>
      <c r="L1734" s="204">
        <v>6</v>
      </c>
      <c r="M1734" s="201">
        <f t="shared" si="53"/>
        <v>114</v>
      </c>
      <c r="N1734" s="9"/>
    </row>
    <row r="1735" spans="2:15" ht="24.95" customHeight="1" x14ac:dyDescent="0.2">
      <c r="B1735" s="264"/>
      <c r="C1735" s="217" t="s">
        <v>29</v>
      </c>
      <c r="D1735" s="204">
        <v>483</v>
      </c>
      <c r="E1735" s="204">
        <v>213</v>
      </c>
      <c r="F1735" s="204">
        <v>198</v>
      </c>
      <c r="G1735" s="204">
        <v>113</v>
      </c>
      <c r="H1735" s="204">
        <v>361</v>
      </c>
      <c r="I1735" s="204">
        <v>281</v>
      </c>
      <c r="J1735" s="204">
        <v>274</v>
      </c>
      <c r="K1735" s="204">
        <v>86</v>
      </c>
      <c r="L1735" s="204">
        <v>59</v>
      </c>
      <c r="M1735" s="201">
        <f t="shared" si="53"/>
        <v>2068</v>
      </c>
      <c r="N1735" s="9"/>
    </row>
    <row r="1736" spans="2:15" ht="24.95" customHeight="1" x14ac:dyDescent="0.2">
      <c r="B1736" s="264" t="s">
        <v>105</v>
      </c>
      <c r="C1736" s="217" t="s">
        <v>60</v>
      </c>
      <c r="D1736" s="204">
        <v>3</v>
      </c>
      <c r="E1736" s="204">
        <v>2</v>
      </c>
      <c r="F1736" s="204">
        <v>6</v>
      </c>
      <c r="G1736" s="204">
        <v>2</v>
      </c>
      <c r="H1736" s="204">
        <v>1</v>
      </c>
      <c r="I1736" s="204">
        <v>1</v>
      </c>
      <c r="J1736" s="204">
        <v>1</v>
      </c>
      <c r="K1736" s="204">
        <v>3</v>
      </c>
      <c r="L1736" s="204">
        <v>0</v>
      </c>
      <c r="M1736" s="201">
        <f t="shared" si="53"/>
        <v>19</v>
      </c>
    </row>
    <row r="1737" spans="2:15" ht="24.95" customHeight="1" x14ac:dyDescent="0.2">
      <c r="B1737" s="264"/>
      <c r="C1737" s="217" t="s">
        <v>29</v>
      </c>
      <c r="D1737" s="204">
        <v>86</v>
      </c>
      <c r="E1737" s="204">
        <v>22</v>
      </c>
      <c r="F1737" s="204">
        <v>142</v>
      </c>
      <c r="G1737" s="204">
        <v>76</v>
      </c>
      <c r="H1737" s="204">
        <v>21</v>
      </c>
      <c r="I1737" s="204">
        <v>16</v>
      </c>
      <c r="J1737" s="204">
        <v>3</v>
      </c>
      <c r="K1737" s="204">
        <v>50</v>
      </c>
      <c r="L1737" s="204">
        <v>0</v>
      </c>
      <c r="M1737" s="201">
        <f t="shared" si="53"/>
        <v>416</v>
      </c>
    </row>
    <row r="1738" spans="2:15" ht="24.95" customHeight="1" x14ac:dyDescent="0.2">
      <c r="B1738" s="264" t="s">
        <v>106</v>
      </c>
      <c r="C1738" s="217" t="s">
        <v>60</v>
      </c>
      <c r="D1738" s="204">
        <v>0</v>
      </c>
      <c r="E1738" s="204">
        <v>0</v>
      </c>
      <c r="F1738" s="204">
        <v>0</v>
      </c>
      <c r="G1738" s="204">
        <v>0</v>
      </c>
      <c r="H1738" s="204">
        <v>0</v>
      </c>
      <c r="I1738" s="204">
        <v>0</v>
      </c>
      <c r="J1738" s="204">
        <v>0</v>
      </c>
      <c r="K1738" s="204">
        <v>0</v>
      </c>
      <c r="L1738" s="204">
        <v>0</v>
      </c>
      <c r="M1738" s="201">
        <f t="shared" si="53"/>
        <v>0</v>
      </c>
    </row>
    <row r="1739" spans="2:15" ht="24.95" customHeight="1" x14ac:dyDescent="0.2">
      <c r="B1739" s="264"/>
      <c r="C1739" s="217" t="s">
        <v>29</v>
      </c>
      <c r="D1739" s="204">
        <v>0</v>
      </c>
      <c r="E1739" s="204">
        <v>0</v>
      </c>
      <c r="F1739" s="204">
        <v>0</v>
      </c>
      <c r="G1739" s="204">
        <v>0</v>
      </c>
      <c r="H1739" s="204">
        <v>0</v>
      </c>
      <c r="I1739" s="204">
        <v>0</v>
      </c>
      <c r="J1739" s="204">
        <v>0</v>
      </c>
      <c r="K1739" s="204">
        <v>0</v>
      </c>
      <c r="L1739" s="204">
        <v>0</v>
      </c>
      <c r="M1739" s="201">
        <f t="shared" si="53"/>
        <v>0</v>
      </c>
    </row>
    <row r="1740" spans="2:15" ht="24.95" customHeight="1" x14ac:dyDescent="0.2">
      <c r="B1740" s="264" t="s">
        <v>107</v>
      </c>
      <c r="C1740" s="217" t="s">
        <v>60</v>
      </c>
      <c r="D1740" s="204">
        <v>0</v>
      </c>
      <c r="E1740" s="204">
        <v>0</v>
      </c>
      <c r="F1740" s="204">
        <v>2</v>
      </c>
      <c r="G1740" s="204">
        <v>0</v>
      </c>
      <c r="H1740" s="204">
        <v>1</v>
      </c>
      <c r="I1740" s="204">
        <v>1</v>
      </c>
      <c r="J1740" s="204">
        <v>0</v>
      </c>
      <c r="K1740" s="204">
        <v>0</v>
      </c>
      <c r="L1740" s="204">
        <v>0</v>
      </c>
      <c r="M1740" s="201">
        <f t="shared" si="53"/>
        <v>4</v>
      </c>
    </row>
    <row r="1741" spans="2:15" ht="24.95" customHeight="1" x14ac:dyDescent="0.2">
      <c r="B1741" s="299"/>
      <c r="C1741" s="215" t="s">
        <v>29</v>
      </c>
      <c r="D1741" s="204">
        <v>0</v>
      </c>
      <c r="E1741" s="204">
        <v>0</v>
      </c>
      <c r="F1741" s="204">
        <v>17</v>
      </c>
      <c r="G1741" s="204">
        <v>0</v>
      </c>
      <c r="H1741" s="204">
        <v>216</v>
      </c>
      <c r="I1741" s="204">
        <v>6</v>
      </c>
      <c r="J1741" s="204">
        <v>0</v>
      </c>
      <c r="K1741" s="204">
        <v>0</v>
      </c>
      <c r="L1741" s="204">
        <v>0</v>
      </c>
      <c r="M1741" s="205">
        <f t="shared" si="53"/>
        <v>239</v>
      </c>
    </row>
    <row r="1742" spans="2:15" ht="24.95" customHeight="1" x14ac:dyDescent="0.2">
      <c r="B1742" s="309" t="s">
        <v>14</v>
      </c>
      <c r="C1742" s="213" t="s">
        <v>60</v>
      </c>
      <c r="D1742" s="214">
        <f>D1732+D1734+D1736+D1740+D1738</f>
        <v>67</v>
      </c>
      <c r="E1742" s="214">
        <f t="shared" ref="E1742:L1742" si="54">E1732+E1734+E1736+E1740+E1738</f>
        <v>35</v>
      </c>
      <c r="F1742" s="214">
        <f t="shared" si="54"/>
        <v>52</v>
      </c>
      <c r="G1742" s="214">
        <f t="shared" si="54"/>
        <v>10</v>
      </c>
      <c r="H1742" s="214">
        <f t="shared" si="54"/>
        <v>86</v>
      </c>
      <c r="I1742" s="214">
        <f t="shared" si="54"/>
        <v>53</v>
      </c>
      <c r="J1742" s="214">
        <f t="shared" si="54"/>
        <v>24</v>
      </c>
      <c r="K1742" s="214">
        <f t="shared" si="54"/>
        <v>24</v>
      </c>
      <c r="L1742" s="214">
        <f t="shared" si="54"/>
        <v>22</v>
      </c>
      <c r="M1742" s="214">
        <f>M1732+M1734+M1736+M1740+M1738</f>
        <v>373</v>
      </c>
    </row>
    <row r="1743" spans="2:15" ht="24.95" customHeight="1" x14ac:dyDescent="0.2">
      <c r="B1743" s="309"/>
      <c r="C1743" s="212" t="s">
        <v>29</v>
      </c>
      <c r="D1743" s="106">
        <f>D1733+D1735+D1737+D1741+D1739</f>
        <v>949</v>
      </c>
      <c r="E1743" s="106">
        <f t="shared" ref="E1743:L1743" si="55">E1733+E1735+E1737+E1741+E1739</f>
        <v>708</v>
      </c>
      <c r="F1743" s="106">
        <f t="shared" si="55"/>
        <v>1024</v>
      </c>
      <c r="G1743" s="106">
        <f t="shared" si="55"/>
        <v>205</v>
      </c>
      <c r="H1743" s="106">
        <f t="shared" si="55"/>
        <v>1836</v>
      </c>
      <c r="I1743" s="106">
        <f t="shared" si="55"/>
        <v>902</v>
      </c>
      <c r="J1743" s="106">
        <f t="shared" si="55"/>
        <v>421</v>
      </c>
      <c r="K1743" s="106">
        <f t="shared" si="55"/>
        <v>400</v>
      </c>
      <c r="L1743" s="106">
        <f t="shared" si="55"/>
        <v>360</v>
      </c>
      <c r="M1743" s="106">
        <f>M1733+M1735+M1737+M1741+M1739</f>
        <v>6805</v>
      </c>
    </row>
    <row r="1744" spans="2:15" ht="24.95" customHeight="1" x14ac:dyDescent="0.2"/>
    <row r="1745" spans="2:14" ht="24.95" customHeight="1" x14ac:dyDescent="0.2"/>
    <row r="1746" spans="2:14" ht="24.95" customHeight="1" x14ac:dyDescent="0.2">
      <c r="B1746" s="97"/>
    </row>
    <row r="1747" spans="2:14" ht="24.95" customHeight="1" x14ac:dyDescent="0.2">
      <c r="B1747" s="97"/>
    </row>
    <row r="1748" spans="2:14" ht="24.95" customHeight="1" x14ac:dyDescent="0.2">
      <c r="B1748" s="97"/>
    </row>
    <row r="1749" spans="2:14" ht="24.95" customHeight="1" x14ac:dyDescent="0.2">
      <c r="B1749" s="99"/>
    </row>
    <row r="1750" spans="2:14" ht="24.95" customHeight="1" x14ac:dyDescent="0.2">
      <c r="B1750" s="99"/>
    </row>
    <row r="1751" spans="2:14" ht="24.95" customHeight="1" x14ac:dyDescent="0.2"/>
    <row r="1752" spans="2:14" ht="24.95" customHeight="1" x14ac:dyDescent="0.2"/>
    <row r="1753" spans="2:14" ht="24.95" customHeight="1" x14ac:dyDescent="0.2">
      <c r="M1753" s="73"/>
      <c r="N1753" s="73"/>
    </row>
    <row r="1754" spans="2:14" ht="24.95" customHeight="1" x14ac:dyDescent="0.2">
      <c r="M1754" s="74"/>
      <c r="N1754" s="74"/>
    </row>
    <row r="1755" spans="2:14" ht="24.95" customHeight="1" x14ac:dyDescent="0.2">
      <c r="B1755" s="98"/>
      <c r="C1755" s="178"/>
      <c r="D1755" s="178"/>
      <c r="E1755" s="178"/>
      <c r="F1755" s="178"/>
      <c r="G1755" s="178"/>
      <c r="H1755" s="178"/>
      <c r="I1755" s="178"/>
      <c r="J1755" s="178"/>
      <c r="K1755" s="178"/>
      <c r="L1755" s="203"/>
      <c r="N1755" s="9"/>
    </row>
    <row r="1756" spans="2:14" ht="24.95" customHeight="1" x14ac:dyDescent="0.2">
      <c r="B1756" s="98"/>
      <c r="C1756" s="178"/>
      <c r="D1756" s="178"/>
      <c r="E1756" s="178"/>
      <c r="F1756" s="178"/>
      <c r="G1756" s="178"/>
      <c r="H1756" s="178"/>
      <c r="I1756" s="178"/>
      <c r="J1756" s="178"/>
      <c r="K1756" s="178"/>
      <c r="L1756" s="203"/>
      <c r="N1756" s="9"/>
    </row>
    <row r="1757" spans="2:14" ht="24.95" customHeight="1" x14ac:dyDescent="0.2">
      <c r="B1757" s="98"/>
      <c r="C1757" s="178"/>
      <c r="D1757" s="178"/>
      <c r="E1757" s="178"/>
      <c r="F1757" s="178"/>
      <c r="G1757" s="178"/>
      <c r="H1757" s="178"/>
      <c r="I1757" s="178"/>
      <c r="J1757" s="178"/>
      <c r="K1757" s="178"/>
      <c r="L1757" s="203"/>
    </row>
    <row r="1758" spans="2:14" ht="24.95" customHeight="1" x14ac:dyDescent="0.2">
      <c r="B1758" s="98"/>
      <c r="C1758" s="178"/>
      <c r="D1758" s="178"/>
      <c r="E1758" s="178"/>
      <c r="F1758" s="178"/>
      <c r="G1758" s="178"/>
      <c r="H1758" s="178"/>
      <c r="I1758" s="178"/>
      <c r="J1758" s="178"/>
      <c r="K1758" s="178"/>
      <c r="L1758" s="241"/>
    </row>
    <row r="1759" spans="2:14" ht="24.95" customHeight="1" x14ac:dyDescent="0.2">
      <c r="B1759" s="98"/>
      <c r="C1759" s="178"/>
      <c r="D1759" s="178"/>
      <c r="E1759" s="178"/>
      <c r="F1759" s="178"/>
      <c r="G1759" s="178"/>
      <c r="H1759" s="178"/>
      <c r="I1759" s="178"/>
      <c r="J1759" s="178"/>
      <c r="K1759" s="178"/>
      <c r="L1759" s="241"/>
    </row>
    <row r="1760" spans="2:14" ht="24.95" customHeight="1" x14ac:dyDescent="0.2">
      <c r="B1760" s="98"/>
      <c r="C1760" s="178"/>
      <c r="D1760" s="178"/>
      <c r="E1760" s="178"/>
      <c r="F1760" s="178"/>
      <c r="G1760" s="178"/>
      <c r="H1760" s="178"/>
      <c r="I1760" s="178"/>
      <c r="J1760" s="178"/>
      <c r="K1760" s="178"/>
      <c r="L1760" s="241"/>
    </row>
    <row r="1761" spans="2:14" ht="25.5" customHeight="1" x14ac:dyDescent="0.2">
      <c r="B1761" s="292" t="s">
        <v>113</v>
      </c>
      <c r="C1761" s="292"/>
      <c r="D1761" s="292"/>
      <c r="E1761" s="292"/>
      <c r="F1761" s="292"/>
      <c r="G1761" s="292"/>
      <c r="H1761" s="292"/>
      <c r="I1761" s="292"/>
      <c r="J1761" s="292"/>
      <c r="K1761" s="292"/>
      <c r="L1761" s="292"/>
      <c r="M1761" s="292"/>
    </row>
    <row r="1762" spans="2:14" ht="15" customHeight="1" x14ac:dyDescent="0.2"/>
    <row r="1763" spans="2:14" ht="24.95" customHeight="1" x14ac:dyDescent="0.2">
      <c r="B1763" s="179" t="s">
        <v>49</v>
      </c>
      <c r="C1763" s="175" t="s">
        <v>114</v>
      </c>
      <c r="D1763" s="175" t="s">
        <v>21</v>
      </c>
      <c r="E1763" s="175" t="s">
        <v>22</v>
      </c>
      <c r="F1763" s="175" t="s">
        <v>7</v>
      </c>
      <c r="G1763" s="175" t="s">
        <v>8</v>
      </c>
      <c r="H1763" s="175" t="s">
        <v>9</v>
      </c>
      <c r="I1763" s="175" t="s">
        <v>10</v>
      </c>
      <c r="J1763" s="175" t="s">
        <v>11</v>
      </c>
      <c r="K1763" s="175" t="s">
        <v>12</v>
      </c>
      <c r="L1763" s="175" t="s">
        <v>14</v>
      </c>
    </row>
    <row r="1764" spans="2:14" ht="24.95" customHeight="1" x14ac:dyDescent="0.2">
      <c r="B1764" s="97" t="s">
        <v>23</v>
      </c>
      <c r="C1764" s="165">
        <v>610</v>
      </c>
      <c r="D1764" s="165">
        <v>858</v>
      </c>
      <c r="E1764" s="165">
        <v>1250</v>
      </c>
      <c r="F1764" s="165">
        <v>343</v>
      </c>
      <c r="G1764" s="165">
        <v>712</v>
      </c>
      <c r="H1764" s="165">
        <v>526</v>
      </c>
      <c r="I1764" s="165">
        <v>334</v>
      </c>
      <c r="J1764" s="165">
        <v>871</v>
      </c>
      <c r="K1764" s="165">
        <v>455</v>
      </c>
      <c r="L1764" s="166">
        <f>SUM(C1764:K1764)</f>
        <v>5959</v>
      </c>
      <c r="N1764" s="46"/>
    </row>
    <row r="1765" spans="2:14" ht="24.95" customHeight="1" x14ac:dyDescent="0.2">
      <c r="B1765" s="180" t="s">
        <v>29</v>
      </c>
      <c r="C1765" s="127">
        <v>59182</v>
      </c>
      <c r="D1765" s="127">
        <v>72808</v>
      </c>
      <c r="E1765" s="127">
        <v>76312</v>
      </c>
      <c r="F1765" s="127">
        <v>30074</v>
      </c>
      <c r="G1765" s="127">
        <v>54044</v>
      </c>
      <c r="H1765" s="127">
        <v>58719</v>
      </c>
      <c r="I1765" s="127">
        <v>27884</v>
      </c>
      <c r="J1765" s="127">
        <v>92730</v>
      </c>
      <c r="K1765" s="127">
        <v>38277</v>
      </c>
      <c r="L1765" s="167">
        <f>SUM(C1765:K1765)</f>
        <v>510030</v>
      </c>
    </row>
    <row r="1766" spans="2:14" ht="24.95" customHeight="1" x14ac:dyDescent="0.2">
      <c r="B1766" s="45"/>
      <c r="C1766" s="35"/>
      <c r="D1766" s="35"/>
      <c r="E1766" s="35"/>
      <c r="F1766" s="35"/>
      <c r="G1766" s="35"/>
      <c r="H1766" s="35"/>
      <c r="I1766" s="35"/>
      <c r="J1766" s="35"/>
      <c r="K1766" s="35"/>
      <c r="L1766" s="36"/>
      <c r="N1766" s="81"/>
    </row>
    <row r="1767" spans="2:14" ht="24.95" customHeight="1" x14ac:dyDescent="0.2">
      <c r="B1767" s="45"/>
      <c r="C1767" s="82"/>
      <c r="D1767" s="82"/>
      <c r="E1767" s="82"/>
      <c r="F1767" s="82"/>
      <c r="G1767" s="82"/>
      <c r="H1767" s="82"/>
      <c r="I1767" s="82"/>
      <c r="J1767" s="82"/>
      <c r="K1767" s="82"/>
      <c r="L1767" s="83"/>
    </row>
    <row r="1768" spans="2:14" ht="24.95" customHeight="1" x14ac:dyDescent="0.2"/>
    <row r="1769" spans="2:14" ht="24.95" customHeight="1" x14ac:dyDescent="0.2"/>
    <row r="1770" spans="2:14" ht="24.95" customHeight="1" x14ac:dyDescent="0.2"/>
    <row r="1771" spans="2:14" ht="24.95" customHeight="1" x14ac:dyDescent="0.2"/>
    <row r="1772" spans="2:14" ht="24.95" customHeight="1" x14ac:dyDescent="0.2"/>
    <row r="1773" spans="2:14" ht="24.95" customHeight="1" x14ac:dyDescent="0.2"/>
    <row r="1774" spans="2:14" ht="24.95" customHeight="1" x14ac:dyDescent="0.2"/>
    <row r="1775" spans="2:14" ht="24.95" customHeight="1" x14ac:dyDescent="0.2"/>
    <row r="1776" spans="2:14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spans="1:13" ht="24.95" customHeight="1" x14ac:dyDescent="0.2"/>
    <row r="1794" spans="1:13" ht="24.95" customHeight="1" x14ac:dyDescent="0.2"/>
    <row r="1795" spans="1:13" ht="24.95" customHeight="1" x14ac:dyDescent="0.2"/>
    <row r="1796" spans="1:13" ht="24.95" customHeight="1" x14ac:dyDescent="0.2"/>
    <row r="1797" spans="1:13" ht="24.95" customHeight="1" x14ac:dyDescent="0.2"/>
    <row r="1798" spans="1:13" ht="24.95" customHeight="1" x14ac:dyDescent="0.2"/>
    <row r="1799" spans="1:13" ht="24.95" customHeight="1" thickBot="1" x14ac:dyDescent="0.25">
      <c r="M1799" s="22">
        <v>24</v>
      </c>
    </row>
    <row r="1800" spans="1:13" ht="20.100000000000001" customHeight="1" thickTop="1" x14ac:dyDescent="0.2">
      <c r="A1800" s="19"/>
      <c r="B1800" s="302" t="s">
        <v>91</v>
      </c>
      <c r="C1800" s="303"/>
      <c r="D1800" s="303"/>
      <c r="E1800" s="303"/>
      <c r="F1800" s="303"/>
      <c r="G1800" s="303"/>
      <c r="H1800" s="303"/>
      <c r="I1800" s="303"/>
      <c r="J1800" s="303"/>
      <c r="K1800" s="303"/>
      <c r="L1800" s="303"/>
      <c r="M1800" s="239"/>
    </row>
    <row r="1801" spans="1:13" ht="20.100000000000001" customHeight="1" thickBot="1" x14ac:dyDescent="0.25">
      <c r="A1801" s="19"/>
      <c r="B1801" s="304" t="s">
        <v>90</v>
      </c>
      <c r="C1801" s="305"/>
      <c r="D1801" s="305"/>
      <c r="E1801" s="305"/>
      <c r="F1801" s="305"/>
      <c r="G1801" s="305"/>
      <c r="H1801" s="305"/>
      <c r="I1801" s="305"/>
      <c r="J1801" s="305"/>
      <c r="K1801" s="305"/>
      <c r="L1801" s="305"/>
      <c r="M1801" s="240"/>
    </row>
    <row r="1802" spans="1:13" ht="20.100000000000001" customHeight="1" thickTop="1" thickBot="1" x14ac:dyDescent="0.25">
      <c r="A1802" s="19"/>
      <c r="B1802" s="238"/>
      <c r="C1802" s="187"/>
      <c r="D1802" s="187"/>
      <c r="E1802" s="187"/>
      <c r="F1802" s="187"/>
      <c r="G1802" s="187"/>
      <c r="H1802" s="187"/>
      <c r="I1802" s="187"/>
      <c r="J1802" s="187"/>
      <c r="K1802" s="187"/>
      <c r="L1802" s="187"/>
      <c r="M1802" s="238"/>
    </row>
    <row r="1803" spans="1:13" ht="20.100000000000001" customHeight="1" thickTop="1" x14ac:dyDescent="0.2">
      <c r="A1803" s="184"/>
      <c r="B1803" s="190"/>
      <c r="C1803" s="186"/>
      <c r="D1803" s="186"/>
      <c r="E1803" s="186"/>
      <c r="F1803" s="186"/>
      <c r="G1803" s="186"/>
      <c r="H1803" s="186"/>
      <c r="I1803" s="186"/>
      <c r="J1803" s="186"/>
      <c r="K1803" s="186"/>
      <c r="L1803" s="186"/>
      <c r="M1803" s="226"/>
    </row>
    <row r="1804" spans="1:13" s="181" customFormat="1" ht="20.100000000000001" customHeight="1" x14ac:dyDescent="0.2">
      <c r="A1804" s="185"/>
      <c r="B1804" s="189" t="s">
        <v>30</v>
      </c>
      <c r="C1804" s="188"/>
      <c r="D1804" s="188"/>
      <c r="E1804" s="188"/>
      <c r="F1804" s="188"/>
      <c r="G1804" s="188"/>
      <c r="H1804" s="188"/>
      <c r="I1804" s="188"/>
      <c r="J1804" s="188"/>
      <c r="K1804" s="188"/>
      <c r="L1804" s="188"/>
      <c r="M1804" s="185"/>
    </row>
    <row r="1805" spans="1:13" s="181" customFormat="1" ht="20.100000000000001" customHeight="1" x14ac:dyDescent="0.2">
      <c r="A1805" s="185"/>
      <c r="B1805" s="182"/>
      <c r="C1805" s="183"/>
      <c r="D1805" s="183"/>
      <c r="E1805" s="183"/>
      <c r="F1805" s="183"/>
      <c r="G1805" s="183"/>
      <c r="H1805" s="183"/>
      <c r="I1805" s="183"/>
      <c r="J1805" s="183"/>
      <c r="K1805" s="183"/>
      <c r="L1805" s="188"/>
      <c r="M1805" s="185"/>
    </row>
    <row r="1806" spans="1:13" s="181" customFormat="1" ht="20.100000000000001" customHeight="1" x14ac:dyDescent="0.2">
      <c r="A1806" s="185"/>
      <c r="B1806" s="306" t="s">
        <v>145</v>
      </c>
      <c r="C1806" s="307"/>
      <c r="D1806" s="308" t="s">
        <v>134</v>
      </c>
      <c r="E1806" s="308"/>
      <c r="F1806" s="308"/>
      <c r="G1806" s="308"/>
      <c r="H1806" s="308"/>
      <c r="I1806" s="308"/>
      <c r="J1806" s="308"/>
      <c r="K1806" s="308"/>
      <c r="L1806" s="308"/>
      <c r="M1806" s="185"/>
    </row>
    <row r="1807" spans="1:13" s="181" customFormat="1" ht="20.100000000000001" customHeight="1" x14ac:dyDescent="0.2">
      <c r="A1807" s="185"/>
      <c r="B1807" s="306"/>
      <c r="C1807" s="307"/>
      <c r="D1807" s="308"/>
      <c r="E1807" s="308"/>
      <c r="F1807" s="308"/>
      <c r="G1807" s="308"/>
      <c r="H1807" s="308"/>
      <c r="I1807" s="308"/>
      <c r="J1807" s="308"/>
      <c r="K1807" s="308"/>
      <c r="L1807" s="308"/>
      <c r="M1807" s="185"/>
    </row>
    <row r="1808" spans="1:13" s="181" customFormat="1" ht="20.100000000000001" customHeight="1" x14ac:dyDescent="0.2">
      <c r="A1808" s="185"/>
      <c r="B1808" s="306" t="s">
        <v>146</v>
      </c>
      <c r="C1808" s="307"/>
      <c r="D1808" s="308" t="s">
        <v>135</v>
      </c>
      <c r="E1808" s="308"/>
      <c r="F1808" s="308"/>
      <c r="G1808" s="308"/>
      <c r="H1808" s="308"/>
      <c r="I1808" s="308"/>
      <c r="J1808" s="308"/>
      <c r="K1808" s="308"/>
      <c r="L1808" s="308"/>
      <c r="M1808" s="185"/>
    </row>
    <row r="1809" spans="1:15" ht="20.100000000000001" customHeight="1" x14ac:dyDescent="0.2">
      <c r="A1809" s="184"/>
      <c r="B1809" s="306"/>
      <c r="C1809" s="307"/>
      <c r="D1809" s="308"/>
      <c r="E1809" s="308"/>
      <c r="F1809" s="308"/>
      <c r="G1809" s="308"/>
      <c r="H1809" s="308"/>
      <c r="I1809" s="308"/>
      <c r="J1809" s="308"/>
      <c r="K1809" s="308"/>
      <c r="L1809" s="308"/>
      <c r="M1809" s="185"/>
    </row>
    <row r="1810" spans="1:15" ht="20.100000000000001" customHeight="1" x14ac:dyDescent="0.2">
      <c r="A1810" s="184"/>
      <c r="B1810" s="306" t="s">
        <v>147</v>
      </c>
      <c r="C1810" s="307"/>
      <c r="D1810" s="308" t="s">
        <v>136</v>
      </c>
      <c r="E1810" s="308"/>
      <c r="F1810" s="308"/>
      <c r="G1810" s="308"/>
      <c r="H1810" s="308"/>
      <c r="I1810" s="308"/>
      <c r="J1810" s="308"/>
      <c r="K1810" s="308"/>
      <c r="L1810" s="308"/>
      <c r="M1810" s="185"/>
    </row>
    <row r="1811" spans="1:15" s="181" customFormat="1" ht="20.100000000000001" customHeight="1" x14ac:dyDescent="0.2">
      <c r="A1811" s="185"/>
      <c r="B1811" s="306"/>
      <c r="C1811" s="307"/>
      <c r="D1811" s="308"/>
      <c r="E1811" s="308"/>
      <c r="F1811" s="308"/>
      <c r="G1811" s="308"/>
      <c r="H1811" s="308"/>
      <c r="I1811" s="308"/>
      <c r="J1811" s="308"/>
      <c r="K1811" s="308"/>
      <c r="L1811" s="308"/>
      <c r="M1811" s="185"/>
    </row>
    <row r="1812" spans="1:15" s="181" customFormat="1" ht="20.100000000000001" customHeight="1" x14ac:dyDescent="0.2">
      <c r="A1812" s="185"/>
      <c r="B1812" s="306" t="s">
        <v>3</v>
      </c>
      <c r="C1812" s="307"/>
      <c r="D1812" s="308" t="s">
        <v>137</v>
      </c>
      <c r="E1812" s="308"/>
      <c r="F1812" s="308"/>
      <c r="G1812" s="308"/>
      <c r="H1812" s="308"/>
      <c r="I1812" s="308"/>
      <c r="J1812" s="308"/>
      <c r="K1812" s="308"/>
      <c r="L1812" s="308"/>
      <c r="M1812" s="185"/>
    </row>
    <row r="1813" spans="1:15" s="181" customFormat="1" ht="20.100000000000001" customHeight="1" x14ac:dyDescent="0.2">
      <c r="A1813" s="185"/>
      <c r="B1813" s="306"/>
      <c r="C1813" s="307"/>
      <c r="D1813" s="308"/>
      <c r="E1813" s="308"/>
      <c r="F1813" s="308"/>
      <c r="G1813" s="308"/>
      <c r="H1813" s="308"/>
      <c r="I1813" s="308"/>
      <c r="J1813" s="308"/>
      <c r="K1813" s="308"/>
      <c r="L1813" s="308"/>
      <c r="M1813" s="185"/>
    </row>
    <row r="1814" spans="1:15" s="181" customFormat="1" ht="20.100000000000001" customHeight="1" thickBot="1" x14ac:dyDescent="0.25">
      <c r="A1814" s="185"/>
      <c r="B1814" s="228"/>
      <c r="C1814" s="229"/>
      <c r="D1814" s="229"/>
      <c r="E1814" s="229"/>
      <c r="F1814" s="229"/>
      <c r="G1814" s="229"/>
      <c r="H1814" s="229"/>
      <c r="I1814" s="229"/>
      <c r="J1814" s="229"/>
      <c r="K1814" s="229"/>
      <c r="L1814" s="229"/>
      <c r="M1814" s="230"/>
    </row>
    <row r="1815" spans="1:15" s="181" customFormat="1" ht="20.100000000000001" customHeight="1" thickTop="1" thickBot="1" x14ac:dyDescent="0.25">
      <c r="A1815" s="183"/>
      <c r="B1815" s="227"/>
      <c r="C1815" s="187"/>
      <c r="D1815" s="187"/>
      <c r="E1815" s="187"/>
      <c r="F1815" s="187"/>
      <c r="G1815" s="187"/>
      <c r="H1815" s="187"/>
      <c r="I1815" s="187"/>
      <c r="J1815" s="187"/>
      <c r="K1815" s="187"/>
      <c r="L1815" s="187"/>
      <c r="M1815" s="231"/>
    </row>
    <row r="1816" spans="1:15" s="181" customFormat="1" ht="20.100000000000001" customHeight="1" thickTop="1" x14ac:dyDescent="0.2">
      <c r="A1816" s="183"/>
      <c r="B1816" s="232"/>
      <c r="C1816" s="233"/>
      <c r="D1816" s="233"/>
      <c r="E1816" s="233"/>
      <c r="F1816" s="233"/>
      <c r="G1816" s="233"/>
      <c r="H1816" s="233"/>
      <c r="I1816" s="233"/>
      <c r="J1816" s="233"/>
      <c r="K1816" s="233"/>
      <c r="L1816" s="233"/>
      <c r="M1816" s="234"/>
    </row>
    <row r="1817" spans="1:15" s="181" customFormat="1" ht="20.100000000000001" customHeight="1" x14ac:dyDescent="0.2">
      <c r="A1817" s="183"/>
      <c r="B1817" s="235" t="s">
        <v>126</v>
      </c>
      <c r="C1817" s="188"/>
      <c r="D1817" s="188"/>
      <c r="E1817" s="188"/>
      <c r="F1817" s="188"/>
      <c r="G1817" s="188"/>
      <c r="H1817" s="188"/>
      <c r="I1817" s="188"/>
      <c r="J1817" s="188"/>
      <c r="K1817" s="188"/>
      <c r="L1817" s="188"/>
      <c r="M1817" s="236"/>
    </row>
    <row r="1818" spans="1:15" s="181" customFormat="1" ht="20.100000000000001" customHeight="1" x14ac:dyDescent="0.2">
      <c r="A1818" s="183"/>
      <c r="B1818" s="237"/>
      <c r="C1818" s="183"/>
      <c r="D1818" s="183"/>
      <c r="E1818" s="183"/>
      <c r="F1818" s="183"/>
      <c r="G1818" s="183"/>
      <c r="H1818" s="183"/>
      <c r="I1818" s="183"/>
      <c r="J1818" s="183"/>
      <c r="K1818" s="183"/>
      <c r="L1818" s="188"/>
      <c r="M1818" s="236"/>
    </row>
    <row r="1819" spans="1:15" s="181" customFormat="1" ht="20.100000000000001" customHeight="1" x14ac:dyDescent="0.2">
      <c r="A1819" s="183"/>
      <c r="B1819" s="300" t="s">
        <v>148</v>
      </c>
      <c r="C1819" s="301"/>
      <c r="D1819" s="308" t="s">
        <v>138</v>
      </c>
      <c r="E1819" s="308"/>
      <c r="F1819" s="308"/>
      <c r="G1819" s="308"/>
      <c r="H1819" s="308"/>
      <c r="I1819" s="308"/>
      <c r="J1819" s="308"/>
      <c r="K1819" s="308"/>
      <c r="L1819" s="308"/>
      <c r="M1819" s="236"/>
    </row>
    <row r="1820" spans="1:15" s="181" customFormat="1" ht="20.100000000000001" customHeight="1" x14ac:dyDescent="0.2">
      <c r="A1820" s="183"/>
      <c r="B1820" s="300"/>
      <c r="C1820" s="301"/>
      <c r="D1820" s="308"/>
      <c r="E1820" s="308"/>
      <c r="F1820" s="308"/>
      <c r="G1820" s="308"/>
      <c r="H1820" s="308"/>
      <c r="I1820" s="308"/>
      <c r="J1820" s="308"/>
      <c r="K1820" s="308"/>
      <c r="L1820" s="308"/>
      <c r="M1820" s="236"/>
    </row>
    <row r="1821" spans="1:15" ht="20.100000000000001" customHeight="1" x14ac:dyDescent="0.2">
      <c r="B1821" s="300" t="s">
        <v>149</v>
      </c>
      <c r="C1821" s="301"/>
      <c r="D1821" s="295" t="s">
        <v>139</v>
      </c>
      <c r="E1821" s="295"/>
      <c r="F1821" s="295"/>
      <c r="G1821" s="295"/>
      <c r="H1821" s="295"/>
      <c r="I1821" s="295"/>
      <c r="J1821" s="295"/>
      <c r="K1821" s="295"/>
      <c r="L1821" s="295"/>
      <c r="M1821" s="296"/>
      <c r="N1821" s="181"/>
      <c r="O1821" s="181"/>
    </row>
    <row r="1822" spans="1:15" ht="20.100000000000001" customHeight="1" x14ac:dyDescent="0.2">
      <c r="B1822" s="300"/>
      <c r="C1822" s="301"/>
      <c r="D1822" s="295"/>
      <c r="E1822" s="295"/>
      <c r="F1822" s="295"/>
      <c r="G1822" s="295"/>
      <c r="H1822" s="295"/>
      <c r="I1822" s="295"/>
      <c r="J1822" s="295"/>
      <c r="K1822" s="295"/>
      <c r="L1822" s="295"/>
      <c r="M1822" s="296"/>
      <c r="N1822" s="181"/>
      <c r="O1822" s="181"/>
    </row>
    <row r="1823" spans="1:15" ht="20.100000000000001" customHeight="1" x14ac:dyDescent="0.2">
      <c r="B1823" s="300" t="s">
        <v>150</v>
      </c>
      <c r="C1823" s="301"/>
      <c r="D1823" s="295" t="s">
        <v>140</v>
      </c>
      <c r="E1823" s="295"/>
      <c r="F1823" s="295"/>
      <c r="G1823" s="295"/>
      <c r="H1823" s="295"/>
      <c r="I1823" s="295"/>
      <c r="J1823" s="295"/>
      <c r="K1823" s="295"/>
      <c r="L1823" s="295"/>
      <c r="M1823" s="236"/>
      <c r="N1823" s="181"/>
      <c r="O1823" s="181"/>
    </row>
    <row r="1824" spans="1:15" ht="20.100000000000001" customHeight="1" x14ac:dyDescent="0.2">
      <c r="B1824" s="300"/>
      <c r="C1824" s="301"/>
      <c r="D1824" s="295"/>
      <c r="E1824" s="295"/>
      <c r="F1824" s="295"/>
      <c r="G1824" s="295"/>
      <c r="H1824" s="295"/>
      <c r="I1824" s="295"/>
      <c r="J1824" s="295"/>
      <c r="K1824" s="295"/>
      <c r="L1824" s="295"/>
      <c r="M1824" s="236"/>
      <c r="N1824" s="181"/>
      <c r="O1824" s="181"/>
    </row>
    <row r="1825" spans="2:15" ht="20.100000000000001" customHeight="1" x14ac:dyDescent="0.2">
      <c r="B1825" s="300" t="s">
        <v>151</v>
      </c>
      <c r="C1825" s="301"/>
      <c r="D1825" s="295" t="s">
        <v>141</v>
      </c>
      <c r="E1825" s="295"/>
      <c r="F1825" s="295"/>
      <c r="G1825" s="295"/>
      <c r="H1825" s="295"/>
      <c r="I1825" s="295"/>
      <c r="J1825" s="295"/>
      <c r="K1825" s="295"/>
      <c r="L1825" s="295"/>
      <c r="M1825" s="236"/>
      <c r="N1825" s="181"/>
      <c r="O1825" s="181"/>
    </row>
    <row r="1826" spans="2:15" ht="20.100000000000001" customHeight="1" x14ac:dyDescent="0.2">
      <c r="B1826" s="300"/>
      <c r="C1826" s="301"/>
      <c r="D1826" s="295"/>
      <c r="E1826" s="295"/>
      <c r="F1826" s="295"/>
      <c r="G1826" s="295"/>
      <c r="H1826" s="295"/>
      <c r="I1826" s="295"/>
      <c r="J1826" s="295"/>
      <c r="K1826" s="295"/>
      <c r="L1826" s="295"/>
      <c r="M1826" s="236"/>
      <c r="N1826" s="181"/>
      <c r="O1826" s="181"/>
    </row>
    <row r="1827" spans="2:15" ht="20.100000000000001" customHeight="1" x14ac:dyDescent="0.2">
      <c r="B1827" s="300" t="s">
        <v>152</v>
      </c>
      <c r="C1827" s="301"/>
      <c r="D1827" s="295" t="s">
        <v>142</v>
      </c>
      <c r="E1827" s="295"/>
      <c r="F1827" s="295"/>
      <c r="G1827" s="295"/>
      <c r="H1827" s="295"/>
      <c r="I1827" s="295"/>
      <c r="J1827" s="295"/>
      <c r="K1827" s="295"/>
      <c r="L1827" s="295"/>
      <c r="M1827" s="236"/>
      <c r="N1827" s="181"/>
      <c r="O1827" s="181"/>
    </row>
    <row r="1828" spans="2:15" ht="20.100000000000001" customHeight="1" x14ac:dyDescent="0.2">
      <c r="B1828" s="300"/>
      <c r="C1828" s="301"/>
      <c r="D1828" s="295"/>
      <c r="E1828" s="295"/>
      <c r="F1828" s="295"/>
      <c r="G1828" s="295"/>
      <c r="H1828" s="295"/>
      <c r="I1828" s="295"/>
      <c r="J1828" s="295"/>
      <c r="K1828" s="295"/>
      <c r="L1828" s="295"/>
      <c r="M1828" s="236"/>
      <c r="N1828" s="181"/>
      <c r="O1828" s="181"/>
    </row>
    <row r="1829" spans="2:15" ht="20.100000000000001" customHeight="1" x14ac:dyDescent="0.2">
      <c r="B1829" s="300" t="s">
        <v>153</v>
      </c>
      <c r="C1829" s="301"/>
      <c r="D1829" s="295" t="s">
        <v>143</v>
      </c>
      <c r="E1829" s="295"/>
      <c r="F1829" s="295"/>
      <c r="G1829" s="295"/>
      <c r="H1829" s="295"/>
      <c r="I1829" s="295"/>
      <c r="J1829" s="295"/>
      <c r="K1829" s="295"/>
      <c r="L1829" s="295"/>
      <c r="M1829" s="236"/>
      <c r="N1829" s="181"/>
      <c r="O1829" s="181"/>
    </row>
    <row r="1830" spans="2:15" ht="20.100000000000001" customHeight="1" x14ac:dyDescent="0.2">
      <c r="B1830" s="300"/>
      <c r="C1830" s="301"/>
      <c r="D1830" s="295"/>
      <c r="E1830" s="295"/>
      <c r="F1830" s="295"/>
      <c r="G1830" s="295"/>
      <c r="H1830" s="295"/>
      <c r="I1830" s="295"/>
      <c r="J1830" s="295"/>
      <c r="K1830" s="295"/>
      <c r="L1830" s="295"/>
      <c r="M1830" s="236"/>
      <c r="N1830" s="181"/>
      <c r="O1830" s="181"/>
    </row>
    <row r="1831" spans="2:15" ht="20.100000000000001" customHeight="1" x14ac:dyDescent="0.2">
      <c r="B1831" s="300" t="s">
        <v>154</v>
      </c>
      <c r="C1831" s="301"/>
      <c r="D1831" s="295" t="s">
        <v>144</v>
      </c>
      <c r="E1831" s="295"/>
      <c r="F1831" s="295"/>
      <c r="G1831" s="295"/>
      <c r="H1831" s="295"/>
      <c r="I1831" s="295"/>
      <c r="J1831" s="295"/>
      <c r="K1831" s="295"/>
      <c r="L1831" s="295"/>
      <c r="M1831" s="296"/>
    </row>
    <row r="1832" spans="2:15" ht="20.100000000000001" customHeight="1" thickBot="1" x14ac:dyDescent="0.25">
      <c r="B1832" s="311"/>
      <c r="C1832" s="312"/>
      <c r="D1832" s="297"/>
      <c r="E1832" s="297"/>
      <c r="F1832" s="297"/>
      <c r="G1832" s="297"/>
      <c r="H1832" s="297"/>
      <c r="I1832" s="297"/>
      <c r="J1832" s="297"/>
      <c r="K1832" s="297"/>
      <c r="L1832" s="297"/>
      <c r="M1832" s="298"/>
    </row>
    <row r="1833" spans="2:15" ht="35.1" customHeight="1" thickTop="1" x14ac:dyDescent="0.2">
      <c r="B1833" s="171"/>
      <c r="C1833" s="171"/>
      <c r="D1833" s="171"/>
      <c r="E1833" s="171"/>
      <c r="F1833" s="171"/>
      <c r="G1833" s="171"/>
      <c r="H1833" s="171"/>
      <c r="I1833" s="171"/>
      <c r="J1833" s="171"/>
      <c r="K1833" s="171"/>
      <c r="L1833" s="171"/>
      <c r="M1833" s="171"/>
    </row>
    <row r="1834" spans="2:15" ht="20.100000000000001" customHeight="1" x14ac:dyDescent="0.2">
      <c r="B1834" s="170"/>
      <c r="C1834" s="170"/>
      <c r="D1834" s="170"/>
      <c r="E1834" s="170"/>
      <c r="F1834" s="170"/>
      <c r="G1834" s="170"/>
      <c r="H1834" s="170"/>
      <c r="I1834" s="170"/>
      <c r="J1834" s="170"/>
      <c r="K1834" s="170"/>
      <c r="L1834" s="170"/>
      <c r="M1834" s="170"/>
    </row>
    <row r="1835" spans="2:15" ht="20.100000000000001" customHeight="1" x14ac:dyDescent="0.2">
      <c r="B1835" s="170"/>
      <c r="C1835" s="170"/>
      <c r="D1835" s="170"/>
      <c r="E1835" s="170"/>
      <c r="F1835" s="170"/>
      <c r="G1835" s="170"/>
      <c r="H1835" s="170"/>
      <c r="I1835" s="170"/>
      <c r="J1835" s="170"/>
      <c r="K1835" s="170"/>
      <c r="L1835" s="170"/>
      <c r="M1835" s="170"/>
    </row>
    <row r="1836" spans="2:15" ht="20.100000000000001" customHeight="1" x14ac:dyDescent="0.2">
      <c r="B1836" s="170"/>
      <c r="C1836" s="170"/>
      <c r="D1836" s="170"/>
      <c r="E1836" s="170"/>
      <c r="F1836" s="170"/>
      <c r="G1836" s="170"/>
      <c r="H1836" s="170"/>
      <c r="I1836" s="170"/>
      <c r="J1836" s="170"/>
      <c r="K1836" s="170"/>
      <c r="L1836" s="170"/>
      <c r="M1836" s="170"/>
    </row>
    <row r="1837" spans="2:15" ht="20.100000000000001" customHeight="1" x14ac:dyDescent="0.2">
      <c r="B1837" s="170"/>
      <c r="C1837" s="170"/>
      <c r="D1837" s="170"/>
      <c r="E1837" s="170"/>
      <c r="F1837" s="170"/>
      <c r="G1837" s="170"/>
      <c r="H1837" s="170"/>
      <c r="I1837" s="170"/>
      <c r="J1837" s="170"/>
      <c r="K1837" s="170"/>
      <c r="L1837" s="170"/>
      <c r="M1837" s="170"/>
    </row>
    <row r="1838" spans="2:15" ht="20.100000000000001" customHeight="1" x14ac:dyDescent="0.2">
      <c r="B1838" s="170"/>
      <c r="C1838" s="170"/>
      <c r="D1838" s="170"/>
      <c r="E1838" s="170"/>
      <c r="F1838" s="170"/>
      <c r="G1838" s="170"/>
      <c r="H1838" s="170"/>
      <c r="I1838" s="170"/>
      <c r="J1838" s="170"/>
      <c r="K1838" s="170"/>
      <c r="L1838" s="170"/>
      <c r="M1838" s="170"/>
    </row>
    <row r="1839" spans="2:15" ht="20.100000000000001" customHeight="1" x14ac:dyDescent="0.2">
      <c r="B1839" s="170"/>
      <c r="C1839" s="170"/>
      <c r="D1839" s="170"/>
      <c r="E1839" s="170"/>
      <c r="F1839" s="170"/>
      <c r="G1839" s="170"/>
      <c r="H1839" s="170"/>
      <c r="I1839" s="170"/>
      <c r="J1839" s="170"/>
      <c r="K1839" s="170"/>
      <c r="L1839" s="170"/>
      <c r="M1839" s="170"/>
    </row>
    <row r="1840" spans="2:15" ht="20.100000000000001" customHeight="1" x14ac:dyDescent="0.2">
      <c r="B1840" s="170"/>
      <c r="C1840" s="170"/>
      <c r="D1840" s="170"/>
      <c r="E1840" s="170"/>
      <c r="F1840" s="170"/>
      <c r="G1840" s="170"/>
      <c r="H1840" s="170"/>
      <c r="I1840" s="170"/>
      <c r="J1840" s="170"/>
      <c r="K1840" s="170"/>
      <c r="L1840" s="170"/>
      <c r="M1840" s="170"/>
    </row>
    <row r="1841" spans="2:13" ht="20.100000000000001" customHeight="1" x14ac:dyDescent="0.2">
      <c r="B1841" s="170"/>
      <c r="C1841" s="170"/>
      <c r="D1841" s="170"/>
      <c r="E1841" s="170"/>
      <c r="F1841" s="170"/>
      <c r="G1841" s="170"/>
      <c r="H1841" s="170"/>
      <c r="I1841" s="170"/>
      <c r="J1841" s="170"/>
      <c r="K1841" s="170"/>
      <c r="L1841" s="170"/>
      <c r="M1841" s="170"/>
    </row>
    <row r="1842" spans="2:13" ht="20.100000000000001" customHeight="1" x14ac:dyDescent="0.2">
      <c r="B1842" s="170"/>
      <c r="C1842" s="170"/>
      <c r="D1842" s="170"/>
      <c r="E1842" s="170"/>
      <c r="F1842" s="170"/>
      <c r="G1842" s="170"/>
      <c r="H1842" s="170"/>
      <c r="I1842" s="170"/>
      <c r="J1842" s="170"/>
      <c r="K1842" s="170"/>
      <c r="L1842" s="170"/>
      <c r="M1842" s="170"/>
    </row>
    <row r="1843" spans="2:13" ht="20.100000000000001" customHeight="1" x14ac:dyDescent="0.2">
      <c r="B1843" s="170"/>
      <c r="C1843" s="170"/>
      <c r="D1843" s="170"/>
      <c r="E1843" s="170"/>
      <c r="F1843" s="170"/>
      <c r="G1843" s="170"/>
      <c r="H1843" s="170"/>
      <c r="I1843" s="170"/>
      <c r="J1843" s="170"/>
      <c r="K1843" s="170"/>
      <c r="L1843" s="170"/>
      <c r="M1843" s="170"/>
    </row>
    <row r="1844" spans="2:13" ht="20.100000000000001" customHeight="1" x14ac:dyDescent="0.2">
      <c r="B1844" s="170"/>
      <c r="C1844" s="170"/>
      <c r="D1844" s="170"/>
      <c r="E1844" s="170"/>
      <c r="F1844" s="170"/>
      <c r="G1844" s="170"/>
      <c r="H1844" s="170"/>
      <c r="I1844" s="170"/>
      <c r="J1844" s="170"/>
      <c r="K1844" s="170"/>
      <c r="L1844" s="170"/>
      <c r="M1844" s="170"/>
    </row>
    <row r="1845" spans="2:13" ht="20.100000000000001" customHeight="1" x14ac:dyDescent="0.2">
      <c r="B1845" s="170"/>
      <c r="C1845" s="170"/>
      <c r="D1845" s="170"/>
      <c r="E1845" s="170"/>
      <c r="F1845" s="170"/>
      <c r="G1845" s="170"/>
      <c r="H1845" s="170"/>
      <c r="I1845" s="170"/>
      <c r="J1845" s="170"/>
      <c r="K1845" s="170"/>
      <c r="L1845" s="170"/>
      <c r="M1845" s="170"/>
    </row>
    <row r="1846" spans="2:13" ht="20.100000000000001" customHeight="1" x14ac:dyDescent="0.2">
      <c r="B1846" s="170"/>
      <c r="C1846" s="170"/>
      <c r="D1846" s="170"/>
      <c r="E1846" s="170"/>
      <c r="F1846" s="170"/>
      <c r="G1846" s="170"/>
      <c r="H1846" s="170"/>
      <c r="I1846" s="170"/>
      <c r="J1846" s="170"/>
      <c r="K1846" s="170"/>
      <c r="L1846" s="170"/>
      <c r="M1846" s="170"/>
    </row>
    <row r="1847" spans="2:13" ht="20.100000000000001" customHeight="1" x14ac:dyDescent="0.2">
      <c r="B1847" s="170"/>
      <c r="C1847" s="170"/>
      <c r="D1847" s="170"/>
      <c r="E1847" s="170"/>
      <c r="F1847" s="170"/>
      <c r="G1847" s="170"/>
      <c r="H1847" s="170"/>
      <c r="I1847" s="170"/>
      <c r="J1847" s="170"/>
      <c r="K1847" s="170"/>
      <c r="L1847" s="170"/>
      <c r="M1847" s="170"/>
    </row>
    <row r="1848" spans="2:13" ht="20.100000000000001" customHeight="1" x14ac:dyDescent="0.2">
      <c r="B1848" s="170"/>
      <c r="C1848" s="170"/>
      <c r="D1848" s="170"/>
      <c r="E1848" s="170"/>
      <c r="F1848" s="170"/>
      <c r="G1848" s="170"/>
      <c r="H1848" s="170"/>
      <c r="I1848" s="170"/>
      <c r="J1848" s="170"/>
      <c r="K1848" s="170"/>
      <c r="L1848" s="170"/>
      <c r="M1848" s="170"/>
    </row>
    <row r="1849" spans="2:13" ht="20.100000000000001" customHeight="1" x14ac:dyDescent="0.2">
      <c r="B1849" s="170"/>
      <c r="C1849" s="170"/>
      <c r="D1849" s="170"/>
      <c r="E1849" s="170"/>
      <c r="F1849" s="170"/>
      <c r="G1849" s="170"/>
      <c r="H1849" s="170"/>
      <c r="I1849" s="170"/>
      <c r="J1849" s="170"/>
      <c r="K1849" s="170"/>
      <c r="L1849" s="170"/>
      <c r="M1849" s="170"/>
    </row>
    <row r="1850" spans="2:13" ht="20.100000000000001" customHeight="1" x14ac:dyDescent="0.2">
      <c r="B1850" s="170"/>
      <c r="C1850" s="170"/>
      <c r="D1850" s="170"/>
      <c r="E1850" s="170"/>
      <c r="F1850" s="170"/>
      <c r="G1850" s="170"/>
      <c r="H1850" s="170"/>
      <c r="I1850" s="170"/>
      <c r="J1850" s="170"/>
      <c r="K1850" s="170"/>
      <c r="L1850" s="170"/>
      <c r="M1850" s="170"/>
    </row>
    <row r="1851" spans="2:13" ht="20.100000000000001" customHeight="1" x14ac:dyDescent="0.2">
      <c r="B1851" s="170"/>
      <c r="C1851" s="170"/>
      <c r="D1851" s="170"/>
      <c r="E1851" s="170"/>
      <c r="F1851" s="170"/>
      <c r="G1851" s="170"/>
      <c r="H1851" s="170"/>
      <c r="I1851" s="170"/>
      <c r="J1851" s="170"/>
      <c r="K1851" s="170"/>
      <c r="L1851" s="170"/>
      <c r="M1851" s="170"/>
    </row>
    <row r="1852" spans="2:13" ht="20.100000000000001" customHeight="1" x14ac:dyDescent="0.2">
      <c r="B1852" s="170"/>
      <c r="C1852" s="170"/>
      <c r="D1852" s="170"/>
      <c r="E1852" s="170"/>
      <c r="F1852" s="170"/>
      <c r="G1852" s="170"/>
      <c r="H1852" s="170"/>
      <c r="I1852" s="170"/>
      <c r="J1852" s="170"/>
      <c r="K1852" s="170"/>
      <c r="L1852" s="170"/>
      <c r="M1852" s="170"/>
    </row>
    <row r="1853" spans="2:13" ht="20.100000000000001" customHeight="1" x14ac:dyDescent="0.2">
      <c r="B1853" s="170"/>
      <c r="C1853" s="170"/>
      <c r="D1853" s="170"/>
      <c r="E1853" s="170"/>
      <c r="F1853" s="170"/>
      <c r="G1853" s="170"/>
      <c r="H1853" s="170"/>
      <c r="I1853" s="170"/>
      <c r="J1853" s="170"/>
      <c r="K1853" s="170"/>
      <c r="L1853" s="170"/>
      <c r="M1853" s="170"/>
    </row>
    <row r="1854" spans="2:13" ht="20.100000000000001" customHeight="1" x14ac:dyDescent="0.2">
      <c r="B1854" s="170"/>
      <c r="C1854" s="170"/>
      <c r="D1854" s="170"/>
      <c r="E1854" s="170"/>
      <c r="F1854" s="170"/>
      <c r="G1854" s="170"/>
      <c r="H1854" s="170"/>
      <c r="I1854" s="170"/>
      <c r="J1854" s="170"/>
      <c r="K1854" s="170"/>
      <c r="L1854" s="170"/>
      <c r="M1854" s="170"/>
    </row>
    <row r="1855" spans="2:13" ht="20.100000000000001" customHeight="1" x14ac:dyDescent="0.2">
      <c r="B1855" s="170"/>
      <c r="C1855" s="170"/>
      <c r="D1855" s="170"/>
      <c r="E1855" s="170"/>
      <c r="F1855" s="170"/>
      <c r="G1855" s="170"/>
      <c r="H1855" s="170"/>
      <c r="I1855" s="170"/>
      <c r="J1855" s="170"/>
      <c r="K1855" s="170"/>
      <c r="L1855" s="170"/>
      <c r="M1855" s="170"/>
    </row>
    <row r="1856" spans="2:13" ht="20.100000000000001" customHeight="1" x14ac:dyDescent="0.2">
      <c r="B1856" s="170"/>
      <c r="C1856" s="170"/>
      <c r="D1856" s="170"/>
      <c r="E1856" s="170"/>
      <c r="F1856" s="170"/>
      <c r="G1856" s="170"/>
      <c r="H1856" s="170"/>
      <c r="I1856" s="170"/>
      <c r="J1856" s="170"/>
      <c r="K1856" s="170"/>
      <c r="L1856" s="170"/>
      <c r="M1856" s="170"/>
    </row>
    <row r="1857" spans="2:13" ht="20.100000000000001" customHeight="1" x14ac:dyDescent="0.2">
      <c r="B1857" s="170"/>
      <c r="C1857" s="170"/>
      <c r="D1857" s="170"/>
      <c r="E1857" s="170"/>
      <c r="F1857" s="170"/>
      <c r="G1857" s="170"/>
      <c r="H1857" s="170"/>
      <c r="I1857" s="170"/>
      <c r="J1857" s="170"/>
      <c r="K1857" s="170"/>
      <c r="L1857" s="170"/>
      <c r="M1857" s="170"/>
    </row>
    <row r="1858" spans="2:13" ht="20.100000000000001" customHeight="1" x14ac:dyDescent="0.2">
      <c r="B1858" s="170"/>
      <c r="C1858" s="170"/>
      <c r="D1858" s="170"/>
      <c r="E1858" s="170"/>
      <c r="F1858" s="170"/>
      <c r="G1858" s="170"/>
      <c r="H1858" s="170"/>
      <c r="I1858" s="170"/>
      <c r="J1858" s="170"/>
      <c r="K1858" s="170"/>
      <c r="L1858" s="170"/>
      <c r="M1858" s="170"/>
    </row>
    <row r="1859" spans="2:13" ht="20.100000000000001" customHeight="1" x14ac:dyDescent="0.2">
      <c r="B1859" s="170"/>
      <c r="C1859" s="170"/>
      <c r="D1859" s="170"/>
      <c r="E1859" s="170"/>
      <c r="F1859" s="170"/>
      <c r="G1859" s="170"/>
      <c r="H1859" s="170"/>
      <c r="I1859" s="170"/>
      <c r="J1859" s="170"/>
      <c r="K1859" s="170"/>
      <c r="L1859" s="170"/>
      <c r="M1859" s="170"/>
    </row>
    <row r="1860" spans="2:13" ht="20.100000000000001" customHeight="1" x14ac:dyDescent="0.2">
      <c r="B1860" s="170"/>
      <c r="C1860" s="170"/>
      <c r="D1860" s="170"/>
      <c r="E1860" s="170"/>
      <c r="F1860" s="170"/>
      <c r="G1860" s="170"/>
      <c r="H1860" s="170"/>
      <c r="I1860" s="170"/>
      <c r="J1860" s="170"/>
      <c r="K1860" s="170"/>
      <c r="L1860" s="170"/>
      <c r="M1860" s="170"/>
    </row>
    <row r="1861" spans="2:13" ht="20.100000000000001" customHeight="1" x14ac:dyDescent="0.2">
      <c r="B1861" s="170"/>
      <c r="C1861" s="170"/>
      <c r="D1861" s="170"/>
      <c r="E1861" s="170"/>
      <c r="F1861" s="170"/>
      <c r="G1861" s="170"/>
      <c r="H1861" s="170"/>
      <c r="I1861" s="170"/>
      <c r="J1861" s="170"/>
      <c r="K1861" s="170"/>
      <c r="L1861" s="170"/>
      <c r="M1861" s="170"/>
    </row>
    <row r="1862" spans="2:13" ht="20.100000000000001" customHeight="1" x14ac:dyDescent="0.2">
      <c r="B1862" s="170"/>
      <c r="C1862" s="170"/>
      <c r="D1862" s="170"/>
      <c r="E1862" s="170"/>
      <c r="F1862" s="170"/>
      <c r="G1862" s="170"/>
      <c r="H1862" s="170"/>
      <c r="I1862" s="170"/>
      <c r="J1862" s="170"/>
      <c r="K1862" s="170"/>
      <c r="L1862" s="170"/>
      <c r="M1862" s="170"/>
    </row>
    <row r="1863" spans="2:13" ht="20.100000000000001" customHeight="1" x14ac:dyDescent="0.2">
      <c r="B1863" s="170"/>
      <c r="C1863" s="170"/>
      <c r="D1863" s="170"/>
      <c r="E1863" s="170"/>
      <c r="F1863" s="170"/>
      <c r="G1863" s="170"/>
      <c r="H1863" s="170"/>
      <c r="I1863" s="170"/>
      <c r="J1863" s="170"/>
      <c r="K1863" s="170"/>
      <c r="L1863" s="170"/>
      <c r="M1863" s="170"/>
    </row>
    <row r="1864" spans="2:13" ht="20.100000000000001" customHeight="1" x14ac:dyDescent="0.2">
      <c r="B1864" s="170"/>
      <c r="C1864" s="170"/>
      <c r="D1864" s="170"/>
      <c r="E1864" s="170"/>
      <c r="F1864" s="170"/>
      <c r="G1864" s="170"/>
      <c r="H1864" s="170"/>
      <c r="I1864" s="170"/>
      <c r="J1864" s="170"/>
      <c r="K1864" s="170"/>
      <c r="L1864" s="170"/>
      <c r="M1864" s="170"/>
    </row>
    <row r="1865" spans="2:13" ht="20.100000000000001" customHeight="1" x14ac:dyDescent="0.2">
      <c r="B1865" s="170"/>
      <c r="C1865" s="170"/>
      <c r="D1865" s="170"/>
      <c r="E1865" s="170"/>
      <c r="F1865" s="170"/>
      <c r="G1865" s="170"/>
      <c r="H1865" s="170"/>
      <c r="I1865" s="170"/>
      <c r="J1865" s="170"/>
      <c r="K1865" s="170"/>
      <c r="L1865" s="170"/>
      <c r="M1865" s="170"/>
    </row>
    <row r="1866" spans="2:13" ht="20.100000000000001" customHeight="1" x14ac:dyDescent="0.2">
      <c r="B1866" s="170"/>
      <c r="C1866" s="170"/>
      <c r="D1866" s="170"/>
      <c r="E1866" s="170"/>
      <c r="F1866" s="170"/>
      <c r="G1866" s="170"/>
      <c r="H1866" s="170"/>
      <c r="I1866" s="170"/>
      <c r="J1866" s="170"/>
      <c r="K1866" s="170"/>
      <c r="L1866" s="170"/>
      <c r="M1866" s="170"/>
    </row>
    <row r="1867" spans="2:13" ht="20.100000000000001" customHeight="1" x14ac:dyDescent="0.2">
      <c r="B1867" s="170"/>
      <c r="C1867" s="170"/>
      <c r="D1867" s="170"/>
      <c r="E1867" s="170"/>
      <c r="F1867" s="170"/>
      <c r="G1867" s="170"/>
      <c r="H1867" s="170"/>
      <c r="I1867" s="170"/>
      <c r="J1867" s="170"/>
      <c r="K1867" s="170"/>
      <c r="L1867" s="170"/>
      <c r="M1867" s="170"/>
    </row>
    <row r="1868" spans="2:13" ht="20.100000000000001" customHeight="1" x14ac:dyDescent="0.2">
      <c r="B1868" s="170"/>
      <c r="C1868" s="170"/>
      <c r="D1868" s="170"/>
      <c r="E1868" s="170"/>
      <c r="F1868" s="170"/>
      <c r="G1868" s="170"/>
      <c r="H1868" s="170"/>
      <c r="I1868" s="170"/>
      <c r="J1868" s="170"/>
      <c r="K1868" s="170"/>
      <c r="L1868" s="170"/>
      <c r="M1868" s="170"/>
    </row>
    <row r="1869" spans="2:13" ht="20.100000000000001" customHeight="1" x14ac:dyDescent="0.2">
      <c r="B1869" s="170"/>
      <c r="C1869" s="170"/>
      <c r="D1869" s="170"/>
      <c r="E1869" s="170"/>
      <c r="F1869" s="170"/>
      <c r="G1869" s="170"/>
      <c r="H1869" s="170"/>
      <c r="I1869" s="170"/>
      <c r="J1869" s="170"/>
      <c r="K1869" s="170"/>
      <c r="L1869" s="170"/>
      <c r="M1869" s="170"/>
    </row>
    <row r="1870" spans="2:13" ht="20.100000000000001" customHeight="1" x14ac:dyDescent="0.2">
      <c r="B1870" s="170"/>
      <c r="C1870" s="170"/>
      <c r="D1870" s="170"/>
      <c r="E1870" s="170"/>
      <c r="F1870" s="170"/>
      <c r="G1870" s="170"/>
      <c r="H1870" s="170"/>
      <c r="I1870" s="170"/>
      <c r="J1870" s="170"/>
      <c r="K1870" s="170"/>
      <c r="L1870" s="170"/>
      <c r="M1870" s="170"/>
    </row>
    <row r="1871" spans="2:13" ht="20.100000000000001" customHeight="1" x14ac:dyDescent="0.2">
      <c r="B1871" s="170"/>
      <c r="C1871" s="170"/>
      <c r="D1871" s="170"/>
      <c r="E1871" s="170"/>
      <c r="F1871" s="170"/>
      <c r="G1871" s="170"/>
      <c r="H1871" s="170"/>
      <c r="I1871" s="170"/>
      <c r="J1871" s="170"/>
      <c r="K1871" s="170"/>
      <c r="L1871" s="170"/>
      <c r="M1871" s="170"/>
    </row>
    <row r="1872" spans="2:13" ht="20.100000000000001" customHeight="1" x14ac:dyDescent="0.2">
      <c r="B1872" s="170"/>
      <c r="C1872" s="170"/>
      <c r="D1872" s="170"/>
      <c r="E1872" s="170"/>
      <c r="F1872" s="170"/>
      <c r="G1872" s="170"/>
      <c r="H1872" s="170"/>
      <c r="I1872" s="170"/>
      <c r="J1872" s="170"/>
      <c r="K1872" s="170"/>
      <c r="L1872" s="170"/>
      <c r="M1872" s="170"/>
    </row>
    <row r="1873" spans="2:15" ht="20.100000000000001" customHeight="1" x14ac:dyDescent="0.2">
      <c r="B1873" s="170"/>
      <c r="C1873" s="170"/>
      <c r="D1873" s="170"/>
      <c r="E1873" s="170"/>
      <c r="F1873" s="170"/>
      <c r="G1873" s="170"/>
      <c r="H1873" s="170"/>
      <c r="I1873" s="170"/>
      <c r="J1873" s="170"/>
      <c r="K1873" s="170"/>
      <c r="L1873" s="170"/>
      <c r="M1873" s="170"/>
    </row>
    <row r="1874" spans="2:15" ht="20.100000000000001" customHeight="1" x14ac:dyDescent="0.2">
      <c r="B1874" s="170"/>
      <c r="C1874" s="170"/>
      <c r="D1874" s="170"/>
      <c r="E1874" s="170"/>
      <c r="F1874" s="170"/>
      <c r="G1874" s="170"/>
      <c r="H1874" s="170"/>
      <c r="I1874" s="170"/>
      <c r="J1874" s="170"/>
      <c r="K1874" s="170"/>
      <c r="L1874" s="170"/>
      <c r="M1874" s="170"/>
    </row>
    <row r="1875" spans="2:15" ht="20.100000000000001" customHeight="1" x14ac:dyDescent="0.2">
      <c r="B1875" s="172"/>
      <c r="C1875" s="172"/>
      <c r="D1875" s="172"/>
      <c r="E1875" s="172"/>
      <c r="F1875" s="172"/>
      <c r="G1875" s="172"/>
      <c r="H1875" s="172"/>
      <c r="I1875" s="172"/>
      <c r="J1875" s="172"/>
      <c r="K1875" s="172"/>
      <c r="L1875" s="172"/>
      <c r="M1875" s="172"/>
    </row>
    <row r="1876" spans="2:15" ht="20.100000000000001" customHeight="1" x14ac:dyDescent="0.2">
      <c r="B1876" s="172"/>
      <c r="C1876" s="172"/>
      <c r="D1876" s="172"/>
      <c r="E1876" s="172"/>
      <c r="F1876" s="172"/>
      <c r="G1876" s="172"/>
      <c r="H1876" s="172"/>
      <c r="I1876" s="172"/>
      <c r="J1876" s="172"/>
      <c r="K1876" s="172"/>
      <c r="L1876" s="172"/>
      <c r="M1876" s="172"/>
    </row>
    <row r="1877" spans="2:15" ht="20.100000000000001" customHeight="1" x14ac:dyDescent="0.2">
      <c r="B1877" s="170"/>
      <c r="C1877" s="170"/>
      <c r="D1877" s="170"/>
      <c r="E1877" s="170"/>
      <c r="F1877" s="170"/>
      <c r="G1877" s="170"/>
      <c r="H1877" s="170"/>
      <c r="I1877" s="170"/>
      <c r="J1877" s="170"/>
      <c r="K1877" s="170"/>
      <c r="L1877" s="170"/>
      <c r="M1877" s="170"/>
    </row>
    <row r="1878" spans="2:15" ht="20.100000000000001" customHeight="1" x14ac:dyDescent="0.2">
      <c r="B1878" s="170"/>
      <c r="C1878" s="170"/>
      <c r="D1878" s="170"/>
      <c r="E1878" s="170"/>
      <c r="F1878" s="170"/>
      <c r="G1878" s="170"/>
      <c r="H1878" s="170"/>
      <c r="I1878" s="170"/>
      <c r="J1878" s="170"/>
      <c r="K1878" s="170"/>
      <c r="L1878" s="170"/>
      <c r="M1878" s="170"/>
    </row>
    <row r="1879" spans="2:15" ht="20.100000000000001" customHeight="1" x14ac:dyDescent="0.2">
      <c r="B1879" s="197"/>
      <c r="C1879" s="197"/>
      <c r="D1879" s="197"/>
      <c r="E1879" s="197"/>
      <c r="F1879" s="197"/>
      <c r="G1879" s="197"/>
      <c r="H1879" s="197"/>
      <c r="I1879" s="197"/>
      <c r="J1879" s="197"/>
      <c r="K1879" s="197"/>
      <c r="L1879" s="197"/>
      <c r="M1879" s="197"/>
    </row>
    <row r="1880" spans="2:15" ht="20.100000000000001" customHeight="1" x14ac:dyDescent="0.2">
      <c r="B1880" s="170"/>
      <c r="C1880" s="170"/>
      <c r="D1880" s="170"/>
      <c r="E1880" s="170"/>
      <c r="F1880" s="170"/>
      <c r="G1880" s="170"/>
      <c r="H1880" s="170"/>
      <c r="I1880" s="170"/>
      <c r="J1880" s="170"/>
      <c r="K1880" s="170"/>
      <c r="L1880" s="170"/>
      <c r="M1880" s="170"/>
    </row>
    <row r="1881" spans="2:15" ht="20.100000000000001" customHeight="1" x14ac:dyDescent="0.2">
      <c r="B1881" s="168"/>
      <c r="C1881" s="168"/>
      <c r="D1881" s="168"/>
      <c r="E1881" s="168"/>
      <c r="F1881" s="168"/>
      <c r="G1881" s="168"/>
      <c r="H1881" s="168"/>
      <c r="I1881" s="168"/>
      <c r="J1881" s="168"/>
      <c r="K1881" s="168"/>
      <c r="L1881" s="168"/>
      <c r="M1881" s="168"/>
      <c r="N1881" s="13"/>
      <c r="O1881" s="13"/>
    </row>
    <row r="1882" spans="2:15" ht="20.100000000000001" customHeight="1" x14ac:dyDescent="0.2">
      <c r="B1882" s="169"/>
      <c r="C1882" s="169"/>
      <c r="D1882" s="169"/>
      <c r="E1882" s="169"/>
      <c r="F1882" s="169"/>
      <c r="G1882" s="169"/>
      <c r="H1882" s="169"/>
      <c r="I1882" s="169"/>
      <c r="J1882" s="169"/>
      <c r="K1882" s="169"/>
      <c r="L1882" s="169"/>
      <c r="M1882" s="169"/>
      <c r="N1882" s="13"/>
      <c r="O1882" s="13"/>
    </row>
    <row r="1883" spans="2:15" ht="20.100000000000001" customHeight="1" x14ac:dyDescent="0.2">
      <c r="B1883" s="169"/>
      <c r="C1883" s="169"/>
      <c r="D1883" s="169"/>
      <c r="E1883" s="169"/>
      <c r="F1883" s="169"/>
      <c r="G1883" s="169"/>
      <c r="H1883" s="169"/>
      <c r="I1883" s="169"/>
      <c r="J1883" s="169"/>
      <c r="K1883" s="169"/>
      <c r="L1883" s="169"/>
      <c r="M1883" s="169"/>
      <c r="N1883" s="13"/>
      <c r="O1883" s="13"/>
    </row>
    <row r="1884" spans="2:15" ht="20.100000000000001" customHeight="1" x14ac:dyDescent="0.2">
      <c r="B1884" s="170"/>
      <c r="C1884" s="170"/>
      <c r="D1884" s="170"/>
      <c r="E1884" s="170"/>
      <c r="F1884" s="170"/>
      <c r="G1884" s="170"/>
      <c r="H1884" s="170"/>
      <c r="I1884" s="170"/>
      <c r="J1884" s="170"/>
      <c r="K1884" s="170"/>
      <c r="L1884" s="170"/>
      <c r="M1884" s="170"/>
      <c r="N1884" s="13"/>
      <c r="O1884" s="13"/>
    </row>
    <row r="1885" spans="2:15" ht="20.100000000000001" customHeight="1" x14ac:dyDescent="0.2">
      <c r="B1885" s="168" t="s">
        <v>133</v>
      </c>
      <c r="C1885" s="168"/>
      <c r="D1885" s="168"/>
      <c r="E1885" s="168"/>
      <c r="F1885" s="168"/>
      <c r="G1885" s="168"/>
      <c r="H1885" s="168"/>
      <c r="I1885" s="168"/>
      <c r="J1885" s="168"/>
      <c r="K1885" s="168"/>
      <c r="L1885" s="168"/>
      <c r="M1885" s="168"/>
      <c r="N1885" s="137"/>
      <c r="O1885" s="137"/>
    </row>
    <row r="1886" spans="2:15" s="84" customFormat="1" ht="20.100000000000001" customHeight="1" x14ac:dyDescent="0.2">
      <c r="B1886" s="170"/>
      <c r="C1886" s="170"/>
      <c r="D1886" s="170"/>
      <c r="E1886" s="170"/>
      <c r="F1886" s="170"/>
      <c r="G1886" s="170"/>
      <c r="H1886" s="170"/>
      <c r="I1886" s="170"/>
      <c r="J1886" s="170"/>
      <c r="K1886" s="170"/>
      <c r="L1886" s="170"/>
      <c r="M1886" s="170"/>
      <c r="N1886" s="13"/>
      <c r="O1886" s="13"/>
    </row>
    <row r="1887" spans="2:15" ht="20.100000000000001" customHeight="1" x14ac:dyDescent="0.2">
      <c r="B1887" s="197"/>
      <c r="C1887" s="197"/>
      <c r="D1887" s="197"/>
      <c r="E1887" s="197"/>
      <c r="F1887" s="197"/>
      <c r="G1887" s="197"/>
      <c r="H1887" s="197"/>
      <c r="I1887" s="197"/>
      <c r="J1887" s="197"/>
      <c r="K1887" s="197"/>
      <c r="L1887" s="197"/>
      <c r="M1887" s="197"/>
      <c r="N1887" s="13"/>
      <c r="O1887" s="13"/>
    </row>
    <row r="1888" spans="2:15" ht="20.100000000000001" customHeight="1" x14ac:dyDescent="0.2">
      <c r="B1888" s="170"/>
      <c r="C1888" s="170"/>
      <c r="D1888" s="170"/>
      <c r="E1888" s="170"/>
      <c r="F1888" s="170"/>
      <c r="G1888" s="170"/>
      <c r="H1888" s="170"/>
      <c r="I1888" s="170"/>
      <c r="J1888" s="170"/>
      <c r="K1888" s="170"/>
      <c r="L1888" s="170"/>
      <c r="M1888" s="170"/>
      <c r="N1888" s="13"/>
      <c r="O1888" s="13"/>
    </row>
    <row r="1889" spans="2:15" ht="20.100000000000001" customHeight="1" x14ac:dyDescent="0.2">
      <c r="B1889" s="170"/>
      <c r="C1889" s="170"/>
      <c r="D1889" s="170"/>
      <c r="E1889" s="170"/>
      <c r="F1889" s="170"/>
      <c r="G1889" s="170"/>
      <c r="H1889" s="170"/>
      <c r="I1889" s="170"/>
      <c r="J1889" s="170"/>
      <c r="K1889" s="170"/>
      <c r="L1889" s="170"/>
      <c r="M1889" s="170"/>
      <c r="N1889" s="13"/>
      <c r="O1889" s="13"/>
    </row>
    <row r="1890" spans="2:15" ht="20.100000000000001" customHeight="1" x14ac:dyDescent="0.2">
      <c r="B1890" s="170"/>
      <c r="C1890" s="170"/>
      <c r="D1890" s="170"/>
      <c r="E1890" s="170"/>
      <c r="F1890" s="170"/>
      <c r="G1890" s="170"/>
      <c r="H1890" s="170"/>
      <c r="I1890" s="170"/>
      <c r="J1890" s="170"/>
      <c r="K1890" s="170"/>
      <c r="L1890" s="170"/>
      <c r="M1890" s="170"/>
      <c r="N1890" s="13"/>
      <c r="O1890" s="13"/>
    </row>
    <row r="1891" spans="2:15" ht="20.100000000000001" customHeight="1" x14ac:dyDescent="0.2">
      <c r="B1891" s="170"/>
      <c r="C1891" s="170"/>
      <c r="D1891" s="170"/>
      <c r="E1891" s="170"/>
      <c r="F1891" s="170"/>
      <c r="G1891" s="170"/>
      <c r="H1891" s="170"/>
      <c r="I1891" s="170"/>
      <c r="J1891" s="170"/>
      <c r="K1891" s="170"/>
      <c r="L1891" s="170"/>
      <c r="M1891" s="170"/>
      <c r="N1891" s="13"/>
      <c r="O1891" s="13"/>
    </row>
    <row r="1892" spans="2:15" ht="20.100000000000001" customHeight="1" x14ac:dyDescent="0.2">
      <c r="B1892" s="170"/>
      <c r="C1892" s="170"/>
      <c r="D1892" s="170"/>
      <c r="E1892" s="170"/>
      <c r="F1892" s="170"/>
      <c r="G1892" s="170"/>
      <c r="H1892" s="170"/>
      <c r="I1892" s="170"/>
      <c r="J1892" s="170"/>
      <c r="K1892" s="170"/>
      <c r="L1892" s="170"/>
      <c r="M1892" s="170"/>
      <c r="N1892" s="13"/>
      <c r="O1892" s="13"/>
    </row>
    <row r="1893" spans="2:15" ht="20.100000000000001" customHeight="1" x14ac:dyDescent="0.2">
      <c r="B1893" s="170"/>
      <c r="C1893" s="170"/>
      <c r="D1893" s="170"/>
      <c r="E1893" s="170"/>
      <c r="F1893" s="170"/>
      <c r="G1893" s="170"/>
      <c r="H1893" s="170"/>
      <c r="I1893" s="170"/>
      <c r="J1893" s="170"/>
      <c r="K1893" s="170"/>
      <c r="L1893" s="170"/>
      <c r="M1893" s="170"/>
      <c r="N1893" s="13"/>
      <c r="O1893" s="13"/>
    </row>
    <row r="1894" spans="2:15" ht="20.100000000000001" customHeight="1" x14ac:dyDescent="0.2">
      <c r="B1894" s="170"/>
      <c r="C1894" s="170"/>
      <c r="D1894" s="170"/>
      <c r="E1894" s="170"/>
      <c r="F1894" s="170"/>
      <c r="G1894" s="170"/>
      <c r="H1894" s="170"/>
      <c r="I1894" s="170"/>
      <c r="J1894" s="170"/>
      <c r="K1894" s="170"/>
      <c r="L1894" s="170"/>
      <c r="M1894" s="170"/>
      <c r="N1894" s="13"/>
      <c r="O1894" s="13"/>
    </row>
    <row r="1895" spans="2:15" ht="20.100000000000001" customHeight="1" x14ac:dyDescent="0.2">
      <c r="B1895" s="170"/>
      <c r="C1895" s="170"/>
      <c r="D1895" s="170"/>
      <c r="E1895" s="170"/>
      <c r="F1895" s="170"/>
      <c r="G1895" s="170"/>
      <c r="H1895" s="170"/>
      <c r="I1895" s="170"/>
      <c r="J1895" s="170"/>
      <c r="K1895" s="170"/>
      <c r="L1895" s="170"/>
      <c r="M1895" s="170"/>
      <c r="N1895" s="13"/>
      <c r="O1895" s="13"/>
    </row>
    <row r="1896" spans="2:15" ht="20.100000000000001" customHeight="1" x14ac:dyDescent="0.2">
      <c r="B1896" s="170"/>
      <c r="C1896" s="170"/>
      <c r="D1896" s="170"/>
      <c r="E1896" s="170"/>
      <c r="F1896" s="170"/>
      <c r="G1896" s="170"/>
      <c r="H1896" s="170"/>
      <c r="I1896" s="170"/>
      <c r="J1896" s="170"/>
      <c r="K1896" s="170"/>
      <c r="L1896" s="170"/>
      <c r="M1896" s="170"/>
      <c r="N1896" s="13"/>
      <c r="O1896" s="13"/>
    </row>
    <row r="1897" spans="2:15" ht="20.100000000000001" customHeight="1" x14ac:dyDescent="0.2">
      <c r="B1897" s="170"/>
      <c r="C1897" s="170"/>
      <c r="D1897" s="170"/>
      <c r="E1897" s="170"/>
      <c r="F1897" s="170"/>
      <c r="G1897" s="170"/>
      <c r="H1897" s="170"/>
      <c r="I1897" s="170"/>
      <c r="J1897" s="170"/>
      <c r="K1897" s="170"/>
      <c r="L1897" s="170"/>
      <c r="M1897" s="170"/>
      <c r="N1897" s="13"/>
      <c r="O1897" s="13"/>
    </row>
    <row r="1898" spans="2:15" ht="20.100000000000001" customHeight="1" x14ac:dyDescent="0.2">
      <c r="B1898" s="170"/>
      <c r="C1898" s="170"/>
      <c r="D1898" s="170"/>
      <c r="E1898" s="170"/>
      <c r="F1898" s="170"/>
      <c r="G1898" s="170"/>
      <c r="H1898" s="170"/>
      <c r="I1898" s="170"/>
      <c r="J1898" s="170"/>
      <c r="K1898" s="170"/>
      <c r="L1898" s="170"/>
      <c r="M1898" s="170"/>
      <c r="N1898" s="13"/>
      <c r="O1898" s="13"/>
    </row>
    <row r="1899" spans="2:15" ht="20.100000000000001" customHeight="1" x14ac:dyDescent="0.2">
      <c r="B1899" s="170"/>
      <c r="C1899" s="170"/>
      <c r="D1899" s="170"/>
      <c r="E1899" s="170"/>
      <c r="F1899" s="170"/>
      <c r="G1899" s="170"/>
      <c r="H1899" s="170"/>
      <c r="I1899" s="170"/>
      <c r="J1899" s="170"/>
      <c r="K1899" s="170"/>
      <c r="L1899" s="170"/>
      <c r="M1899" s="170"/>
      <c r="N1899" s="13"/>
      <c r="O1899" s="13"/>
    </row>
    <row r="1900" spans="2:15" ht="20.100000000000001" customHeight="1" x14ac:dyDescent="0.2">
      <c r="B1900" s="170"/>
      <c r="C1900" s="170"/>
      <c r="D1900" s="170"/>
      <c r="E1900" s="170"/>
      <c r="F1900" s="170"/>
      <c r="G1900" s="170"/>
      <c r="H1900" s="170"/>
      <c r="I1900" s="170"/>
      <c r="J1900" s="170"/>
      <c r="K1900" s="170"/>
      <c r="L1900" s="170"/>
      <c r="M1900" s="170"/>
      <c r="N1900" s="13"/>
      <c r="O1900" s="13"/>
    </row>
    <row r="1901" spans="2:15" ht="20.100000000000001" customHeight="1" x14ac:dyDescent="0.2">
      <c r="B1901" s="170"/>
      <c r="C1901" s="170"/>
      <c r="D1901" s="170"/>
      <c r="E1901" s="170"/>
      <c r="F1901" s="170"/>
      <c r="G1901" s="170"/>
      <c r="H1901" s="170"/>
      <c r="I1901" s="170"/>
      <c r="J1901" s="170"/>
      <c r="K1901" s="170"/>
      <c r="L1901" s="170"/>
      <c r="M1901" s="170"/>
      <c r="N1901" s="13"/>
      <c r="O1901" s="13"/>
    </row>
    <row r="1902" spans="2:15" ht="20.100000000000001" customHeight="1" x14ac:dyDescent="0.2">
      <c r="B1902" s="170"/>
      <c r="C1902" s="170"/>
      <c r="D1902" s="170"/>
      <c r="E1902" s="170"/>
      <c r="F1902" s="170"/>
      <c r="G1902" s="170"/>
      <c r="H1902" s="170"/>
      <c r="I1902" s="170"/>
      <c r="J1902" s="170"/>
      <c r="K1902" s="170"/>
      <c r="L1902" s="170"/>
      <c r="M1902" s="170"/>
      <c r="N1902" s="13"/>
      <c r="O1902" s="13"/>
    </row>
    <row r="1903" spans="2:15" ht="20.100000000000001" customHeight="1" x14ac:dyDescent="0.2">
      <c r="B1903" s="170"/>
      <c r="C1903" s="170"/>
      <c r="D1903" s="170"/>
      <c r="E1903" s="170"/>
      <c r="F1903" s="170"/>
      <c r="G1903" s="170"/>
      <c r="H1903" s="170"/>
      <c r="I1903" s="170"/>
      <c r="J1903" s="170"/>
      <c r="K1903" s="170"/>
      <c r="L1903" s="170"/>
      <c r="M1903" s="170"/>
      <c r="N1903" s="13"/>
      <c r="O1903" s="13"/>
    </row>
    <row r="1904" spans="2:15" ht="20.100000000000001" customHeight="1" x14ac:dyDescent="0.2">
      <c r="B1904" s="170"/>
      <c r="C1904" s="170"/>
      <c r="D1904" s="170"/>
      <c r="E1904" s="170"/>
      <c r="F1904" s="170"/>
      <c r="G1904" s="170"/>
      <c r="H1904" s="170"/>
      <c r="I1904" s="170"/>
      <c r="J1904" s="170"/>
      <c r="K1904" s="170"/>
      <c r="L1904" s="170"/>
      <c r="M1904" s="170"/>
      <c r="N1904" s="13"/>
      <c r="O1904" s="13"/>
    </row>
    <row r="1905" spans="2:15" ht="20.100000000000001" customHeight="1" x14ac:dyDescent="0.2">
      <c r="B1905" s="170"/>
      <c r="C1905" s="170"/>
      <c r="D1905" s="170"/>
      <c r="E1905" s="170"/>
      <c r="F1905" s="170"/>
      <c r="G1905" s="170"/>
      <c r="H1905" s="170"/>
      <c r="I1905" s="170"/>
      <c r="J1905" s="170"/>
      <c r="K1905" s="170"/>
      <c r="L1905" s="170"/>
      <c r="M1905" s="170"/>
      <c r="N1905" s="13"/>
      <c r="O1905" s="13"/>
    </row>
    <row r="1906" spans="2:15" ht="20.100000000000001" customHeight="1" x14ac:dyDescent="0.2">
      <c r="B1906" s="170"/>
      <c r="C1906" s="170"/>
      <c r="D1906" s="170"/>
      <c r="E1906" s="170"/>
      <c r="F1906" s="170"/>
      <c r="G1906" s="170"/>
      <c r="H1906" s="170"/>
      <c r="I1906" s="170"/>
      <c r="J1906" s="170"/>
      <c r="K1906" s="170"/>
      <c r="L1906" s="170"/>
      <c r="M1906" s="170"/>
      <c r="N1906" s="13"/>
      <c r="O1906" s="13"/>
    </row>
    <row r="1907" spans="2:15" ht="20.100000000000001" customHeight="1" x14ac:dyDescent="0.2">
      <c r="B1907" s="170"/>
      <c r="C1907" s="170"/>
      <c r="D1907" s="170"/>
      <c r="E1907" s="170"/>
      <c r="F1907" s="170"/>
      <c r="G1907" s="170"/>
      <c r="H1907" s="170"/>
      <c r="I1907" s="170"/>
      <c r="J1907" s="170"/>
      <c r="K1907" s="170"/>
      <c r="L1907" s="170"/>
      <c r="M1907" s="170"/>
      <c r="N1907" s="13"/>
      <c r="O1907" s="13"/>
    </row>
    <row r="1908" spans="2:15" ht="20.100000000000001" customHeight="1" x14ac:dyDescent="0.2">
      <c r="B1908" s="170"/>
      <c r="C1908" s="170"/>
      <c r="D1908" s="170"/>
      <c r="E1908" s="170"/>
      <c r="F1908" s="170"/>
      <c r="G1908" s="170"/>
      <c r="H1908" s="170"/>
      <c r="I1908" s="170"/>
      <c r="J1908" s="170"/>
      <c r="K1908" s="170"/>
      <c r="L1908" s="170"/>
      <c r="M1908" s="170"/>
      <c r="N1908" s="13"/>
      <c r="O1908" s="13"/>
    </row>
    <row r="1909" spans="2:15" ht="20.100000000000001" customHeight="1" x14ac:dyDescent="0.2">
      <c r="B1909" s="170"/>
      <c r="C1909" s="170"/>
      <c r="D1909" s="170"/>
      <c r="E1909" s="170"/>
      <c r="F1909" s="170"/>
      <c r="G1909" s="170"/>
      <c r="H1909" s="170"/>
      <c r="I1909" s="170"/>
      <c r="J1909" s="170"/>
      <c r="K1909" s="170"/>
      <c r="L1909" s="170"/>
      <c r="M1909" s="170"/>
      <c r="N1909" s="13"/>
      <c r="O1909" s="13"/>
    </row>
    <row r="1910" spans="2:15" ht="20.100000000000001" customHeight="1" x14ac:dyDescent="0.2">
      <c r="B1910" s="170"/>
      <c r="C1910" s="170"/>
      <c r="D1910" s="170"/>
      <c r="E1910" s="170"/>
      <c r="F1910" s="170"/>
      <c r="G1910" s="170"/>
      <c r="H1910" s="170"/>
      <c r="I1910" s="170"/>
      <c r="J1910" s="170"/>
      <c r="K1910" s="170"/>
      <c r="L1910" s="170"/>
      <c r="M1910" s="170"/>
      <c r="N1910" s="13"/>
      <c r="O1910" s="13"/>
    </row>
    <row r="1911" spans="2:15" ht="20.100000000000001" customHeight="1" x14ac:dyDescent="0.2">
      <c r="B1911" s="170"/>
      <c r="C1911" s="170"/>
      <c r="D1911" s="170"/>
      <c r="E1911" s="170"/>
      <c r="F1911" s="170"/>
      <c r="G1911" s="170"/>
      <c r="H1911" s="170"/>
      <c r="I1911" s="170"/>
      <c r="J1911" s="170"/>
      <c r="K1911" s="170"/>
      <c r="L1911" s="170"/>
      <c r="M1911" s="170"/>
      <c r="N1911" s="13"/>
      <c r="O1911" s="13"/>
    </row>
    <row r="1912" spans="2:15" ht="20.100000000000001" customHeight="1" x14ac:dyDescent="0.2">
      <c r="B1912" s="170"/>
      <c r="C1912" s="170"/>
      <c r="D1912" s="170"/>
      <c r="E1912" s="170"/>
      <c r="F1912" s="170"/>
      <c r="G1912" s="170"/>
      <c r="H1912" s="170"/>
      <c r="I1912" s="170"/>
      <c r="J1912" s="170"/>
      <c r="K1912" s="170"/>
      <c r="L1912" s="170"/>
      <c r="M1912" s="170"/>
      <c r="N1912" s="13"/>
      <c r="O1912" s="13"/>
    </row>
    <row r="1913" spans="2:15" ht="20.100000000000001" customHeight="1" x14ac:dyDescent="0.2">
      <c r="B1913" s="170"/>
      <c r="C1913" s="170"/>
      <c r="D1913" s="170"/>
      <c r="E1913" s="170"/>
      <c r="F1913" s="170"/>
      <c r="G1913" s="170"/>
      <c r="H1913" s="170"/>
      <c r="I1913" s="170"/>
      <c r="J1913" s="170"/>
      <c r="K1913" s="170"/>
      <c r="L1913" s="170"/>
      <c r="M1913" s="170"/>
      <c r="N1913" s="13"/>
      <c r="O1913" s="13"/>
    </row>
    <row r="1914" spans="2:15" ht="20.100000000000001" customHeight="1" x14ac:dyDescent="0.2">
      <c r="B1914" s="170"/>
      <c r="C1914" s="170"/>
      <c r="D1914" s="170"/>
      <c r="E1914" s="170"/>
      <c r="F1914" s="170"/>
      <c r="G1914" s="170"/>
      <c r="H1914" s="170"/>
      <c r="I1914" s="170"/>
      <c r="J1914" s="170"/>
      <c r="K1914" s="170"/>
      <c r="L1914" s="170"/>
      <c r="M1914" s="170"/>
      <c r="N1914" s="13"/>
      <c r="O1914" s="13"/>
    </row>
    <row r="1915" spans="2:15" ht="20.100000000000001" customHeight="1" x14ac:dyDescent="0.2">
      <c r="B1915" s="197"/>
      <c r="C1915" s="197"/>
      <c r="D1915" s="197"/>
      <c r="E1915" s="197"/>
      <c r="F1915" s="197"/>
      <c r="G1915" s="197"/>
      <c r="H1915" s="197"/>
      <c r="I1915" s="197"/>
      <c r="J1915" s="197"/>
      <c r="K1915" s="197"/>
      <c r="L1915" s="197"/>
      <c r="M1915" s="197"/>
      <c r="N1915" s="13"/>
      <c r="O1915" s="13"/>
    </row>
    <row r="1916" spans="2:15" ht="20.100000000000001" customHeight="1" x14ac:dyDescent="0.2">
      <c r="B1916" s="197"/>
      <c r="C1916" s="197"/>
      <c r="D1916" s="197"/>
      <c r="E1916" s="197"/>
      <c r="F1916" s="197"/>
      <c r="G1916" s="197"/>
      <c r="H1916" s="197"/>
      <c r="I1916" s="197"/>
      <c r="J1916" s="197"/>
      <c r="K1916" s="197"/>
      <c r="L1916" s="197"/>
      <c r="M1916" s="197"/>
      <c r="N1916" s="13"/>
      <c r="O1916" s="13"/>
    </row>
    <row r="1917" spans="2:15" ht="20.100000000000001" customHeight="1" x14ac:dyDescent="0.2">
      <c r="B1917" s="197"/>
      <c r="C1917" s="197"/>
      <c r="D1917" s="197"/>
      <c r="E1917" s="197"/>
      <c r="F1917" s="197"/>
      <c r="G1917" s="197"/>
      <c r="H1917" s="197"/>
      <c r="I1917" s="197"/>
      <c r="J1917" s="197"/>
      <c r="K1917" s="197"/>
      <c r="L1917" s="197"/>
      <c r="M1917" s="197"/>
      <c r="N1917" s="13"/>
      <c r="O1917" s="13"/>
    </row>
    <row r="1918" spans="2:15" ht="20.100000000000001" customHeight="1" x14ac:dyDescent="0.2">
      <c r="B1918" s="197"/>
      <c r="C1918" s="197"/>
      <c r="D1918" s="197"/>
      <c r="E1918" s="197"/>
      <c r="F1918" s="197"/>
      <c r="G1918" s="197"/>
      <c r="H1918" s="197"/>
      <c r="I1918" s="197"/>
      <c r="J1918" s="197"/>
      <c r="K1918" s="197"/>
      <c r="L1918" s="197"/>
      <c r="M1918" s="197"/>
      <c r="N1918" s="13"/>
      <c r="O1918" s="13"/>
    </row>
    <row r="1919" spans="2:15" ht="20.100000000000001" customHeight="1" x14ac:dyDescent="0.2">
      <c r="B1919" s="197"/>
      <c r="C1919" s="197"/>
      <c r="D1919" s="197"/>
      <c r="E1919" s="197"/>
      <c r="F1919" s="197"/>
      <c r="G1919" s="197"/>
      <c r="H1919" s="197"/>
      <c r="I1919" s="197"/>
      <c r="J1919" s="197"/>
      <c r="K1919" s="197"/>
      <c r="L1919" s="197"/>
      <c r="M1919" s="197"/>
      <c r="N1919" s="13"/>
      <c r="O1919" s="13"/>
    </row>
    <row r="1920" spans="2:15" ht="20.100000000000001" customHeight="1" x14ac:dyDescent="0.2">
      <c r="B1920" s="197"/>
      <c r="C1920" s="197"/>
      <c r="D1920" s="197"/>
      <c r="E1920" s="197"/>
      <c r="F1920" s="197"/>
      <c r="G1920" s="197"/>
      <c r="H1920" s="197"/>
      <c r="I1920" s="197"/>
      <c r="J1920" s="197"/>
      <c r="K1920" s="197"/>
      <c r="L1920" s="197"/>
      <c r="M1920" s="197"/>
      <c r="N1920" s="13"/>
      <c r="O1920" s="13"/>
    </row>
    <row r="1921" spans="2:15" ht="20.100000000000001" customHeight="1" x14ac:dyDescent="0.2">
      <c r="B1921" s="197"/>
      <c r="C1921" s="197"/>
      <c r="D1921" s="197"/>
      <c r="E1921" s="197"/>
      <c r="F1921" s="197"/>
      <c r="G1921" s="197"/>
      <c r="H1921" s="197"/>
      <c r="I1921" s="197"/>
      <c r="J1921" s="197"/>
      <c r="K1921" s="197"/>
      <c r="L1921" s="197"/>
      <c r="M1921" s="197"/>
      <c r="N1921" s="13"/>
      <c r="O1921" s="13"/>
    </row>
    <row r="1922" spans="2:15" ht="20.100000000000001" customHeight="1" x14ac:dyDescent="0.2">
      <c r="B1922" s="197"/>
      <c r="C1922" s="197"/>
      <c r="D1922" s="197"/>
      <c r="E1922" s="197"/>
      <c r="F1922" s="197"/>
      <c r="G1922" s="197"/>
      <c r="H1922" s="197"/>
      <c r="I1922" s="197"/>
      <c r="J1922" s="197"/>
      <c r="K1922" s="197"/>
      <c r="L1922" s="197"/>
      <c r="M1922" s="197"/>
      <c r="N1922" s="13"/>
      <c r="O1922" s="13"/>
    </row>
    <row r="1923" spans="2:15" ht="20.100000000000001" customHeight="1" x14ac:dyDescent="0.2">
      <c r="B1923" s="197"/>
      <c r="C1923" s="197"/>
      <c r="D1923" s="197"/>
      <c r="E1923" s="197"/>
      <c r="F1923" s="197"/>
      <c r="G1923" s="197"/>
      <c r="H1923" s="197"/>
      <c r="I1923" s="197"/>
      <c r="J1923" s="197"/>
      <c r="K1923" s="197"/>
      <c r="L1923" s="197"/>
      <c r="M1923" s="197"/>
      <c r="N1923" s="13"/>
      <c r="O1923" s="13"/>
    </row>
    <row r="1924" spans="2:15" ht="20.100000000000001" customHeight="1" x14ac:dyDescent="0.2">
      <c r="B1924" s="197"/>
      <c r="C1924" s="197"/>
      <c r="D1924" s="197"/>
      <c r="E1924" s="197"/>
      <c r="F1924" s="197"/>
      <c r="G1924" s="197"/>
      <c r="H1924" s="197"/>
      <c r="I1924" s="197"/>
      <c r="J1924" s="197"/>
      <c r="K1924" s="197"/>
      <c r="L1924" s="197"/>
      <c r="M1924" s="197"/>
      <c r="N1924" s="13"/>
      <c r="O1924" s="13"/>
    </row>
    <row r="1925" spans="2:15" ht="20.100000000000001" customHeight="1" x14ac:dyDescent="0.2">
      <c r="B1925" s="197"/>
      <c r="C1925" s="197"/>
      <c r="D1925" s="197"/>
      <c r="E1925" s="197"/>
      <c r="F1925" s="197"/>
      <c r="G1925" s="197"/>
      <c r="H1925" s="197"/>
      <c r="I1925" s="197"/>
      <c r="J1925" s="197"/>
      <c r="K1925" s="197"/>
      <c r="L1925" s="197"/>
      <c r="M1925" s="197"/>
      <c r="N1925" s="13"/>
      <c r="O1925" s="13"/>
    </row>
    <row r="1926" spans="2:15" ht="20.100000000000001" customHeight="1" x14ac:dyDescent="0.2">
      <c r="B1926" s="197"/>
      <c r="C1926" s="197"/>
      <c r="D1926" s="197"/>
      <c r="E1926" s="197"/>
      <c r="F1926" s="197"/>
      <c r="G1926" s="197"/>
      <c r="H1926" s="197"/>
      <c r="I1926" s="197"/>
      <c r="J1926" s="197"/>
      <c r="K1926" s="197"/>
      <c r="L1926" s="197"/>
      <c r="M1926" s="197"/>
      <c r="N1926" s="13"/>
      <c r="O1926" s="13"/>
    </row>
    <row r="1927" spans="2:15" ht="20.100000000000001" customHeight="1" x14ac:dyDescent="0.2">
      <c r="B1927" s="197"/>
      <c r="C1927" s="197"/>
      <c r="D1927" s="197"/>
      <c r="E1927" s="197"/>
      <c r="F1927" s="197"/>
      <c r="G1927" s="197"/>
      <c r="H1927" s="197"/>
      <c r="I1927" s="197"/>
      <c r="J1927" s="197"/>
      <c r="K1927" s="197"/>
      <c r="L1927" s="197"/>
      <c r="M1927" s="197"/>
      <c r="N1927" s="13"/>
      <c r="O1927" s="13"/>
    </row>
    <row r="1928" spans="2:15" ht="20.100000000000001" customHeight="1" x14ac:dyDescent="0.2">
      <c r="B1928" s="197"/>
      <c r="C1928" s="197"/>
      <c r="D1928" s="197"/>
      <c r="E1928" s="197"/>
      <c r="F1928" s="197"/>
      <c r="G1928" s="197"/>
      <c r="H1928" s="197"/>
      <c r="I1928" s="197"/>
      <c r="J1928" s="197"/>
      <c r="K1928" s="197"/>
      <c r="L1928" s="197"/>
      <c r="M1928" s="197"/>
      <c r="N1928" s="13"/>
      <c r="O1928" s="13"/>
    </row>
    <row r="1929" spans="2:15" ht="20.100000000000001" customHeight="1" x14ac:dyDescent="0.2">
      <c r="B1929" s="197"/>
      <c r="C1929" s="197"/>
      <c r="D1929" s="197"/>
      <c r="E1929" s="197"/>
      <c r="F1929" s="197"/>
      <c r="G1929" s="197"/>
      <c r="H1929" s="197"/>
      <c r="I1929" s="197"/>
      <c r="J1929" s="197"/>
      <c r="K1929" s="197"/>
      <c r="L1929" s="197"/>
      <c r="M1929" s="197"/>
      <c r="N1929" s="13"/>
      <c r="O1929" s="13"/>
    </row>
    <row r="1930" spans="2:15" ht="20.100000000000001" customHeight="1" x14ac:dyDescent="0.2">
      <c r="B1930" s="197"/>
      <c r="C1930" s="197"/>
      <c r="D1930" s="197"/>
      <c r="E1930" s="197"/>
      <c r="F1930" s="197"/>
      <c r="G1930" s="197"/>
      <c r="H1930" s="197"/>
      <c r="I1930" s="197"/>
      <c r="J1930" s="197"/>
      <c r="K1930" s="197"/>
      <c r="L1930" s="197"/>
      <c r="M1930" s="197"/>
      <c r="N1930" s="13"/>
      <c r="O1930" s="13"/>
    </row>
    <row r="1931" spans="2:15" ht="20.100000000000001" customHeight="1" x14ac:dyDescent="0.2">
      <c r="B1931" s="197"/>
      <c r="C1931" s="197"/>
      <c r="D1931" s="197"/>
      <c r="E1931" s="197"/>
      <c r="F1931" s="197"/>
      <c r="G1931" s="197"/>
      <c r="H1931" s="197"/>
      <c r="I1931" s="197"/>
      <c r="J1931" s="197"/>
      <c r="K1931" s="197"/>
      <c r="L1931" s="197"/>
      <c r="M1931" s="197"/>
      <c r="N1931" s="13"/>
      <c r="O1931" s="13"/>
    </row>
    <row r="1932" spans="2:15" ht="20.100000000000001" customHeight="1" x14ac:dyDescent="0.2">
      <c r="B1932" s="197"/>
      <c r="C1932" s="197"/>
      <c r="D1932" s="197"/>
      <c r="E1932" s="197"/>
      <c r="F1932" s="197"/>
      <c r="G1932" s="197"/>
      <c r="H1932" s="197"/>
      <c r="I1932" s="197"/>
      <c r="J1932" s="197"/>
      <c r="K1932" s="197"/>
      <c r="L1932" s="197"/>
      <c r="M1932" s="197"/>
      <c r="N1932" s="13"/>
      <c r="O1932" s="13"/>
    </row>
    <row r="1933" spans="2:15" ht="20.100000000000001" customHeight="1" x14ac:dyDescent="0.2">
      <c r="B1933" s="197"/>
      <c r="C1933" s="197"/>
      <c r="D1933" s="197"/>
      <c r="E1933" s="197"/>
      <c r="F1933" s="197"/>
      <c r="G1933" s="197"/>
      <c r="H1933" s="197"/>
      <c r="I1933" s="197"/>
      <c r="J1933" s="197"/>
      <c r="K1933" s="197"/>
      <c r="L1933" s="197"/>
      <c r="M1933" s="197"/>
      <c r="N1933" s="13"/>
      <c r="O1933" s="13"/>
    </row>
    <row r="1934" spans="2:15" ht="20.100000000000001" customHeight="1" x14ac:dyDescent="0.2">
      <c r="B1934" s="197"/>
      <c r="C1934" s="197"/>
      <c r="D1934" s="197"/>
      <c r="E1934" s="197"/>
      <c r="F1934" s="197"/>
      <c r="G1934" s="197"/>
      <c r="H1934" s="197"/>
      <c r="I1934" s="197"/>
      <c r="J1934" s="197"/>
      <c r="K1934" s="197"/>
      <c r="L1934" s="197"/>
      <c r="M1934" s="197"/>
      <c r="N1934" s="13"/>
      <c r="O1934" s="13"/>
    </row>
    <row r="1935" spans="2:15" ht="20.100000000000001" customHeight="1" x14ac:dyDescent="0.2">
      <c r="B1935" s="197"/>
      <c r="C1935" s="197"/>
      <c r="D1935" s="197"/>
      <c r="E1935" s="197"/>
      <c r="F1935" s="197"/>
      <c r="G1935" s="197"/>
      <c r="H1935" s="197"/>
      <c r="I1935" s="197"/>
      <c r="J1935" s="197"/>
      <c r="K1935" s="197"/>
      <c r="L1935" s="197"/>
      <c r="M1935" s="197"/>
      <c r="N1935" s="13"/>
      <c r="O1935" s="13"/>
    </row>
    <row r="1936" spans="2:15" ht="20.100000000000001" customHeight="1" x14ac:dyDescent="0.2">
      <c r="B1936" s="197"/>
      <c r="C1936" s="197"/>
      <c r="D1936" s="197"/>
      <c r="E1936" s="197"/>
      <c r="F1936" s="197"/>
      <c r="G1936" s="197"/>
      <c r="H1936" s="197"/>
      <c r="I1936" s="197"/>
      <c r="J1936" s="197"/>
      <c r="K1936" s="197"/>
      <c r="L1936" s="197"/>
      <c r="M1936" s="197"/>
      <c r="N1936" s="13"/>
      <c r="O1936" s="13"/>
    </row>
    <row r="1937" spans="2:15" ht="20.100000000000001" customHeight="1" x14ac:dyDescent="0.2">
      <c r="B1937" s="197"/>
      <c r="C1937" s="197"/>
      <c r="D1937" s="197"/>
      <c r="E1937" s="197"/>
      <c r="F1937" s="197"/>
      <c r="G1937" s="197"/>
      <c r="H1937" s="197"/>
      <c r="I1937" s="197"/>
      <c r="J1937" s="197"/>
      <c r="K1937" s="197"/>
      <c r="L1937" s="197"/>
      <c r="M1937" s="197"/>
      <c r="N1937" s="13"/>
      <c r="O1937" s="13"/>
    </row>
    <row r="1938" spans="2:15" ht="20.100000000000001" customHeight="1" x14ac:dyDescent="0.2">
      <c r="B1938" s="197"/>
      <c r="C1938" s="197"/>
      <c r="D1938" s="197"/>
      <c r="E1938" s="197"/>
      <c r="F1938" s="197"/>
      <c r="G1938" s="197"/>
      <c r="H1938" s="197"/>
      <c r="I1938" s="197"/>
      <c r="J1938" s="197"/>
      <c r="K1938" s="197"/>
      <c r="L1938" s="197"/>
      <c r="M1938" s="197"/>
      <c r="N1938" s="13"/>
      <c r="O1938" s="13"/>
    </row>
    <row r="1939" spans="2:15" ht="20.100000000000001" customHeight="1" x14ac:dyDescent="0.2">
      <c r="B1939" s="197"/>
      <c r="C1939" s="197"/>
      <c r="D1939" s="197"/>
      <c r="E1939" s="197"/>
      <c r="F1939" s="197"/>
      <c r="G1939" s="197"/>
      <c r="H1939" s="197"/>
      <c r="I1939" s="197"/>
      <c r="J1939" s="197"/>
      <c r="K1939" s="197"/>
      <c r="L1939" s="197"/>
      <c r="M1939" s="197"/>
      <c r="N1939" s="13"/>
      <c r="O1939" s="13"/>
    </row>
    <row r="1940" spans="2:15" ht="20.100000000000001" customHeight="1" x14ac:dyDescent="0.2">
      <c r="B1940" s="197"/>
      <c r="C1940" s="197"/>
      <c r="D1940" s="197"/>
      <c r="E1940" s="197"/>
      <c r="F1940" s="197"/>
      <c r="G1940" s="197"/>
      <c r="H1940" s="197"/>
      <c r="I1940" s="197"/>
      <c r="J1940" s="197"/>
      <c r="K1940" s="197"/>
      <c r="L1940" s="197"/>
      <c r="M1940" s="197"/>
      <c r="N1940" s="13"/>
      <c r="O1940" s="13"/>
    </row>
    <row r="1941" spans="2:15" ht="20.100000000000001" customHeight="1" x14ac:dyDescent="0.2">
      <c r="B1941" s="197"/>
      <c r="C1941" s="197"/>
      <c r="D1941" s="197"/>
      <c r="E1941" s="197"/>
      <c r="F1941" s="197"/>
      <c r="G1941" s="197"/>
      <c r="H1941" s="197"/>
      <c r="I1941" s="197"/>
      <c r="J1941" s="197"/>
      <c r="K1941" s="197"/>
      <c r="L1941" s="197"/>
      <c r="M1941" s="197"/>
      <c r="N1941" s="13"/>
      <c r="O1941" s="13"/>
    </row>
    <row r="1942" spans="2:15" ht="20.100000000000001" customHeight="1" x14ac:dyDescent="0.2">
      <c r="B1942" s="197"/>
      <c r="C1942" s="197"/>
      <c r="D1942" s="197"/>
      <c r="E1942" s="197"/>
      <c r="F1942" s="197"/>
      <c r="G1942" s="197"/>
      <c r="H1942" s="197"/>
      <c r="I1942" s="197"/>
      <c r="J1942" s="197"/>
      <c r="K1942" s="197"/>
      <c r="L1942" s="197"/>
      <c r="M1942" s="197"/>
      <c r="N1942" s="13"/>
      <c r="O1942" s="13"/>
    </row>
    <row r="1943" spans="2:15" ht="20.100000000000001" customHeight="1" x14ac:dyDescent="0.2">
      <c r="B1943" s="197"/>
      <c r="C1943" s="197"/>
      <c r="D1943" s="197"/>
      <c r="E1943" s="197"/>
      <c r="F1943" s="197"/>
      <c r="G1943" s="197"/>
      <c r="H1943" s="197"/>
      <c r="I1943" s="197"/>
      <c r="J1943" s="197"/>
      <c r="K1943" s="197"/>
      <c r="L1943" s="197"/>
      <c r="M1943" s="197"/>
      <c r="N1943" s="13"/>
      <c r="O1943" s="13"/>
    </row>
    <row r="1944" spans="2:15" ht="20.100000000000001" customHeight="1" x14ac:dyDescent="0.2">
      <c r="B1944" s="197"/>
      <c r="C1944" s="197"/>
      <c r="D1944" s="197"/>
      <c r="E1944" s="197"/>
      <c r="F1944" s="197"/>
      <c r="G1944" s="197"/>
      <c r="H1944" s="197"/>
      <c r="I1944" s="197"/>
      <c r="J1944" s="197"/>
      <c r="K1944" s="197"/>
      <c r="L1944" s="197"/>
      <c r="M1944" s="197"/>
      <c r="N1944" s="13"/>
      <c r="O1944" s="13"/>
    </row>
    <row r="1945" spans="2:15" ht="20.100000000000001" customHeight="1" x14ac:dyDescent="0.2">
      <c r="B1945" s="197"/>
      <c r="C1945" s="197"/>
      <c r="D1945" s="197"/>
      <c r="E1945" s="197"/>
      <c r="F1945" s="197"/>
      <c r="G1945" s="197"/>
      <c r="H1945" s="197"/>
      <c r="I1945" s="197"/>
      <c r="J1945" s="197"/>
      <c r="K1945" s="197"/>
      <c r="L1945" s="197"/>
      <c r="M1945" s="197"/>
      <c r="N1945" s="13"/>
      <c r="O1945" s="13"/>
    </row>
    <row r="1946" spans="2:15" ht="20.100000000000001" customHeight="1" x14ac:dyDescent="0.2">
      <c r="B1946" s="197"/>
      <c r="C1946" s="197"/>
      <c r="D1946" s="197"/>
      <c r="E1946" s="197"/>
      <c r="F1946" s="197"/>
      <c r="G1946" s="197"/>
      <c r="H1946" s="197"/>
      <c r="I1946" s="197"/>
      <c r="J1946" s="197"/>
      <c r="K1946" s="197"/>
      <c r="L1946" s="197"/>
      <c r="M1946" s="197"/>
      <c r="N1946" s="13"/>
      <c r="O1946" s="13"/>
    </row>
    <row r="1947" spans="2:15" ht="20.100000000000001" customHeight="1" x14ac:dyDescent="0.2">
      <c r="B1947" s="197"/>
      <c r="C1947" s="197"/>
      <c r="D1947" s="197"/>
      <c r="E1947" s="197"/>
      <c r="F1947" s="197"/>
      <c r="G1947" s="197"/>
      <c r="H1947" s="197"/>
      <c r="I1947" s="197"/>
      <c r="J1947" s="197"/>
      <c r="K1947" s="197"/>
      <c r="L1947" s="197"/>
      <c r="M1947" s="197"/>
      <c r="N1947" s="13"/>
      <c r="O1947" s="13"/>
    </row>
    <row r="1948" spans="2:15" ht="20.100000000000001" customHeight="1" x14ac:dyDescent="0.2">
      <c r="B1948" s="197"/>
      <c r="C1948" s="197"/>
      <c r="D1948" s="197"/>
      <c r="E1948" s="197"/>
      <c r="F1948" s="197"/>
      <c r="G1948" s="197"/>
      <c r="H1948" s="197"/>
      <c r="I1948" s="197"/>
      <c r="J1948" s="197"/>
      <c r="K1948" s="197"/>
      <c r="L1948" s="197"/>
      <c r="M1948" s="197"/>
      <c r="N1948" s="13"/>
      <c r="O1948" s="13"/>
    </row>
    <row r="1949" spans="2:15" ht="19.5" customHeight="1" x14ac:dyDescent="0.2">
      <c r="B1949" s="197"/>
      <c r="C1949" s="197"/>
      <c r="D1949" s="197"/>
      <c r="E1949" s="197"/>
      <c r="F1949" s="197"/>
      <c r="G1949" s="197"/>
      <c r="H1949" s="197"/>
      <c r="I1949" s="197"/>
      <c r="J1949" s="197"/>
      <c r="K1949" s="197"/>
      <c r="L1949" s="197"/>
      <c r="M1949" s="197"/>
      <c r="N1949" s="13"/>
      <c r="O1949" s="13"/>
    </row>
    <row r="1950" spans="2:15" ht="20.100000000000001" customHeight="1" x14ac:dyDescent="0.2">
      <c r="B1950" s="197"/>
      <c r="C1950" s="197"/>
      <c r="D1950" s="197"/>
      <c r="E1950" s="197"/>
      <c r="F1950" s="197"/>
      <c r="G1950" s="197"/>
      <c r="H1950" s="197"/>
      <c r="I1950" s="197"/>
      <c r="J1950" s="197"/>
      <c r="K1950" s="197"/>
      <c r="L1950" s="197"/>
      <c r="M1950" s="197"/>
      <c r="N1950" s="138"/>
      <c r="O1950" s="13"/>
    </row>
    <row r="1951" spans="2:15" ht="20.100000000000001" customHeight="1" x14ac:dyDescent="0.2">
      <c r="B1951" s="197"/>
      <c r="C1951" s="197"/>
      <c r="D1951" s="197"/>
      <c r="E1951" s="197"/>
      <c r="F1951" s="197"/>
      <c r="G1951" s="197"/>
      <c r="H1951" s="197"/>
      <c r="I1951" s="197"/>
      <c r="J1951" s="197"/>
      <c r="K1951" s="197"/>
      <c r="L1951" s="197"/>
      <c r="M1951" s="197"/>
      <c r="N1951" s="138"/>
      <c r="O1951" s="13"/>
    </row>
    <row r="1952" spans="2:15" ht="20.100000000000001" customHeight="1" x14ac:dyDescent="0.2">
      <c r="B1952" s="197"/>
      <c r="C1952" s="197"/>
      <c r="D1952" s="197"/>
      <c r="E1952" s="197"/>
      <c r="F1952" s="197"/>
      <c r="G1952" s="197"/>
      <c r="H1952" s="197"/>
      <c r="I1952" s="197"/>
      <c r="J1952" s="197"/>
      <c r="K1952" s="197"/>
      <c r="L1952" s="197"/>
      <c r="M1952" s="197"/>
      <c r="N1952" s="13"/>
      <c r="O1952" s="13"/>
    </row>
    <row r="1953" spans="2:15" ht="20.100000000000001" customHeight="1" x14ac:dyDescent="0.2">
      <c r="B1953" s="197"/>
      <c r="C1953" s="197"/>
      <c r="D1953" s="197"/>
      <c r="E1953" s="197"/>
      <c r="F1953" s="197"/>
      <c r="G1953" s="197"/>
      <c r="H1953" s="197"/>
      <c r="I1953" s="197"/>
      <c r="J1953" s="197"/>
      <c r="K1953" s="197"/>
      <c r="L1953" s="197"/>
      <c r="M1953" s="197"/>
      <c r="N1953" s="13"/>
      <c r="O1953" s="13"/>
    </row>
    <row r="1954" spans="2:15" ht="20.100000000000001" customHeight="1" x14ac:dyDescent="0.2">
      <c r="B1954" s="197"/>
      <c r="C1954" s="197"/>
      <c r="D1954" s="197"/>
      <c r="E1954" s="197"/>
      <c r="F1954" s="197"/>
      <c r="G1954" s="197"/>
      <c r="H1954" s="197"/>
      <c r="I1954" s="197"/>
      <c r="J1954" s="197"/>
      <c r="K1954" s="197"/>
      <c r="L1954" s="197"/>
      <c r="M1954" s="197"/>
      <c r="N1954" s="13"/>
      <c r="O1954" s="13"/>
    </row>
    <row r="1955" spans="2:15" ht="20.100000000000001" customHeight="1" x14ac:dyDescent="0.2">
      <c r="B1955" s="197"/>
      <c r="C1955" s="197"/>
      <c r="D1955" s="197"/>
      <c r="E1955" s="197"/>
      <c r="F1955" s="197"/>
      <c r="G1955" s="197"/>
      <c r="H1955" s="197"/>
      <c r="I1955" s="197"/>
      <c r="J1955" s="197"/>
      <c r="K1955" s="197"/>
      <c r="L1955" s="197"/>
      <c r="M1955" s="197"/>
      <c r="N1955" s="13"/>
      <c r="O1955" s="13"/>
    </row>
    <row r="1956" spans="2:15" ht="20.100000000000001" customHeight="1" x14ac:dyDescent="0.2">
      <c r="B1956" s="197"/>
      <c r="C1956" s="197"/>
      <c r="D1956" s="197"/>
      <c r="E1956" s="197"/>
      <c r="F1956" s="197"/>
      <c r="G1956" s="197"/>
      <c r="H1956" s="197"/>
      <c r="I1956" s="197"/>
      <c r="J1956" s="197"/>
      <c r="K1956" s="197"/>
      <c r="L1956" s="197"/>
      <c r="M1956" s="197"/>
      <c r="N1956" s="13"/>
      <c r="O1956" s="13"/>
    </row>
    <row r="1957" spans="2:15" ht="20.100000000000001" customHeight="1" x14ac:dyDescent="0.2">
      <c r="B1957" s="197"/>
      <c r="C1957" s="197"/>
      <c r="D1957" s="197"/>
      <c r="E1957" s="197"/>
      <c r="F1957" s="197"/>
      <c r="G1957" s="197"/>
      <c r="H1957" s="197"/>
      <c r="I1957" s="197"/>
      <c r="J1957" s="197"/>
      <c r="K1957" s="197"/>
      <c r="L1957" s="197"/>
      <c r="M1957" s="197"/>
      <c r="N1957" s="13"/>
      <c r="O1957" s="13"/>
    </row>
    <row r="1958" spans="2:15" ht="20.100000000000001" customHeight="1" x14ac:dyDescent="0.2">
      <c r="B1958" s="197"/>
      <c r="C1958" s="197"/>
      <c r="D1958" s="197"/>
      <c r="E1958" s="197"/>
      <c r="F1958" s="197"/>
      <c r="G1958" s="197"/>
      <c r="H1958" s="197"/>
      <c r="I1958" s="197"/>
      <c r="J1958" s="197"/>
      <c r="K1958" s="197"/>
      <c r="L1958" s="197"/>
      <c r="M1958" s="197"/>
      <c r="N1958" s="13"/>
      <c r="O1958" s="13"/>
    </row>
    <row r="1959" spans="2:15" ht="20.100000000000001" customHeight="1" x14ac:dyDescent="0.2">
      <c r="B1959" s="197"/>
      <c r="C1959" s="197"/>
      <c r="D1959" s="197"/>
      <c r="E1959" s="197"/>
      <c r="F1959" s="197"/>
      <c r="G1959" s="197"/>
      <c r="H1959" s="197"/>
      <c r="I1959" s="197"/>
      <c r="J1959" s="197"/>
      <c r="K1959" s="197"/>
      <c r="L1959" s="197"/>
      <c r="M1959" s="197"/>
      <c r="N1959" s="13"/>
      <c r="O1959" s="13"/>
    </row>
    <row r="1960" spans="2:15" ht="20.100000000000001" customHeight="1" x14ac:dyDescent="0.2">
      <c r="B1960" s="197"/>
      <c r="C1960" s="197"/>
      <c r="D1960" s="197"/>
      <c r="E1960" s="197"/>
      <c r="F1960" s="197"/>
      <c r="G1960" s="197"/>
      <c r="H1960" s="197"/>
      <c r="I1960" s="197"/>
      <c r="J1960" s="197"/>
      <c r="K1960" s="197"/>
      <c r="L1960" s="197"/>
      <c r="M1960" s="197"/>
      <c r="N1960" s="13"/>
      <c r="O1960" s="13"/>
    </row>
    <row r="1961" spans="2:15" ht="20.100000000000001" customHeight="1" x14ac:dyDescent="0.2">
      <c r="B1961" s="197"/>
      <c r="C1961" s="197"/>
      <c r="D1961" s="197"/>
      <c r="E1961" s="197"/>
      <c r="F1961" s="197"/>
      <c r="G1961" s="197"/>
      <c r="H1961" s="197"/>
      <c r="I1961" s="197"/>
      <c r="J1961" s="197"/>
      <c r="K1961" s="197"/>
      <c r="L1961" s="197"/>
      <c r="M1961" s="197"/>
      <c r="N1961" s="13"/>
      <c r="O1961" s="13"/>
    </row>
    <row r="1962" spans="2:15" ht="20.100000000000001" customHeight="1" x14ac:dyDescent="0.2">
      <c r="B1962" s="197"/>
      <c r="C1962" s="197"/>
      <c r="D1962" s="197"/>
      <c r="E1962" s="197"/>
      <c r="F1962" s="197"/>
      <c r="G1962" s="197"/>
      <c r="H1962" s="197"/>
      <c r="I1962" s="197"/>
      <c r="J1962" s="197"/>
      <c r="K1962" s="197"/>
      <c r="L1962" s="197"/>
      <c r="M1962" s="197"/>
      <c r="N1962" s="13"/>
      <c r="O1962" s="13"/>
    </row>
    <row r="1963" spans="2:15" ht="30" customHeight="1" x14ac:dyDescent="0.2">
      <c r="B1963" s="197"/>
      <c r="C1963" s="197"/>
      <c r="D1963" s="197"/>
      <c r="E1963" s="197"/>
      <c r="F1963" s="197"/>
      <c r="G1963" s="197"/>
      <c r="H1963" s="197"/>
      <c r="I1963" s="197"/>
      <c r="J1963" s="197"/>
      <c r="K1963" s="197"/>
      <c r="L1963" s="197"/>
      <c r="M1963" s="197"/>
      <c r="N1963" s="13"/>
      <c r="O1963" s="13"/>
    </row>
    <row r="1964" spans="2:15" ht="30" customHeight="1" x14ac:dyDescent="0.2">
      <c r="B1964" s="198"/>
      <c r="C1964" s="198"/>
      <c r="D1964" s="198"/>
      <c r="E1964" s="198"/>
      <c r="F1964" s="198"/>
      <c r="G1964" s="198"/>
      <c r="H1964" s="198"/>
      <c r="I1964" s="198"/>
      <c r="J1964" s="198"/>
      <c r="K1964" s="198"/>
      <c r="L1964" s="198"/>
      <c r="M1964" s="198"/>
      <c r="N1964" s="139"/>
      <c r="O1964" s="13"/>
    </row>
    <row r="1965" spans="2:15" ht="30" customHeight="1" x14ac:dyDescent="0.2">
      <c r="B1965" s="197"/>
      <c r="C1965" s="197"/>
      <c r="D1965" s="197"/>
      <c r="E1965" s="197"/>
      <c r="F1965" s="197"/>
      <c r="G1965" s="197"/>
      <c r="H1965" s="197"/>
      <c r="I1965" s="197"/>
      <c r="J1965" s="197"/>
      <c r="K1965" s="197"/>
      <c r="L1965" s="197"/>
      <c r="M1965" s="197"/>
      <c r="N1965" s="13"/>
      <c r="O1965" s="13"/>
    </row>
    <row r="1966" spans="2:15" ht="30" customHeight="1" x14ac:dyDescent="0.2">
      <c r="B1966" s="198"/>
      <c r="C1966" s="198"/>
      <c r="D1966" s="198"/>
      <c r="E1966" s="198"/>
      <c r="F1966" s="198"/>
      <c r="G1966" s="198"/>
      <c r="H1966" s="198"/>
      <c r="I1966" s="198"/>
      <c r="J1966" s="198"/>
      <c r="K1966" s="198"/>
      <c r="L1966" s="198"/>
      <c r="M1966" s="198"/>
      <c r="N1966" s="139"/>
      <c r="O1966" s="13"/>
    </row>
    <row r="1967" spans="2:15" ht="30" customHeight="1" x14ac:dyDescent="0.2">
      <c r="B1967" s="199" t="s">
        <v>115</v>
      </c>
      <c r="C1967" s="199"/>
      <c r="D1967" s="199"/>
      <c r="E1967" s="199"/>
      <c r="F1967" s="199"/>
      <c r="G1967" s="199"/>
      <c r="H1967" s="199"/>
      <c r="I1967" s="199"/>
      <c r="J1967" s="199"/>
      <c r="K1967" s="199"/>
      <c r="L1967" s="199"/>
      <c r="M1967" s="199"/>
      <c r="N1967" s="140"/>
      <c r="O1967" s="13"/>
    </row>
    <row r="1968" spans="2:15" ht="30" customHeight="1" x14ac:dyDescent="0.2">
      <c r="B1968" s="197"/>
      <c r="C1968" s="197"/>
      <c r="D1968" s="197"/>
      <c r="E1968" s="197"/>
      <c r="F1968" s="197"/>
      <c r="G1968" s="197"/>
      <c r="H1968" s="197"/>
      <c r="I1968" s="197"/>
      <c r="J1968" s="197"/>
      <c r="K1968" s="197"/>
      <c r="L1968" s="197"/>
      <c r="M1968" s="197"/>
      <c r="N1968" s="13"/>
      <c r="O1968" s="13"/>
    </row>
    <row r="1969" spans="2:14" ht="20.100000000000001" customHeight="1" x14ac:dyDescent="0.2">
      <c r="B1969" s="13"/>
      <c r="C1969" s="13"/>
      <c r="D1969" s="13"/>
      <c r="E1969" s="13"/>
      <c r="F1969" s="13"/>
      <c r="G1969" s="13"/>
      <c r="H1969" s="13"/>
      <c r="I1969" s="13"/>
      <c r="J1969" s="13"/>
      <c r="K1969" s="13"/>
      <c r="L1969" s="13"/>
      <c r="M1969" s="13"/>
      <c r="N1969" s="13"/>
    </row>
    <row r="1970" spans="2:14" ht="20.100000000000001" customHeight="1" x14ac:dyDescent="0.2">
      <c r="B1970" s="13"/>
      <c r="C1970" s="13"/>
      <c r="D1970" s="13"/>
      <c r="E1970" s="13"/>
      <c r="F1970" s="13"/>
      <c r="G1970" s="13"/>
      <c r="H1970" s="13"/>
      <c r="I1970" s="13"/>
      <c r="J1970" s="13"/>
      <c r="K1970" s="13"/>
      <c r="L1970" s="13"/>
      <c r="M1970" s="13"/>
      <c r="N1970" s="13"/>
    </row>
    <row r="1971" spans="2:14" ht="20.100000000000001" customHeight="1" x14ac:dyDescent="0.2">
      <c r="B1971" s="13"/>
      <c r="C1971" s="13"/>
      <c r="D1971" s="13"/>
      <c r="E1971" s="13"/>
      <c r="F1971" s="13"/>
      <c r="G1971" s="13"/>
      <c r="H1971" s="13"/>
      <c r="I1971" s="13"/>
      <c r="J1971" s="13"/>
      <c r="K1971" s="13"/>
      <c r="L1971" s="13"/>
      <c r="M1971" s="13"/>
      <c r="N1971" s="13"/>
    </row>
    <row r="1972" spans="2:14" ht="20.100000000000001" customHeight="1" x14ac:dyDescent="0.2">
      <c r="B1972" s="13"/>
      <c r="C1972" s="13"/>
      <c r="D1972" s="13"/>
      <c r="E1972" s="13"/>
      <c r="F1972" s="13"/>
      <c r="G1972" s="13"/>
      <c r="H1972" s="13"/>
      <c r="I1972" s="13"/>
      <c r="J1972" s="13"/>
      <c r="K1972" s="13"/>
      <c r="L1972" s="13"/>
      <c r="M1972" s="13"/>
      <c r="N1972" s="13"/>
    </row>
    <row r="1973" spans="2:14" ht="20.100000000000001" customHeight="1" x14ac:dyDescent="0.2"/>
    <row r="1974" spans="2:14" ht="20.100000000000001" customHeight="1" x14ac:dyDescent="0.2"/>
    <row r="1975" spans="2:14" ht="20.100000000000001" customHeight="1" x14ac:dyDescent="0.2"/>
    <row r="1976" spans="2:14" ht="20.100000000000001" customHeight="1" x14ac:dyDescent="0.2"/>
    <row r="1977" spans="2:14" ht="20.100000000000001" customHeight="1" x14ac:dyDescent="0.2"/>
    <row r="1978" spans="2:14" ht="20.100000000000001" customHeight="1" x14ac:dyDescent="0.2"/>
    <row r="1979" spans="2:14" ht="20.100000000000001" customHeight="1" x14ac:dyDescent="0.2"/>
    <row r="1980" spans="2:14" ht="20.100000000000001" customHeight="1" x14ac:dyDescent="0.2"/>
    <row r="1981" spans="2:14" ht="20.100000000000001" customHeight="1" x14ac:dyDescent="0.2"/>
    <row r="1982" spans="2:14" ht="20.100000000000001" customHeight="1" x14ac:dyDescent="0.2"/>
    <row r="1983" spans="2:14" ht="20.100000000000001" customHeight="1" x14ac:dyDescent="0.2"/>
    <row r="1984" spans="2:14" ht="20.100000000000001" customHeight="1" x14ac:dyDescent="0.2"/>
    <row r="1985" ht="20.100000000000001" customHeight="1" x14ac:dyDescent="0.2"/>
    <row r="1986" ht="20.100000000000001" customHeight="1" x14ac:dyDescent="0.2"/>
    <row r="1987" ht="20.100000000000001" customHeight="1" x14ac:dyDescent="0.2"/>
  </sheetData>
  <sortState ref="B295:C308">
    <sortCondition descending="1" ref="C295:C308"/>
  </sortState>
  <mergeCells count="589">
    <mergeCell ref="B1547:M1547"/>
    <mergeCell ref="B1587:M1587"/>
    <mergeCell ref="B1658:M1658"/>
    <mergeCell ref="C1453:D1453"/>
    <mergeCell ref="C1454:D1454"/>
    <mergeCell ref="C1455:D1455"/>
    <mergeCell ref="C1456:D1456"/>
    <mergeCell ref="C1457:D1457"/>
    <mergeCell ref="C1458:D1458"/>
    <mergeCell ref="C1462:D1462"/>
    <mergeCell ref="C1463:D1463"/>
    <mergeCell ref="C1464:D1464"/>
    <mergeCell ref="C1465:D1465"/>
    <mergeCell ref="B1549:B1550"/>
    <mergeCell ref="C1549:D1549"/>
    <mergeCell ref="E1549:F1549"/>
    <mergeCell ref="G1549:H1549"/>
    <mergeCell ref="I1549:J1549"/>
    <mergeCell ref="I1589:J1589"/>
    <mergeCell ref="G1589:H1589"/>
    <mergeCell ref="K1589:L1589"/>
    <mergeCell ref="B1601:L1601"/>
    <mergeCell ref="E1589:F1589"/>
    <mergeCell ref="B1589:B1590"/>
    <mergeCell ref="I977:J977"/>
    <mergeCell ref="C953:D953"/>
    <mergeCell ref="E977:F977"/>
    <mergeCell ref="G977:H977"/>
    <mergeCell ref="G929:H929"/>
    <mergeCell ref="G953:H953"/>
    <mergeCell ref="B1446:M1446"/>
    <mergeCell ref="B1448:M1448"/>
    <mergeCell ref="B1233:M1233"/>
    <mergeCell ref="B1051:M1051"/>
    <mergeCell ref="B1194:M1194"/>
    <mergeCell ref="B1304:M1304"/>
    <mergeCell ref="B1306:M1306"/>
    <mergeCell ref="B1337:M1337"/>
    <mergeCell ref="B1375:M1375"/>
    <mergeCell ref="B1377:M1377"/>
    <mergeCell ref="G1358:H1358"/>
    <mergeCell ref="I1358:J1358"/>
    <mergeCell ref="C1343:D1343"/>
    <mergeCell ref="E1343:F1343"/>
    <mergeCell ref="C1217:D1217"/>
    <mergeCell ref="E1217:F1217"/>
    <mergeCell ref="C1341:D1341"/>
    <mergeCell ref="E1341:F1341"/>
    <mergeCell ref="C1023:E1023"/>
    <mergeCell ref="F1023:H1023"/>
    <mergeCell ref="C980:D980"/>
    <mergeCell ref="E980:F980"/>
    <mergeCell ref="C952:D952"/>
    <mergeCell ref="E952:F952"/>
    <mergeCell ref="G952:H952"/>
    <mergeCell ref="C1072:D1072"/>
    <mergeCell ref="B1462:B1463"/>
    <mergeCell ref="B1452:B1453"/>
    <mergeCell ref="B1454:B1455"/>
    <mergeCell ref="G1341:H1341"/>
    <mergeCell ref="B1235:H1235"/>
    <mergeCell ref="C1236:D1236"/>
    <mergeCell ref="E1239:F1239"/>
    <mergeCell ref="E1071:F1071"/>
    <mergeCell ref="G1071:H1071"/>
    <mergeCell ref="B1065:L1065"/>
    <mergeCell ref="I1122:J1122"/>
    <mergeCell ref="C1123:D1123"/>
    <mergeCell ref="E1123:F1123"/>
    <mergeCell ref="G1123:H1123"/>
    <mergeCell ref="I1123:J1123"/>
    <mergeCell ref="F1166:H1166"/>
    <mergeCell ref="C930:D930"/>
    <mergeCell ref="E930:F930"/>
    <mergeCell ref="G930:H930"/>
    <mergeCell ref="B947:M947"/>
    <mergeCell ref="I930:J930"/>
    <mergeCell ref="I931:J931"/>
    <mergeCell ref="E951:F951"/>
    <mergeCell ref="G951:H951"/>
    <mergeCell ref="B976:J976"/>
    <mergeCell ref="B949:H949"/>
    <mergeCell ref="C950:D950"/>
    <mergeCell ref="E950:F950"/>
    <mergeCell ref="G950:H950"/>
    <mergeCell ref="C951:D951"/>
    <mergeCell ref="B237:M237"/>
    <mergeCell ref="B239:M239"/>
    <mergeCell ref="B348:M348"/>
    <mergeCell ref="B377:M377"/>
    <mergeCell ref="B448:M448"/>
    <mergeCell ref="B589:M589"/>
    <mergeCell ref="B622:M622"/>
    <mergeCell ref="B661:M661"/>
    <mergeCell ref="B732:M732"/>
    <mergeCell ref="C628:D628"/>
    <mergeCell ref="E628:F628"/>
    <mergeCell ref="G628:H628"/>
    <mergeCell ref="B636:L636"/>
    <mergeCell ref="B641:J641"/>
    <mergeCell ref="C642:D642"/>
    <mergeCell ref="I417:J417"/>
    <mergeCell ref="E520:F520"/>
    <mergeCell ref="C667:D667"/>
    <mergeCell ref="E667:F667"/>
    <mergeCell ref="G667:H667"/>
    <mergeCell ref="B485:L485"/>
    <mergeCell ref="I416:J416"/>
    <mergeCell ref="B546:L546"/>
    <mergeCell ref="C415:D415"/>
    <mergeCell ref="B1819:C1820"/>
    <mergeCell ref="D1819:L1820"/>
    <mergeCell ref="B1821:C1822"/>
    <mergeCell ref="B1823:C1824"/>
    <mergeCell ref="D1823:L1824"/>
    <mergeCell ref="B1825:C1826"/>
    <mergeCell ref="D1825:L1826"/>
    <mergeCell ref="G1660:H1660"/>
    <mergeCell ref="I1660:J1660"/>
    <mergeCell ref="B1689:M1689"/>
    <mergeCell ref="B1694:B1695"/>
    <mergeCell ref="B1696:B1697"/>
    <mergeCell ref="B1692:B1693"/>
    <mergeCell ref="K1660:L1660"/>
    <mergeCell ref="D1821:M1822"/>
    <mergeCell ref="D1810:L1811"/>
    <mergeCell ref="B1660:B1661"/>
    <mergeCell ref="C1660:D1660"/>
    <mergeCell ref="E1660:F1660"/>
    <mergeCell ref="B1742:B1743"/>
    <mergeCell ref="B1698:B1699"/>
    <mergeCell ref="D1831:M1832"/>
    <mergeCell ref="B1700:B1701"/>
    <mergeCell ref="B1827:C1828"/>
    <mergeCell ref="D1827:L1828"/>
    <mergeCell ref="B1800:L1800"/>
    <mergeCell ref="B1801:L1801"/>
    <mergeCell ref="B1806:C1807"/>
    <mergeCell ref="D1806:L1807"/>
    <mergeCell ref="B1808:C1809"/>
    <mergeCell ref="D1808:L1809"/>
    <mergeCell ref="B1702:B1703"/>
    <mergeCell ref="B1729:M1729"/>
    <mergeCell ref="B1761:M1761"/>
    <mergeCell ref="B1732:B1733"/>
    <mergeCell ref="B1734:B1735"/>
    <mergeCell ref="B1736:B1737"/>
    <mergeCell ref="B1738:B1739"/>
    <mergeCell ref="B1740:B1741"/>
    <mergeCell ref="B1829:C1830"/>
    <mergeCell ref="D1829:L1830"/>
    <mergeCell ref="B1831:C1832"/>
    <mergeCell ref="B1812:C1813"/>
    <mergeCell ref="D1812:L1813"/>
    <mergeCell ref="B1810:C1811"/>
    <mergeCell ref="C1589:D1589"/>
    <mergeCell ref="G1200:H1200"/>
    <mergeCell ref="G1239:H1239"/>
    <mergeCell ref="C1216:D1216"/>
    <mergeCell ref="B1379:J1379"/>
    <mergeCell ref="B1380:B1381"/>
    <mergeCell ref="C1380:E1380"/>
    <mergeCell ref="C1214:D1214"/>
    <mergeCell ref="E1214:F1214"/>
    <mergeCell ref="C1518:D1518"/>
    <mergeCell ref="E1518:F1518"/>
    <mergeCell ref="C1452:D1452"/>
    <mergeCell ref="B1516:M1516"/>
    <mergeCell ref="B1458:B1459"/>
    <mergeCell ref="B1456:B1457"/>
    <mergeCell ref="G1217:H1217"/>
    <mergeCell ref="I1217:J1217"/>
    <mergeCell ref="B1464:B1465"/>
    <mergeCell ref="G1518:H1518"/>
    <mergeCell ref="I1518:J1518"/>
    <mergeCell ref="C1459:D1459"/>
    <mergeCell ref="E1215:F1215"/>
    <mergeCell ref="G1215:H1215"/>
    <mergeCell ref="I1215:J1215"/>
    <mergeCell ref="B1196:H1196"/>
    <mergeCell ref="B1165:J1165"/>
    <mergeCell ref="B1166:B1167"/>
    <mergeCell ref="C1166:E1166"/>
    <mergeCell ref="G1198:H1198"/>
    <mergeCell ref="I1214:J1214"/>
    <mergeCell ref="G1214:H1214"/>
    <mergeCell ref="B1213:J1213"/>
    <mergeCell ref="C1215:D1215"/>
    <mergeCell ref="C1200:D1200"/>
    <mergeCell ref="E1200:F1200"/>
    <mergeCell ref="B735:G735"/>
    <mergeCell ref="C694:D694"/>
    <mergeCell ref="E694:F694"/>
    <mergeCell ref="G694:H694"/>
    <mergeCell ref="B736:J736"/>
    <mergeCell ref="B737:B738"/>
    <mergeCell ref="C737:E737"/>
    <mergeCell ref="C693:D693"/>
    <mergeCell ref="E693:F693"/>
    <mergeCell ref="I693:J693"/>
    <mergeCell ref="I694:J694"/>
    <mergeCell ref="B734:M734"/>
    <mergeCell ref="F737:H737"/>
    <mergeCell ref="I415:J415"/>
    <mergeCell ref="C416:D416"/>
    <mergeCell ref="E416:F416"/>
    <mergeCell ref="C453:D453"/>
    <mergeCell ref="E453:F453"/>
    <mergeCell ref="G453:H453"/>
    <mergeCell ref="I521:J521"/>
    <mergeCell ref="G520:H520"/>
    <mergeCell ref="I520:J520"/>
    <mergeCell ref="C521:D521"/>
    <mergeCell ref="E521:F521"/>
    <mergeCell ref="G521:H521"/>
    <mergeCell ref="G452:H452"/>
    <mergeCell ref="B477:L477"/>
    <mergeCell ref="C381:D381"/>
    <mergeCell ref="E381:F381"/>
    <mergeCell ref="G416:H416"/>
    <mergeCell ref="B806:H806"/>
    <mergeCell ref="B519:J519"/>
    <mergeCell ref="C454:D454"/>
    <mergeCell ref="C418:D418"/>
    <mergeCell ref="E418:F418"/>
    <mergeCell ref="B450:H450"/>
    <mergeCell ref="I450:N450"/>
    <mergeCell ref="C451:D451"/>
    <mergeCell ref="E451:F451"/>
    <mergeCell ref="G451:H451"/>
    <mergeCell ref="C452:D452"/>
    <mergeCell ref="E452:F452"/>
    <mergeCell ref="G418:H418"/>
    <mergeCell ref="B437:L437"/>
    <mergeCell ref="B396:L396"/>
    <mergeCell ref="B414:J414"/>
    <mergeCell ref="G382:H382"/>
    <mergeCell ref="E454:F454"/>
    <mergeCell ref="G454:H454"/>
    <mergeCell ref="E415:F415"/>
    <mergeCell ref="G415:H415"/>
    <mergeCell ref="C380:D380"/>
    <mergeCell ref="E380:F380"/>
    <mergeCell ref="B379:H379"/>
    <mergeCell ref="G380:H380"/>
    <mergeCell ref="G381:H381"/>
    <mergeCell ref="C1122:D1122"/>
    <mergeCell ref="E1122:F1122"/>
    <mergeCell ref="E1073:F1073"/>
    <mergeCell ref="G1073:H1073"/>
    <mergeCell ref="C1094:D1094"/>
    <mergeCell ref="E1094:F1094"/>
    <mergeCell ref="G1094:H1094"/>
    <mergeCell ref="C931:D931"/>
    <mergeCell ref="E931:F931"/>
    <mergeCell ref="G931:H931"/>
    <mergeCell ref="E913:F913"/>
    <mergeCell ref="G913:H913"/>
    <mergeCell ref="C914:D914"/>
    <mergeCell ref="E914:F914"/>
    <mergeCell ref="G914:H914"/>
    <mergeCell ref="B927:J927"/>
    <mergeCell ref="E835:F835"/>
    <mergeCell ref="E523:F523"/>
    <mergeCell ref="G523:H523"/>
    <mergeCell ref="C382:D382"/>
    <mergeCell ref="E382:F382"/>
    <mergeCell ref="C417:D417"/>
    <mergeCell ref="E417:F417"/>
    <mergeCell ref="G417:H417"/>
    <mergeCell ref="B1410:H1410"/>
    <mergeCell ref="G1360:H1360"/>
    <mergeCell ref="I1360:J1360"/>
    <mergeCell ref="G1343:H1343"/>
    <mergeCell ref="B1356:J1356"/>
    <mergeCell ref="C1357:D1357"/>
    <mergeCell ref="E1357:F1357"/>
    <mergeCell ref="G1357:H1357"/>
    <mergeCell ref="I1357:J1357"/>
    <mergeCell ref="E1358:F1358"/>
    <mergeCell ref="C1199:D1199"/>
    <mergeCell ref="E1199:F1199"/>
    <mergeCell ref="G1199:H1199"/>
    <mergeCell ref="C625:D625"/>
    <mergeCell ref="E625:F625"/>
    <mergeCell ref="G625:H625"/>
    <mergeCell ref="B624:H624"/>
    <mergeCell ref="B404:L404"/>
    <mergeCell ref="B430:L430"/>
    <mergeCell ref="C626:D626"/>
    <mergeCell ref="E626:F626"/>
    <mergeCell ref="G626:H626"/>
    <mergeCell ref="C627:D627"/>
    <mergeCell ref="C383:D383"/>
    <mergeCell ref="E383:F383"/>
    <mergeCell ref="G383:H383"/>
    <mergeCell ref="C594:E594"/>
    <mergeCell ref="F594:H594"/>
    <mergeCell ref="B591:L591"/>
    <mergeCell ref="B594:B595"/>
    <mergeCell ref="B592:G592"/>
    <mergeCell ref="G627:H627"/>
    <mergeCell ref="E627:F627"/>
    <mergeCell ref="C522:D522"/>
    <mergeCell ref="E522:F522"/>
    <mergeCell ref="G522:H522"/>
    <mergeCell ref="I522:J522"/>
    <mergeCell ref="C520:D520"/>
    <mergeCell ref="C523:D523"/>
    <mergeCell ref="B593:J593"/>
    <mergeCell ref="B553:L553"/>
    <mergeCell ref="I523:J523"/>
    <mergeCell ref="I418:J418"/>
    <mergeCell ref="C1239:D1239"/>
    <mergeCell ref="B1309:B1310"/>
    <mergeCell ref="I1263:J1263"/>
    <mergeCell ref="B1308:J1308"/>
    <mergeCell ref="C1309:E1309"/>
    <mergeCell ref="C1342:D1342"/>
    <mergeCell ref="E1342:F1342"/>
    <mergeCell ref="G1342:H1342"/>
    <mergeCell ref="C1359:D1359"/>
    <mergeCell ref="E1263:F1263"/>
    <mergeCell ref="G1263:H1263"/>
    <mergeCell ref="C1264:D1264"/>
    <mergeCell ref="E1264:F1264"/>
    <mergeCell ref="G1264:H1264"/>
    <mergeCell ref="I1264:J1264"/>
    <mergeCell ref="C1265:D1265"/>
    <mergeCell ref="E1265:F1265"/>
    <mergeCell ref="G1265:H1265"/>
    <mergeCell ref="I1265:J1265"/>
    <mergeCell ref="B1518:B1519"/>
    <mergeCell ref="C1430:D1430"/>
    <mergeCell ref="E1430:F1430"/>
    <mergeCell ref="G1430:H1430"/>
    <mergeCell ref="B1460:B1461"/>
    <mergeCell ref="C1460:D1460"/>
    <mergeCell ref="C1461:D1461"/>
    <mergeCell ref="B1451:D1451"/>
    <mergeCell ref="F1309:H1309"/>
    <mergeCell ref="B1427:J1427"/>
    <mergeCell ref="C1428:D1428"/>
    <mergeCell ref="E1428:F1428"/>
    <mergeCell ref="G1428:H1428"/>
    <mergeCell ref="I1428:J1428"/>
    <mergeCell ref="C1429:D1429"/>
    <mergeCell ref="E1429:F1429"/>
    <mergeCell ref="G1429:H1429"/>
    <mergeCell ref="I1429:J1429"/>
    <mergeCell ref="I1430:J1430"/>
    <mergeCell ref="C1431:D1431"/>
    <mergeCell ref="E1431:F1431"/>
    <mergeCell ref="G1431:H1431"/>
    <mergeCell ref="I1431:J1431"/>
    <mergeCell ref="C1266:D1266"/>
    <mergeCell ref="E1266:F1266"/>
    <mergeCell ref="G1411:H1411"/>
    <mergeCell ref="I1121:J1121"/>
    <mergeCell ref="E1236:F1236"/>
    <mergeCell ref="G1236:H1236"/>
    <mergeCell ref="B1018:M1018"/>
    <mergeCell ref="B1020:M1020"/>
    <mergeCell ref="B1090:M1090"/>
    <mergeCell ref="B1161:M1161"/>
    <mergeCell ref="B1163:M1163"/>
    <mergeCell ref="G1093:H1093"/>
    <mergeCell ref="B1023:B1024"/>
    <mergeCell ref="G1120:H1120"/>
    <mergeCell ref="E1197:F1197"/>
    <mergeCell ref="G1072:H1072"/>
    <mergeCell ref="B1070:J1070"/>
    <mergeCell ref="I1071:J1071"/>
    <mergeCell ref="E1057:F1057"/>
    <mergeCell ref="G1057:H1057"/>
    <mergeCell ref="G1122:H1122"/>
    <mergeCell ref="C1237:D1237"/>
    <mergeCell ref="E1237:F1237"/>
    <mergeCell ref="G1237:H1237"/>
    <mergeCell ref="C1238:D1238"/>
    <mergeCell ref="E1238:F1238"/>
    <mergeCell ref="G1266:H1266"/>
    <mergeCell ref="I1266:J1266"/>
    <mergeCell ref="C1263:D1263"/>
    <mergeCell ref="I978:J978"/>
    <mergeCell ref="I979:J979"/>
    <mergeCell ref="I980:J980"/>
    <mergeCell ref="E979:F979"/>
    <mergeCell ref="G979:H979"/>
    <mergeCell ref="E1120:F1120"/>
    <mergeCell ref="C1055:D1055"/>
    <mergeCell ref="E1055:F1055"/>
    <mergeCell ref="I1216:J1216"/>
    <mergeCell ref="G1216:H1216"/>
    <mergeCell ref="G978:H978"/>
    <mergeCell ref="C1074:D1074"/>
    <mergeCell ref="E1074:F1074"/>
    <mergeCell ref="G1074:H1074"/>
    <mergeCell ref="I1074:J1074"/>
    <mergeCell ref="B1053:H1053"/>
    <mergeCell ref="E1216:F1216"/>
    <mergeCell ref="B1262:J1262"/>
    <mergeCell ref="I1073:J1073"/>
    <mergeCell ref="E1072:F1072"/>
    <mergeCell ref="G1197:H1197"/>
    <mergeCell ref="I834:J834"/>
    <mergeCell ref="C809:D809"/>
    <mergeCell ref="C810:D810"/>
    <mergeCell ref="B875:M875"/>
    <mergeCell ref="I806:N806"/>
    <mergeCell ref="B804:M804"/>
    <mergeCell ref="G1238:H1238"/>
    <mergeCell ref="E1198:F1198"/>
    <mergeCell ref="C1121:D1121"/>
    <mergeCell ref="E1121:F1121"/>
    <mergeCell ref="G1121:H1121"/>
    <mergeCell ref="C835:D835"/>
    <mergeCell ref="C1198:D1198"/>
    <mergeCell ref="C1197:D1197"/>
    <mergeCell ref="E953:F953"/>
    <mergeCell ref="B1022:J1022"/>
    <mergeCell ref="C1054:D1054"/>
    <mergeCell ref="E1054:F1054"/>
    <mergeCell ref="G1054:H1054"/>
    <mergeCell ref="G1055:H1055"/>
    <mergeCell ref="C1056:D1056"/>
    <mergeCell ref="E1056:F1056"/>
    <mergeCell ref="G1056:H1056"/>
    <mergeCell ref="C1071:D1071"/>
    <mergeCell ref="G691:H691"/>
    <mergeCell ref="I691:J691"/>
    <mergeCell ref="C692:D692"/>
    <mergeCell ref="E692:F692"/>
    <mergeCell ref="G692:H692"/>
    <mergeCell ref="I692:J692"/>
    <mergeCell ref="E809:F809"/>
    <mergeCell ref="E911:F911"/>
    <mergeCell ref="G911:H911"/>
    <mergeCell ref="C880:E880"/>
    <mergeCell ref="C786:D786"/>
    <mergeCell ref="F880:H880"/>
    <mergeCell ref="B910:H910"/>
    <mergeCell ref="C911:D911"/>
    <mergeCell ref="C836:D836"/>
    <mergeCell ref="E836:F836"/>
    <mergeCell ref="C834:D834"/>
    <mergeCell ref="G809:H809"/>
    <mergeCell ref="G836:H836"/>
    <mergeCell ref="E834:F834"/>
    <mergeCell ref="E810:F810"/>
    <mergeCell ref="G810:H810"/>
    <mergeCell ref="B833:J833"/>
    <mergeCell ref="G834:H834"/>
    <mergeCell ref="E808:F808"/>
    <mergeCell ref="G770:H770"/>
    <mergeCell ref="G785:H785"/>
    <mergeCell ref="C769:D769"/>
    <mergeCell ref="E769:F769"/>
    <mergeCell ref="G769:H769"/>
    <mergeCell ref="B765:M765"/>
    <mergeCell ref="C787:D787"/>
    <mergeCell ref="G787:H787"/>
    <mergeCell ref="I787:J787"/>
    <mergeCell ref="E787:F787"/>
    <mergeCell ref="C808:D808"/>
    <mergeCell ref="G808:H808"/>
    <mergeCell ref="B767:H767"/>
    <mergeCell ref="C768:D768"/>
    <mergeCell ref="E768:F768"/>
    <mergeCell ref="C771:D771"/>
    <mergeCell ref="B779:L779"/>
    <mergeCell ref="G768:H768"/>
    <mergeCell ref="I642:J642"/>
    <mergeCell ref="C643:D643"/>
    <mergeCell ref="E643:F643"/>
    <mergeCell ref="G643:H643"/>
    <mergeCell ref="I643:J643"/>
    <mergeCell ref="C644:D644"/>
    <mergeCell ref="C666:D666"/>
    <mergeCell ref="E666:F666"/>
    <mergeCell ref="G666:H666"/>
    <mergeCell ref="E644:F644"/>
    <mergeCell ref="G644:H644"/>
    <mergeCell ref="I644:J644"/>
    <mergeCell ref="E642:F642"/>
    <mergeCell ref="G642:H642"/>
    <mergeCell ref="E645:F645"/>
    <mergeCell ref="G645:H645"/>
    <mergeCell ref="I645:J645"/>
    <mergeCell ref="B663:H663"/>
    <mergeCell ref="I663:N663"/>
    <mergeCell ref="C664:D664"/>
    <mergeCell ref="E664:F664"/>
    <mergeCell ref="G664:H664"/>
    <mergeCell ref="C665:D665"/>
    <mergeCell ref="E665:F665"/>
    <mergeCell ref="G665:H665"/>
    <mergeCell ref="C645:D645"/>
    <mergeCell ref="B784:J784"/>
    <mergeCell ref="C785:D785"/>
    <mergeCell ref="E785:F785"/>
    <mergeCell ref="I785:J785"/>
    <mergeCell ref="C770:D770"/>
    <mergeCell ref="G693:H693"/>
    <mergeCell ref="C807:D807"/>
    <mergeCell ref="E807:F807"/>
    <mergeCell ref="E771:F771"/>
    <mergeCell ref="G771:H771"/>
    <mergeCell ref="G786:H786"/>
    <mergeCell ref="E786:F786"/>
    <mergeCell ref="I786:J786"/>
    <mergeCell ref="C788:D788"/>
    <mergeCell ref="E788:F788"/>
    <mergeCell ref="G788:H788"/>
    <mergeCell ref="G807:H807"/>
    <mergeCell ref="I788:J788"/>
    <mergeCell ref="E770:F770"/>
    <mergeCell ref="B690:J690"/>
    <mergeCell ref="C691:D691"/>
    <mergeCell ref="E691:F691"/>
    <mergeCell ref="G837:H837"/>
    <mergeCell ref="I837:J837"/>
    <mergeCell ref="I929:J929"/>
    <mergeCell ref="G835:H835"/>
    <mergeCell ref="B877:M877"/>
    <mergeCell ref="B908:M908"/>
    <mergeCell ref="G912:H912"/>
    <mergeCell ref="C913:D913"/>
    <mergeCell ref="I835:J835"/>
    <mergeCell ref="C912:D912"/>
    <mergeCell ref="E912:F912"/>
    <mergeCell ref="I928:J928"/>
    <mergeCell ref="I836:J836"/>
    <mergeCell ref="C837:D837"/>
    <mergeCell ref="B879:J879"/>
    <mergeCell ref="C929:D929"/>
    <mergeCell ref="E929:F929"/>
    <mergeCell ref="E837:F837"/>
    <mergeCell ref="C928:D928"/>
    <mergeCell ref="E928:F928"/>
    <mergeCell ref="G928:H928"/>
    <mergeCell ref="I1359:J1359"/>
    <mergeCell ref="C1414:D1414"/>
    <mergeCell ref="E1414:F1414"/>
    <mergeCell ref="G1414:H1414"/>
    <mergeCell ref="C977:D977"/>
    <mergeCell ref="C978:D978"/>
    <mergeCell ref="E978:F978"/>
    <mergeCell ref="G980:H980"/>
    <mergeCell ref="C979:D979"/>
    <mergeCell ref="E1095:F1095"/>
    <mergeCell ref="G1095:H1095"/>
    <mergeCell ref="C1096:D1096"/>
    <mergeCell ref="E1096:F1096"/>
    <mergeCell ref="G1096:H1096"/>
    <mergeCell ref="C1095:D1095"/>
    <mergeCell ref="I1120:J1120"/>
    <mergeCell ref="B1119:J1119"/>
    <mergeCell ref="C1120:D1120"/>
    <mergeCell ref="I1072:J1072"/>
    <mergeCell ref="C1073:D1073"/>
    <mergeCell ref="C1093:D1093"/>
    <mergeCell ref="E1093:F1093"/>
    <mergeCell ref="C1057:D1057"/>
    <mergeCell ref="B1092:H1092"/>
    <mergeCell ref="F30:K32"/>
    <mergeCell ref="B13:K13"/>
    <mergeCell ref="B14:K14"/>
    <mergeCell ref="I767:N767"/>
    <mergeCell ref="B880:B881"/>
    <mergeCell ref="C1413:D1413"/>
    <mergeCell ref="E1413:F1413"/>
    <mergeCell ref="G1413:H1413"/>
    <mergeCell ref="C1358:D1358"/>
    <mergeCell ref="B1339:H1339"/>
    <mergeCell ref="C1340:D1340"/>
    <mergeCell ref="E1340:F1340"/>
    <mergeCell ref="G1340:H1340"/>
    <mergeCell ref="C1412:D1412"/>
    <mergeCell ref="E1412:F1412"/>
    <mergeCell ref="G1412:H1412"/>
    <mergeCell ref="F1380:H1380"/>
    <mergeCell ref="E1411:F1411"/>
    <mergeCell ref="E1359:F1359"/>
    <mergeCell ref="G1359:H1359"/>
    <mergeCell ref="C1360:D1360"/>
    <mergeCell ref="E1360:F1360"/>
    <mergeCell ref="C1411:D1411"/>
    <mergeCell ref="B1408:M1408"/>
  </mergeCells>
  <phoneticPr fontId="3" type="noConversion"/>
  <conditionalFormatting sqref="C434:L436 C418:J419 C400:L403 E383:H392 D384:D392 C383:C392 C405:L413 C518:K518 M518 C447:K447 M447 C439:L446 C486:L517 C555:L586">
    <cfRule type="cellIs" dxfId="86" priority="300" stopIfTrue="1" operator="lessThanOrEqual">
      <formula>0</formula>
    </cfRule>
    <cfRule type="cellIs" dxfId="85" priority="301" stopIfTrue="1" operator="greaterThanOrEqual">
      <formula>0</formula>
    </cfRule>
  </conditionalFormatting>
  <conditionalFormatting sqref="C551:L552 C524:J524 C481:L484 E454:H463 D455:D463 C454:C463">
    <cfRule type="cellIs" dxfId="84" priority="244" stopIfTrue="1" operator="lessThanOrEqual">
      <formula>0</formula>
    </cfRule>
    <cfRule type="cellIs" dxfId="83" priority="245" stopIfTrue="1" operator="greaterThanOrEqual">
      <formula>0</formula>
    </cfRule>
  </conditionalFormatting>
  <conditionalFormatting sqref="C1097:E1103 I1097:L1103">
    <cfRule type="cellIs" dxfId="82" priority="182" stopIfTrue="1" operator="lessThanOrEqual">
      <formula>0</formula>
    </cfRule>
    <cfRule type="cellIs" dxfId="81" priority="183" stopIfTrue="1" operator="greaterThanOrEqual">
      <formula>0</formula>
    </cfRule>
  </conditionalFormatting>
  <conditionalFormatting sqref="C1058:E1064 I1058:L1064">
    <cfRule type="cellIs" dxfId="80" priority="196" stopIfTrue="1" operator="lessThanOrEqual">
      <formula>0</formula>
    </cfRule>
    <cfRule type="cellIs" dxfId="79" priority="197" stopIfTrue="1" operator="greaterThanOrEqual">
      <formula>0</formula>
    </cfRule>
  </conditionalFormatting>
  <conditionalFormatting sqref="C1240:E1246 I1240:L1246">
    <cfRule type="cellIs" dxfId="78" priority="174" stopIfTrue="1" operator="lessThanOrEqual">
      <formula>0</formula>
    </cfRule>
    <cfRule type="cellIs" dxfId="77" priority="175" stopIfTrue="1" operator="greaterThanOrEqual">
      <formula>0</formula>
    </cfRule>
  </conditionalFormatting>
  <conditionalFormatting sqref="C915:E921 I915:L921">
    <cfRule type="cellIs" dxfId="76" priority="142" stopIfTrue="1" operator="lessThanOrEqual">
      <formula>0</formula>
    </cfRule>
    <cfRule type="cellIs" dxfId="75" priority="143" stopIfTrue="1" operator="greaterThanOrEqual">
      <formula>0</formula>
    </cfRule>
  </conditionalFormatting>
  <conditionalFormatting sqref="C628:C635 E628:E635 D629:D635 G628 I624:L635">
    <cfRule type="cellIs" dxfId="74" priority="160" stopIfTrue="1" operator="lessThanOrEqual">
      <formula>0</formula>
    </cfRule>
    <cfRule type="cellIs" dxfId="73" priority="161" stopIfTrue="1" operator="greaterThanOrEqual">
      <formula>0</formula>
    </cfRule>
  </conditionalFormatting>
  <conditionalFormatting sqref="C981:E985 I981:L985">
    <cfRule type="cellIs" dxfId="72" priority="130" stopIfTrue="1" operator="lessThanOrEqual">
      <formula>0</formula>
    </cfRule>
    <cfRule type="cellIs" dxfId="71" priority="131" stopIfTrue="1" operator="greaterThanOrEqual">
      <formula>0</formula>
    </cfRule>
  </conditionalFormatting>
  <conditionalFormatting sqref="C695:J695">
    <cfRule type="cellIs" dxfId="70" priority="122" stopIfTrue="1" operator="lessThanOrEqual">
      <formula>0</formula>
    </cfRule>
    <cfRule type="cellIs" dxfId="69" priority="123" stopIfTrue="1" operator="greaterThanOrEqual">
      <formula>0</formula>
    </cfRule>
  </conditionalFormatting>
  <conditionalFormatting sqref="C645:J646">
    <cfRule type="cellIs" dxfId="68" priority="120" stopIfTrue="1" operator="lessThanOrEqual">
      <formula>0</formula>
    </cfRule>
    <cfRule type="cellIs" dxfId="67" priority="121" stopIfTrue="1" operator="greaterThanOrEqual">
      <formula>0</formula>
    </cfRule>
  </conditionalFormatting>
  <conditionalFormatting sqref="C668:H676">
    <cfRule type="cellIs" dxfId="66" priority="116" stopIfTrue="1" operator="lessThanOrEqual">
      <formula>0</formula>
    </cfRule>
    <cfRule type="cellIs" dxfId="65" priority="117" stopIfTrue="1" operator="greaterThanOrEqual">
      <formula>0</formula>
    </cfRule>
  </conditionalFormatting>
  <conditionalFormatting sqref="C954:E960 I954:L960">
    <cfRule type="cellIs" dxfId="64" priority="136" stopIfTrue="1" operator="lessThanOrEqual">
      <formula>0</formula>
    </cfRule>
    <cfRule type="cellIs" dxfId="63" priority="137" stopIfTrue="1" operator="greaterThanOrEqual">
      <formula>0</formula>
    </cfRule>
  </conditionalFormatting>
  <conditionalFormatting sqref="C772:E778 I772:L778">
    <cfRule type="cellIs" dxfId="62" priority="114" stopIfTrue="1" operator="lessThanOrEqual">
      <formula>0</formula>
    </cfRule>
    <cfRule type="cellIs" dxfId="61" priority="115" stopIfTrue="1" operator="greaterThanOrEqual">
      <formula>0</formula>
    </cfRule>
  </conditionalFormatting>
  <conditionalFormatting sqref="C838:J838">
    <cfRule type="cellIs" dxfId="60" priority="108" stopIfTrue="1" operator="lessThanOrEqual">
      <formula>0</formula>
    </cfRule>
    <cfRule type="cellIs" dxfId="59" priority="109" stopIfTrue="1" operator="greaterThanOrEqual">
      <formula>0</formula>
    </cfRule>
  </conditionalFormatting>
  <conditionalFormatting sqref="C789:J789">
    <cfRule type="cellIs" dxfId="58" priority="106" stopIfTrue="1" operator="lessThanOrEqual">
      <formula>0</formula>
    </cfRule>
    <cfRule type="cellIs" dxfId="57" priority="107" stopIfTrue="1" operator="greaterThanOrEqual">
      <formula>0</formula>
    </cfRule>
  </conditionalFormatting>
  <conditionalFormatting sqref="C811:H819">
    <cfRule type="cellIs" dxfId="56" priority="102" stopIfTrue="1" operator="lessThanOrEqual">
      <formula>0</formula>
    </cfRule>
    <cfRule type="cellIs" dxfId="55" priority="103" stopIfTrue="1" operator="greaterThanOrEqual">
      <formula>0</formula>
    </cfRule>
  </conditionalFormatting>
  <conditionalFormatting sqref="C523:J523">
    <cfRule type="cellIs" dxfId="54" priority="86" stopIfTrue="1" operator="lessThanOrEqual">
      <formula>0</formula>
    </cfRule>
    <cfRule type="cellIs" dxfId="53" priority="87" stopIfTrue="1" operator="greaterThanOrEqual">
      <formula>0</formula>
    </cfRule>
  </conditionalFormatting>
  <conditionalFormatting sqref="C550:L550">
    <cfRule type="cellIs" dxfId="52" priority="84" stopIfTrue="1" operator="lessThanOrEqual">
      <formula>0</formula>
    </cfRule>
    <cfRule type="cellIs" dxfId="51" priority="85" stopIfTrue="1" operator="greaterThanOrEqual">
      <formula>0</formula>
    </cfRule>
  </conditionalFormatting>
  <conditionalFormatting sqref="E667:H667 C667">
    <cfRule type="cellIs" dxfId="50" priority="78" stopIfTrue="1" operator="lessThanOrEqual">
      <formula>0</formula>
    </cfRule>
    <cfRule type="cellIs" dxfId="49" priority="79" stopIfTrue="1" operator="greaterThanOrEqual">
      <formula>0</formula>
    </cfRule>
  </conditionalFormatting>
  <conditionalFormatting sqref="E771:H771 C771">
    <cfRule type="cellIs" dxfId="48" priority="76" stopIfTrue="1" operator="lessThanOrEqual">
      <formula>0</formula>
    </cfRule>
    <cfRule type="cellIs" dxfId="47" priority="77" stopIfTrue="1" operator="greaterThanOrEqual">
      <formula>0</formula>
    </cfRule>
  </conditionalFormatting>
  <conditionalFormatting sqref="C914 E914 G914 I910:L914">
    <cfRule type="cellIs" dxfId="46" priority="74" stopIfTrue="1" operator="lessThanOrEqual">
      <formula>0</formula>
    </cfRule>
    <cfRule type="cellIs" dxfId="45" priority="75" stopIfTrue="1" operator="greaterThanOrEqual">
      <formula>0</formula>
    </cfRule>
  </conditionalFormatting>
  <conditionalFormatting sqref="C953 E953 G953 I949:L953">
    <cfRule type="cellIs" dxfId="44" priority="72" stopIfTrue="1" operator="lessThanOrEqual">
      <formula>0</formula>
    </cfRule>
    <cfRule type="cellIs" dxfId="43" priority="73" stopIfTrue="1" operator="greaterThanOrEqual">
      <formula>0</formula>
    </cfRule>
  </conditionalFormatting>
  <conditionalFormatting sqref="C1057 E1057 G1057 I1053:L1057">
    <cfRule type="cellIs" dxfId="42" priority="70" stopIfTrue="1" operator="lessThanOrEqual">
      <formula>0</formula>
    </cfRule>
    <cfRule type="cellIs" dxfId="41" priority="71" stopIfTrue="1" operator="greaterThanOrEqual">
      <formula>0</formula>
    </cfRule>
  </conditionalFormatting>
  <conditionalFormatting sqref="C1096 E1096 G1096 I1092:L1096">
    <cfRule type="cellIs" dxfId="40" priority="68" stopIfTrue="1" operator="lessThanOrEqual">
      <formula>0</formula>
    </cfRule>
    <cfRule type="cellIs" dxfId="39" priority="69" stopIfTrue="1" operator="greaterThanOrEqual">
      <formula>0</formula>
    </cfRule>
  </conditionalFormatting>
  <conditionalFormatting sqref="C1200 E1200 G1200 I1196:L1200">
    <cfRule type="cellIs" dxfId="38" priority="66" stopIfTrue="1" operator="lessThanOrEqual">
      <formula>0</formula>
    </cfRule>
    <cfRule type="cellIs" dxfId="37" priority="67" stopIfTrue="1" operator="greaterThanOrEqual">
      <formula>0</formula>
    </cfRule>
  </conditionalFormatting>
  <conditionalFormatting sqref="C1239 E1239 G1239 I1235:L1239">
    <cfRule type="cellIs" dxfId="36" priority="64" stopIfTrue="1" operator="lessThanOrEqual">
      <formula>0</formula>
    </cfRule>
    <cfRule type="cellIs" dxfId="35" priority="65" stopIfTrue="1" operator="greaterThanOrEqual">
      <formula>0</formula>
    </cfRule>
  </conditionalFormatting>
  <conditionalFormatting sqref="C1343 E1343 G1343 I1339:L1343">
    <cfRule type="cellIs" dxfId="34" priority="62" stopIfTrue="1" operator="lessThanOrEqual">
      <formula>0</formula>
    </cfRule>
    <cfRule type="cellIs" dxfId="33" priority="63" stopIfTrue="1" operator="greaterThanOrEqual">
      <formula>0</formula>
    </cfRule>
  </conditionalFormatting>
  <conditionalFormatting sqref="C1414 E1414 G1414 I1410:L1414">
    <cfRule type="cellIs" dxfId="32" priority="60" stopIfTrue="1" operator="lessThanOrEqual">
      <formula>0</formula>
    </cfRule>
    <cfRule type="cellIs" dxfId="31" priority="61" stopIfTrue="1" operator="greaterThanOrEqual">
      <formula>0</formula>
    </cfRule>
  </conditionalFormatting>
  <conditionalFormatting sqref="C694:J694">
    <cfRule type="cellIs" dxfId="30" priority="58" stopIfTrue="1" operator="lessThanOrEqual">
      <formula>0</formula>
    </cfRule>
    <cfRule type="cellIs" dxfId="29" priority="59" stopIfTrue="1" operator="greaterThanOrEqual">
      <formula>0</formula>
    </cfRule>
  </conditionalFormatting>
  <conditionalFormatting sqref="C788:J788">
    <cfRule type="cellIs" dxfId="28" priority="56" stopIfTrue="1" operator="lessThanOrEqual">
      <formula>0</formula>
    </cfRule>
    <cfRule type="cellIs" dxfId="27" priority="57" stopIfTrue="1" operator="greaterThanOrEqual">
      <formula>0</formula>
    </cfRule>
  </conditionalFormatting>
  <conditionalFormatting sqref="C837:J837">
    <cfRule type="cellIs" dxfId="26" priority="54" stopIfTrue="1" operator="lessThanOrEqual">
      <formula>0</formula>
    </cfRule>
    <cfRule type="cellIs" dxfId="25" priority="55" stopIfTrue="1" operator="greaterThanOrEqual">
      <formula>0</formula>
    </cfRule>
  </conditionalFormatting>
  <conditionalFormatting sqref="C931:J931">
    <cfRule type="cellIs" dxfId="24" priority="52" stopIfTrue="1" operator="lessThanOrEqual">
      <formula>0</formula>
    </cfRule>
    <cfRule type="cellIs" dxfId="23" priority="53" stopIfTrue="1" operator="greaterThanOrEqual">
      <formula>0</formula>
    </cfRule>
  </conditionalFormatting>
  <conditionalFormatting sqref="C980:J980">
    <cfRule type="cellIs" dxfId="22" priority="50" stopIfTrue="1" operator="lessThanOrEqual">
      <formula>0</formula>
    </cfRule>
    <cfRule type="cellIs" dxfId="21" priority="51" stopIfTrue="1" operator="greaterThanOrEqual">
      <formula>0</formula>
    </cfRule>
  </conditionalFormatting>
  <conditionalFormatting sqref="C1074:J1074">
    <cfRule type="cellIs" dxfId="20" priority="48" stopIfTrue="1" operator="lessThanOrEqual">
      <formula>0</formula>
    </cfRule>
    <cfRule type="cellIs" dxfId="19" priority="49" stopIfTrue="1" operator="greaterThanOrEqual">
      <formula>0</formula>
    </cfRule>
  </conditionalFormatting>
  <conditionalFormatting sqref="C1123:J1123">
    <cfRule type="cellIs" dxfId="18" priority="46" stopIfTrue="1" operator="lessThanOrEqual">
      <formula>0</formula>
    </cfRule>
    <cfRule type="cellIs" dxfId="17" priority="47" stopIfTrue="1" operator="greaterThanOrEqual">
      <formula>0</formula>
    </cfRule>
  </conditionalFormatting>
  <conditionalFormatting sqref="C1217:J1217">
    <cfRule type="cellIs" dxfId="16" priority="44" stopIfTrue="1" operator="lessThanOrEqual">
      <formula>0</formula>
    </cfRule>
    <cfRule type="cellIs" dxfId="15" priority="45" stopIfTrue="1" operator="greaterThanOrEqual">
      <formula>0</formula>
    </cfRule>
  </conditionalFormatting>
  <conditionalFormatting sqref="C1266:J1266">
    <cfRule type="cellIs" dxfId="14" priority="42" stopIfTrue="1" operator="lessThanOrEqual">
      <formula>0</formula>
    </cfRule>
    <cfRule type="cellIs" dxfId="13" priority="43" stopIfTrue="1" operator="greaterThanOrEqual">
      <formula>0</formula>
    </cfRule>
  </conditionalFormatting>
  <conditionalFormatting sqref="C1360:J1360">
    <cfRule type="cellIs" dxfId="12" priority="40" stopIfTrue="1" operator="lessThanOrEqual">
      <formula>0</formula>
    </cfRule>
    <cfRule type="cellIs" dxfId="11" priority="41" stopIfTrue="1" operator="greaterThanOrEqual">
      <formula>0</formula>
    </cfRule>
  </conditionalFormatting>
  <conditionalFormatting sqref="C1431:J1431">
    <cfRule type="cellIs" dxfId="10" priority="38" stopIfTrue="1" operator="lessThanOrEqual">
      <formula>0</formula>
    </cfRule>
    <cfRule type="cellIs" dxfId="9" priority="39" stopIfTrue="1" operator="greaterThanOrEqual">
      <formula>0</formula>
    </cfRule>
  </conditionalFormatting>
  <conditionalFormatting sqref="E810:H810 C810">
    <cfRule type="cellIs" dxfId="8" priority="36" stopIfTrue="1" operator="lessThanOrEqual">
      <formula>0</formula>
    </cfRule>
    <cfRule type="cellIs" dxfId="7" priority="37" stopIfTrue="1" operator="greaterThanOrEqual">
      <formula>0</formula>
    </cfRule>
  </conditionalFormatting>
  <conditionalFormatting sqref="B986:L989">
    <cfRule type="cellIs" dxfId="6" priority="34" stopIfTrue="1" operator="lessThanOrEqual">
      <formula>0</formula>
    </cfRule>
    <cfRule type="cellIs" dxfId="5" priority="35" stopIfTrue="1" operator="greaterThanOrEqual">
      <formula>0</formula>
    </cfRule>
  </conditionalFormatting>
  <conditionalFormatting sqref="N1454:N1455 K1455:L1455">
    <cfRule type="cellIs" dxfId="4" priority="16" stopIfTrue="1" operator="lessThanOrEqual">
      <formula>0</formula>
    </cfRule>
    <cfRule type="cellIs" dxfId="3" priority="17" stopIfTrue="1" operator="greaterThanOrEqual">
      <formula>0</formula>
    </cfRule>
  </conditionalFormatting>
  <conditionalFormatting sqref="G1452:G1465">
    <cfRule type="cellIs" dxfId="2" priority="1" operator="greaterThanOrEqual">
      <formula>0</formula>
    </cfRule>
  </conditionalFormatting>
  <conditionalFormatting sqref="G1452:G1465">
    <cfRule type="cellIs" dxfId="1" priority="2" stopIfTrue="1" operator="lessThanOrEqual">
      <formula>0</formula>
    </cfRule>
    <cfRule type="cellIs" dxfId="0" priority="3" stopIfTrue="1" operator="greaterThanOrEqual">
      <formula>0</formula>
    </cfRule>
  </conditionalFormatting>
  <printOptions horizontalCentered="1"/>
  <pageMargins left="0" right="0" top="0.39370078740157483" bottom="0" header="0" footer="0"/>
  <pageSetup paperSize="9" scale="47" orientation="portrait" r:id="rId1"/>
  <headerFooter alignWithMargins="0"/>
  <rowBreaks count="25" manualBreakCount="25">
    <brk id="114" max="16383" man="1"/>
    <brk id="236" max="16383" man="1"/>
    <brk id="305" max="16383" man="1"/>
    <brk id="376" max="16383" man="1"/>
    <brk id="447" max="16383" man="1"/>
    <brk id="518" max="16383" man="1"/>
    <brk id="588" max="16383" man="1"/>
    <brk id="660" max="16383" man="1"/>
    <brk id="731" max="16383" man="1"/>
    <brk id="803" max="16383" man="1"/>
    <brk id="874" max="16383" man="1"/>
    <brk id="946" max="16383" man="1"/>
    <brk id="1017" max="16383" man="1"/>
    <brk id="1089" max="16383" man="1"/>
    <brk id="1160" max="16383" man="1"/>
    <brk id="1232" max="16383" man="1"/>
    <brk id="1303" max="16383" man="1"/>
    <brk id="1374" max="16383" man="1"/>
    <brk id="1445" max="16383" man="1"/>
    <brk id="1515" max="16383" man="1"/>
    <brk id="1586" max="16383" man="1"/>
    <brk id="1657" max="16383" man="1"/>
    <brk id="1728" max="16383" man="1"/>
    <brk id="1799" max="16383" man="1"/>
    <brk id="1885" max="16383" man="1"/>
  </rowBreaks>
  <ignoredErrors>
    <ignoredError sqref="E1034" formula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DICIEMBRE 2019</vt:lpstr>
      <vt:lpstr>'DICIEMBRE 2019'!Área_de_impresión</vt:lpstr>
    </vt:vector>
  </TitlesOfParts>
  <Company>JCyL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Junta de Castilla y León</dc:creator>
  <cp:lastModifiedBy>Florencio Fernandez Buena</cp:lastModifiedBy>
  <cp:lastPrinted>2020-01-17T12:26:33Z</cp:lastPrinted>
  <dcterms:created xsi:type="dcterms:W3CDTF">2011-10-19T11:12:35Z</dcterms:created>
  <dcterms:modified xsi:type="dcterms:W3CDTF">2020-01-17T12:26:37Z</dcterms:modified>
</cp:coreProperties>
</file>