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0\BOLETINES\"/>
    </mc:Choice>
  </mc:AlternateContent>
  <bookViews>
    <workbookView xWindow="0" yWindow="0" windowWidth="28800" windowHeight="12135"/>
  </bookViews>
  <sheets>
    <sheet name="ENERO 2020" sheetId="4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'ENERO 2020'!#REF!</definedName>
    <definedName name="_xlnm.Print_Area" localSheetId="0">'ENERO 2020'!$A$1:$M$1911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05" i="4" l="1"/>
  <c r="L311" i="4" l="1"/>
  <c r="L1624" i="4" l="1"/>
  <c r="K1624" i="4"/>
  <c r="K1558" i="4"/>
  <c r="L1558" i="4"/>
  <c r="J1523" i="4"/>
  <c r="J1524" i="4"/>
  <c r="J1525" i="4"/>
  <c r="J1526" i="4"/>
  <c r="J1527" i="4"/>
  <c r="J1528" i="4"/>
  <c r="J1529" i="4"/>
  <c r="J1522" i="4"/>
  <c r="J1521" i="4"/>
  <c r="J1494" i="4"/>
  <c r="J1495" i="4"/>
  <c r="J1496" i="4"/>
  <c r="J1497" i="4"/>
  <c r="J1498" i="4"/>
  <c r="J1499" i="4"/>
  <c r="J1500" i="4"/>
  <c r="J1493" i="4"/>
  <c r="J1492" i="4"/>
  <c r="I1492" i="4"/>
  <c r="L1700" i="4" l="1"/>
  <c r="K1700" i="4"/>
  <c r="J1700" i="4"/>
  <c r="I1700" i="4"/>
  <c r="H1700" i="4"/>
  <c r="G1700" i="4"/>
  <c r="F1700" i="4"/>
  <c r="E1700" i="4"/>
  <c r="D1700" i="4"/>
  <c r="L1699" i="4"/>
  <c r="K1699" i="4"/>
  <c r="J1699" i="4"/>
  <c r="I1699" i="4"/>
  <c r="H1699" i="4"/>
  <c r="G1699" i="4"/>
  <c r="F1699" i="4"/>
  <c r="E1699" i="4"/>
  <c r="D1699" i="4"/>
  <c r="M1698" i="4"/>
  <c r="M1697" i="4"/>
  <c r="M1696" i="4"/>
  <c r="M1695" i="4"/>
  <c r="M1694" i="4"/>
  <c r="M1693" i="4"/>
  <c r="M1692" i="4"/>
  <c r="M1691" i="4"/>
  <c r="M1690" i="4"/>
  <c r="M1689" i="4"/>
  <c r="E1662" i="4"/>
  <c r="F1662" i="4"/>
  <c r="G1662" i="4"/>
  <c r="H1662" i="4"/>
  <c r="I1662" i="4"/>
  <c r="J1662" i="4"/>
  <c r="K1662" i="4"/>
  <c r="L1662" i="4"/>
  <c r="E1663" i="4"/>
  <c r="F1663" i="4"/>
  <c r="G1663" i="4"/>
  <c r="H1663" i="4"/>
  <c r="I1663" i="4"/>
  <c r="J1663" i="4"/>
  <c r="K1663" i="4"/>
  <c r="L1663" i="4"/>
  <c r="D1663" i="4"/>
  <c r="D1662" i="4"/>
  <c r="M1659" i="4"/>
  <c r="M1658" i="4"/>
  <c r="M1661" i="4"/>
  <c r="M1660" i="4"/>
  <c r="M1657" i="4"/>
  <c r="M1656" i="4"/>
  <c r="M1655" i="4"/>
  <c r="M1654" i="4"/>
  <c r="M1653" i="4"/>
  <c r="M1652" i="4"/>
  <c r="E1442" i="4"/>
  <c r="E1441" i="4"/>
  <c r="G1438" i="4"/>
  <c r="G1439" i="4"/>
  <c r="G1440" i="4"/>
  <c r="M1662" i="4" l="1"/>
  <c r="G1437" i="4" s="1"/>
  <c r="M1699" i="4"/>
  <c r="M1663" i="4"/>
  <c r="M1700" i="4"/>
  <c r="J1633" i="4"/>
  <c r="I1633" i="4"/>
  <c r="H1633" i="4"/>
  <c r="G1633" i="4"/>
  <c r="F1633" i="4"/>
  <c r="E1633" i="4"/>
  <c r="D1633" i="4"/>
  <c r="C1633" i="4"/>
  <c r="L1632" i="4"/>
  <c r="K1632" i="4"/>
  <c r="L1631" i="4"/>
  <c r="K1631" i="4"/>
  <c r="L1630" i="4"/>
  <c r="K1630" i="4"/>
  <c r="L1629" i="4"/>
  <c r="K1629" i="4"/>
  <c r="L1628" i="4"/>
  <c r="K1628" i="4"/>
  <c r="L1627" i="4"/>
  <c r="K1627" i="4"/>
  <c r="L1626" i="4"/>
  <c r="K1626" i="4"/>
  <c r="L1625" i="4"/>
  <c r="K1625" i="4"/>
  <c r="H1530" i="4"/>
  <c r="G1530" i="4"/>
  <c r="F1530" i="4"/>
  <c r="E1530" i="4"/>
  <c r="D1530" i="4"/>
  <c r="C1530" i="4"/>
  <c r="I1529" i="4"/>
  <c r="I1528" i="4"/>
  <c r="I1527" i="4"/>
  <c r="I1526" i="4"/>
  <c r="I1525" i="4"/>
  <c r="I1524" i="4"/>
  <c r="I1523" i="4"/>
  <c r="I1522" i="4"/>
  <c r="I1521" i="4"/>
  <c r="L1633" i="4" l="1"/>
  <c r="G1436" i="4" s="1"/>
  <c r="K1633" i="4"/>
  <c r="G1435" i="4" s="1"/>
  <c r="J1530" i="4"/>
  <c r="G1432" i="4"/>
  <c r="I1530" i="4"/>
  <c r="G1431" i="4" s="1"/>
  <c r="D1501" i="4" l="1"/>
  <c r="I245" i="4" l="1"/>
  <c r="I248" i="4"/>
  <c r="I250" i="4" l="1"/>
  <c r="I1261" i="4" l="1"/>
  <c r="I1393" i="4"/>
  <c r="E967" i="4" l="1"/>
  <c r="L454" i="4" l="1"/>
  <c r="I733" i="4" l="1"/>
  <c r="E733" i="4"/>
  <c r="C733" i="4"/>
  <c r="E703" i="4"/>
  <c r="C703" i="4"/>
  <c r="G703" i="4" l="1"/>
  <c r="G733" i="4"/>
  <c r="I601" i="4"/>
  <c r="E601" i="4"/>
  <c r="C601" i="4"/>
  <c r="I865" i="4"/>
  <c r="E865" i="4"/>
  <c r="C865" i="4"/>
  <c r="E835" i="4"/>
  <c r="C835" i="4"/>
  <c r="E571" i="4"/>
  <c r="C571" i="4"/>
  <c r="G570" i="4"/>
  <c r="G569" i="4"/>
  <c r="G835" i="4" l="1"/>
  <c r="G865" i="4"/>
  <c r="G601" i="4"/>
  <c r="G571" i="4"/>
  <c r="I997" i="4" l="1"/>
  <c r="E997" i="4"/>
  <c r="C997" i="4"/>
  <c r="C967" i="4"/>
  <c r="G997" i="4" l="1"/>
  <c r="G967" i="4"/>
  <c r="C305" i="4" l="1"/>
  <c r="E305" i="4"/>
  <c r="F305" i="4"/>
  <c r="G305" i="4"/>
  <c r="H305" i="4"/>
  <c r="I305" i="4"/>
  <c r="J305" i="4"/>
  <c r="K305" i="4"/>
  <c r="L306" i="4"/>
  <c r="L307" i="4"/>
  <c r="C308" i="4"/>
  <c r="D308" i="4"/>
  <c r="E308" i="4"/>
  <c r="F308" i="4"/>
  <c r="G308" i="4"/>
  <c r="H308" i="4"/>
  <c r="I308" i="4"/>
  <c r="J308" i="4"/>
  <c r="K308" i="4"/>
  <c r="L309" i="4"/>
  <c r="L310" i="4"/>
  <c r="C313" i="4"/>
  <c r="D313" i="4"/>
  <c r="E313" i="4"/>
  <c r="F313" i="4"/>
  <c r="G313" i="4"/>
  <c r="H313" i="4"/>
  <c r="I313" i="4"/>
  <c r="J313" i="4"/>
  <c r="K313" i="4"/>
  <c r="C314" i="4"/>
  <c r="D314" i="4"/>
  <c r="E314" i="4"/>
  <c r="F314" i="4"/>
  <c r="G314" i="4"/>
  <c r="H314" i="4"/>
  <c r="I314" i="4"/>
  <c r="J314" i="4"/>
  <c r="K314" i="4"/>
  <c r="C312" i="4" l="1"/>
  <c r="L313" i="4"/>
  <c r="J312" i="4"/>
  <c r="H312" i="4"/>
  <c r="F312" i="4"/>
  <c r="D312" i="4"/>
  <c r="K312" i="4"/>
  <c r="G312" i="4"/>
  <c r="L314" i="4"/>
  <c r="I312" i="4"/>
  <c r="E312" i="4"/>
  <c r="L305" i="4"/>
  <c r="L308" i="4"/>
  <c r="L312" i="4" l="1"/>
  <c r="E1393" i="4" l="1"/>
  <c r="E1363" i="4"/>
  <c r="E1261" i="4"/>
  <c r="E1231" i="4" l="1"/>
  <c r="C1393" i="4"/>
  <c r="G1393" i="4"/>
  <c r="C1261" i="4"/>
  <c r="G1261" i="4"/>
  <c r="C1231" i="4"/>
  <c r="G1231" i="4" l="1"/>
  <c r="C1363" i="4"/>
  <c r="G1363" i="4"/>
  <c r="I1129" i="4" l="1"/>
  <c r="E1099" i="4"/>
  <c r="L1720" i="4" l="1"/>
  <c r="L1719" i="4"/>
  <c r="J1567" i="4"/>
  <c r="I1567" i="4"/>
  <c r="H1567" i="4"/>
  <c r="G1567" i="4"/>
  <c r="F1567" i="4"/>
  <c r="E1567" i="4"/>
  <c r="D1567" i="4"/>
  <c r="C1567" i="4"/>
  <c r="L1566" i="4"/>
  <c r="K1566" i="4"/>
  <c r="L1565" i="4"/>
  <c r="K1565" i="4"/>
  <c r="L1564" i="4"/>
  <c r="K1564" i="4"/>
  <c r="L1563" i="4"/>
  <c r="K1563" i="4"/>
  <c r="L1562" i="4"/>
  <c r="K1562" i="4"/>
  <c r="L1561" i="4"/>
  <c r="K1561" i="4"/>
  <c r="L1560" i="4"/>
  <c r="K1560" i="4"/>
  <c r="L1559" i="4"/>
  <c r="K1559" i="4"/>
  <c r="H1501" i="4"/>
  <c r="G1501" i="4"/>
  <c r="F1501" i="4"/>
  <c r="E1501" i="4"/>
  <c r="C1501" i="4"/>
  <c r="I1500" i="4"/>
  <c r="I1499" i="4"/>
  <c r="I1498" i="4"/>
  <c r="I1497" i="4"/>
  <c r="I1496" i="4"/>
  <c r="I1495" i="4"/>
  <c r="I1494" i="4"/>
  <c r="I1493" i="4"/>
  <c r="E1129" i="4"/>
  <c r="G515" i="4"/>
  <c r="F515" i="4"/>
  <c r="D515" i="4"/>
  <c r="C515" i="4"/>
  <c r="H514" i="4"/>
  <c r="E514" i="4"/>
  <c r="H513" i="4"/>
  <c r="E513" i="4"/>
  <c r="H512" i="4"/>
  <c r="E512" i="4"/>
  <c r="H511" i="4"/>
  <c r="E511" i="4"/>
  <c r="H510" i="4"/>
  <c r="E510" i="4"/>
  <c r="H509" i="4"/>
  <c r="E509" i="4"/>
  <c r="H508" i="4"/>
  <c r="E508" i="4"/>
  <c r="H507" i="4"/>
  <c r="E507" i="4"/>
  <c r="H506" i="4"/>
  <c r="E506" i="4"/>
  <c r="K456" i="4"/>
  <c r="J456" i="4"/>
  <c r="I456" i="4"/>
  <c r="H456" i="4"/>
  <c r="G456" i="4"/>
  <c r="F456" i="4"/>
  <c r="E456" i="4"/>
  <c r="D456" i="4"/>
  <c r="C456" i="4"/>
  <c r="L455" i="4"/>
  <c r="I438" i="4"/>
  <c r="E438" i="4"/>
  <c r="C438" i="4"/>
  <c r="K392" i="4"/>
  <c r="J392" i="4"/>
  <c r="I392" i="4"/>
  <c r="H392" i="4"/>
  <c r="G392" i="4"/>
  <c r="F392" i="4"/>
  <c r="E392" i="4"/>
  <c r="D392" i="4"/>
  <c r="C392" i="4"/>
  <c r="L391" i="4"/>
  <c r="L390" i="4"/>
  <c r="E374" i="4"/>
  <c r="C374" i="4"/>
  <c r="G373" i="4"/>
  <c r="G372" i="4"/>
  <c r="J1501" i="4" l="1"/>
  <c r="C1129" i="4"/>
  <c r="G1129" i="4"/>
  <c r="C1099" i="4"/>
  <c r="G1099" i="4"/>
  <c r="J506" i="4"/>
  <c r="J508" i="4"/>
  <c r="J510" i="4"/>
  <c r="J512" i="4"/>
  <c r="J514" i="4"/>
  <c r="J507" i="4"/>
  <c r="J509" i="4"/>
  <c r="J511" i="4"/>
  <c r="J513" i="4"/>
  <c r="I1501" i="4"/>
  <c r="G1429" i="4" s="1"/>
  <c r="E515" i="4"/>
  <c r="H515" i="4"/>
  <c r="K1567" i="4"/>
  <c r="G1433" i="4" s="1"/>
  <c r="L1567" i="4"/>
  <c r="G1434" i="4" s="1"/>
  <c r="G374" i="4"/>
  <c r="G438" i="4"/>
  <c r="L392" i="4"/>
  <c r="L456" i="4"/>
  <c r="F1441" i="4" l="1"/>
  <c r="G1441" i="4" s="1"/>
  <c r="F1442" i="4"/>
  <c r="G1442" i="4" s="1"/>
  <c r="G1430" i="4"/>
  <c r="J515" i="4"/>
</calcChain>
</file>

<file path=xl/sharedStrings.xml><?xml version="1.0" encoding="utf-8"?>
<sst xmlns="http://schemas.openxmlformats.org/spreadsheetml/2006/main" count="623" uniqueCount="169">
  <si>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</si>
  <si>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</si>
  <si>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</si>
  <si>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</si>
  <si>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</si>
  <si>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</si>
  <si>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</si>
  <si>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</si>
  <si>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</si>
  <si>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</si>
  <si>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</si>
  <si>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</si>
  <si>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</si>
  <si>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</si>
  <si>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</si>
  <si>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</si>
  <si>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</si>
  <si>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</si>
  <si>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</si>
  <si>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</si>
  <si>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</si>
  <si>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</si>
  <si>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</si>
  <si>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</si>
  <si>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</si>
  <si>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</si>
  <si>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</si>
  <si>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</si>
  <si>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</si>
  <si>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</si>
  <si>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</si>
  <si>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</si>
  <si>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</si>
  <si>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</si>
  <si>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</si>
  <si>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</si>
  <si>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</si>
  <si>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</si>
  <si>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</si>
  <si>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</si>
  <si>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</si>
  <si>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</si>
  <si>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</si>
  <si>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</si>
  <si>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</si>
  <si>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</si>
  <si>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</si>
  <si>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</si>
  <si>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</si>
  <si>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</si>
  <si>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</si>
  <si>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</si>
  <si>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</si>
  <si>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</si>
  <si>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</si>
  <si>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</si>
  <si>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</si>
  <si>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</si>
  <si>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</si>
  <si>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</si>
  <si>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</si>
  <si>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</si>
  <si>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</si>
  <si>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</si>
  <si>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</si>
  <si>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</si>
  <si>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</si>
  <si>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</si>
  <si>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</si>
  <si>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</si>
  <si>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</si>
  <si>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</si>
  <si>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</si>
  <si>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</si>
  <si>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</si>
  <si>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</si>
  <si>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</si>
  <si>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5.- ALBERGUES</t>
  </si>
  <si>
    <t>2.- HOTELES, HOSTALES Y PENSIONES</t>
  </si>
  <si>
    <t>4.- ALOJAMIENTOS DE TURISMO RURAL</t>
  </si>
  <si>
    <t>2.- ALOJAMIENTOS HOTELEROS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</si>
  <si>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</si>
  <si>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</si>
  <si>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</si>
  <si>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</si>
  <si>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</si>
  <si>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</si>
  <si>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 xml:space="preserve">www.turismocastillayleon.com (Banner: Información para profesionales &gt; Boletines de coyuntura) </t>
  </si>
  <si>
    <t>DIRECCION WEB: BOLETINES DE COYUNTURA TURISTICA</t>
  </si>
  <si>
    <t>6.- VIVIENDAS DE USO TURÍSTICO</t>
  </si>
  <si>
    <t>VIVIENDAS DE USO TURÍSTICO</t>
  </si>
  <si>
    <t>7.- APARTAMENTOS TURÍSTICOS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</si>
  <si>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</si>
  <si>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</si>
  <si>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</si>
  <si>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</si>
  <si>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</si>
  <si>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</si>
  <si>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</si>
  <si>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</si>
  <si>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</si>
  <si>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</si>
  <si>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</si>
  <si>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</si>
  <si>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</si>
  <si>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</si>
  <si>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</si>
  <si>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</si>
  <si>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</si>
  <si>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</si>
  <si>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Plan Estadístico de Castilla y León 2018-2021: Operación Estadística nº 07012</t>
  </si>
  <si>
    <t>CAMPING</t>
  </si>
  <si>
    <t xml:space="preserve">3.- CAMPING 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</si>
  <si>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</si>
  <si>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</si>
  <si>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</si>
  <si>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</si>
  <si>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</si>
  <si>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</si>
  <si>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 xml:space="preserve">FICHA TÉCNICA GENERAL </t>
  </si>
  <si>
    <t>I MOVIMIENTO DE VIAJEROS</t>
  </si>
  <si>
    <t>1.- DATOS GENERALES DE CASTILLA Y LEÓN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</si>
  <si>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PO</t>
    </r>
    <r>
      <rPr>
        <sz val="11"/>
        <rFont val="Arial"/>
        <family val="2"/>
      </rPr>
      <t xml:space="preserve">: Posadas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</si>
  <si>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AÑO 2019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</si>
  <si>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</si>
  <si>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</si>
  <si>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</si>
  <si>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</si>
  <si>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</si>
  <si>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</si>
  <si>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</si>
  <si>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</si>
  <si>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</si>
  <si>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</si>
  <si>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</si>
  <si>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</si>
  <si>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</si>
  <si>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</si>
  <si>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</si>
  <si>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</si>
  <si>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</si>
  <si>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</si>
  <si>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</si>
  <si>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</si>
  <si>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</si>
  <si>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</si>
  <si>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HOSTALES</t>
  </si>
  <si>
    <t>AÑO 2020</t>
  </si>
  <si>
    <t>ENERO  2020</t>
  </si>
  <si>
    <t>ENERO</t>
  </si>
  <si>
    <t>1B.- COMPARACIONES ENERO 2019 Y ENERO 2020</t>
  </si>
  <si>
    <t>2B.- COMPARACIONES ENERO 2019 Y ENERO 2020</t>
  </si>
  <si>
    <t>3B.- COMPARACIONES ENERO 2019 Y ENERO 2020</t>
  </si>
  <si>
    <t>3A.- DATOS POR PROVINCIAS</t>
  </si>
  <si>
    <t>1A.- DATOS POR PROVINCIAS</t>
  </si>
  <si>
    <t>2A.- DATOS POR PROVINCIAS</t>
  </si>
  <si>
    <t>4A.- DATOS POR PROVINCIAS</t>
  </si>
  <si>
    <t>4B.- COMPARACIONES ENERO 2019 Y ENERO 2020</t>
  </si>
  <si>
    <t>5A.- DATOS POR PROVINCIAS</t>
  </si>
  <si>
    <t>5B.- COMPARACIONES ENERO 2019 Y ENERO 2020</t>
  </si>
  <si>
    <t>6A.- DATOS POR PROVINCIAS</t>
  </si>
  <si>
    <t>6B.- COMPARACIONES ENERO 2019 Y ENERO 2020</t>
  </si>
  <si>
    <t>7A.- DATOS POR PROVINCIAS</t>
  </si>
  <si>
    <t>7B.- COMPARACIONES ENERO 2019 Y ENERO 2020</t>
  </si>
  <si>
    <t>8A.- DATOS POR PROVINCIAS</t>
  </si>
  <si>
    <t>8B.- COMPARACIONES ENERO 2019 Y ENERO 2020</t>
  </si>
  <si>
    <t>Enero 2019</t>
  </si>
  <si>
    <t>Enero 2020</t>
  </si>
  <si>
    <t>NOTA: Durante el mes de enero de 2020, en Palencia  y en Soria los campamentos han estado cerrados.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</si>
</sst>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8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11"/>
      <color theme="0"/>
      <name val="Arial"/>
      <family val="2"/>
    </font>
    <font>
      <sz val="11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6600"/>
      <name val="Arial"/>
      <family val="2"/>
    </font>
    <font>
      <b/>
      <sz val="10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sz val="10"/>
      <color rgb="FF000000"/>
      <name val="Arial"/>
      <family val="2"/>
    </font>
    <font>
      <b/>
      <sz val="20"/>
      <color rgb="FFFFFFFF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sz val="10"/>
      <color rgb="FF595959"/>
      <name val="Arial"/>
      <family val="2"/>
    </font>
    <font>
      <b/>
      <sz val="10"/>
      <color rgb="FF595959"/>
      <name val="Arial"/>
      <family val="2"/>
    </font>
    <font>
      <b/>
      <sz val="9"/>
      <color rgb="FF595959"/>
      <name val="Arial"/>
      <family val="2"/>
    </font>
    <font>
      <b/>
      <sz val="10"/>
      <color rgb="FFC00000"/>
      <name val="Arial"/>
      <family val="2"/>
    </font>
    <font>
      <b/>
      <sz val="10"/>
      <color rgb="FFFF6600"/>
      <name val="Arial"/>
      <family val="2"/>
    </font>
    <font>
      <b/>
      <sz val="10"/>
      <color rgb="FF62BAE4"/>
      <name val="Arial"/>
      <family val="2"/>
    </font>
    <font>
      <b/>
      <sz val="10"/>
      <color rgb="FF7DB51A"/>
      <name val="Arial"/>
      <family val="2"/>
    </font>
    <font>
      <b/>
      <sz val="9"/>
      <color rgb="FF595959"/>
      <name val="Arial"/>
      <family val="2"/>
    </font>
    <font>
      <sz val="10"/>
      <color rgb="FF595959"/>
      <name val="Arial"/>
      <family val="2"/>
    </font>
    <font>
      <b/>
      <sz val="10"/>
      <color rgb="FF595959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003956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</cellStyleXfs>
  <cellXfs count="350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10" fontId="1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Fill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1" fillId="0" borderId="0" xfId="0" applyNumberFormat="1" applyFont="1" applyFill="1" applyBorder="1" applyAlignment="1">
      <alignment horizontal="center" vertical="center"/>
    </xf>
    <xf numFmtId="2" fontId="7" fillId="2" borderId="0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10" fontId="2" fillId="0" borderId="0" xfId="0" applyNumberFormat="1" applyFont="1" applyFill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10" fontId="2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24" fillId="0" borderId="0" xfId="0" applyFont="1" applyBorder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3" fontId="24" fillId="0" borderId="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7" fillId="0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" fontId="7" fillId="0" borderId="0" xfId="0" applyNumberFormat="1" applyFont="1" applyFill="1" applyBorder="1" applyAlignment="1">
      <alignment horizontal="right" vertical="center"/>
    </xf>
    <xf numFmtId="3" fontId="24" fillId="0" borderId="0" xfId="0" applyNumberFormat="1" applyFont="1" applyFill="1" applyBorder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10" fontId="2" fillId="5" borderId="2" xfId="0" applyNumberFormat="1" applyFont="1" applyFill="1" applyBorder="1" applyAlignment="1">
      <alignment horizontal="center" vertical="center"/>
    </xf>
    <xf numFmtId="3" fontId="36" fillId="3" borderId="0" xfId="0" applyNumberFormat="1" applyFont="1" applyFill="1" applyBorder="1" applyAlignment="1">
      <alignment horizontal="left" vertical="center"/>
    </xf>
    <xf numFmtId="4" fontId="36" fillId="3" borderId="0" xfId="0" applyNumberFormat="1" applyFont="1" applyFill="1" applyBorder="1" applyAlignment="1">
      <alignment horizontal="center" vertical="center"/>
    </xf>
    <xf numFmtId="4" fontId="37" fillId="3" borderId="0" xfId="0" applyNumberFormat="1" applyFont="1" applyFill="1" applyBorder="1" applyAlignment="1">
      <alignment horizontal="center" vertical="center"/>
    </xf>
    <xf numFmtId="3" fontId="36" fillId="3" borderId="1" xfId="0" applyNumberFormat="1" applyFont="1" applyFill="1" applyBorder="1" applyAlignment="1">
      <alignment horizontal="left" vertical="center"/>
    </xf>
    <xf numFmtId="4" fontId="36" fillId="3" borderId="1" xfId="0" applyNumberFormat="1" applyFont="1" applyFill="1" applyBorder="1" applyAlignment="1">
      <alignment horizontal="center" vertical="center"/>
    </xf>
    <xf numFmtId="4" fontId="37" fillId="3" borderId="1" xfId="0" applyNumberFormat="1" applyFont="1" applyFill="1" applyBorder="1" applyAlignment="1">
      <alignment horizontal="center" vertical="center"/>
    </xf>
    <xf numFmtId="3" fontId="37" fillId="3" borderId="0" xfId="0" applyNumberFormat="1" applyFont="1" applyFill="1" applyBorder="1" applyAlignment="1">
      <alignment horizontal="center" vertical="center"/>
    </xf>
    <xf numFmtId="3" fontId="37" fillId="3" borderId="1" xfId="0" applyNumberFormat="1" applyFont="1" applyFill="1" applyBorder="1" applyAlignment="1">
      <alignment horizontal="center" vertical="center"/>
    </xf>
    <xf numFmtId="0" fontId="37" fillId="0" borderId="0" xfId="0" applyFont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0" fontId="37" fillId="9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3" fontId="37" fillId="4" borderId="1" xfId="0" applyNumberFormat="1" applyFont="1" applyFill="1" applyBorder="1" applyAlignment="1">
      <alignment horizontal="center" vertical="center"/>
    </xf>
    <xf numFmtId="3" fontId="37" fillId="4" borderId="2" xfId="0" applyNumberFormat="1" applyFont="1" applyFill="1" applyBorder="1" applyAlignment="1">
      <alignment horizontal="center" vertical="center"/>
    </xf>
    <xf numFmtId="10" fontId="37" fillId="4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vertical="center"/>
    </xf>
    <xf numFmtId="2" fontId="37" fillId="4" borderId="1" xfId="0" applyNumberFormat="1" applyFont="1" applyFill="1" applyBorder="1" applyAlignment="1">
      <alignment horizontal="center" vertical="center"/>
    </xf>
    <xf numFmtId="0" fontId="1" fillId="11" borderId="0" xfId="0" applyFont="1" applyFill="1" applyAlignment="1">
      <alignment vertical="center"/>
    </xf>
    <xf numFmtId="0" fontId="39" fillId="0" borderId="3" xfId="0" applyFont="1" applyBorder="1" applyAlignment="1">
      <alignment vertical="center"/>
    </xf>
    <xf numFmtId="0" fontId="39" fillId="0" borderId="3" xfId="0" applyFont="1" applyBorder="1" applyAlignment="1">
      <alignment horizontal="right" vertical="center"/>
    </xf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right" vertical="center"/>
    </xf>
    <xf numFmtId="3" fontId="36" fillId="0" borderId="3" xfId="0" applyNumberFormat="1" applyFont="1" applyFill="1" applyBorder="1" applyAlignment="1">
      <alignment horizontal="center" vertical="center"/>
    </xf>
    <xf numFmtId="0" fontId="33" fillId="9" borderId="2" xfId="0" applyFont="1" applyFill="1" applyBorder="1" applyAlignment="1">
      <alignment horizontal="left" vertical="center"/>
    </xf>
    <xf numFmtId="3" fontId="37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10" fontId="2" fillId="9" borderId="1" xfId="0" applyNumberFormat="1" applyFont="1" applyFill="1" applyBorder="1" applyAlignment="1">
      <alignment horizontal="center" vertical="center"/>
    </xf>
    <xf numFmtId="0" fontId="38" fillId="7" borderId="2" xfId="0" applyFont="1" applyFill="1" applyBorder="1" applyAlignment="1">
      <alignment horizontal="right" vertical="center"/>
    </xf>
    <xf numFmtId="0" fontId="38" fillId="7" borderId="1" xfId="0" applyFont="1" applyFill="1" applyBorder="1" applyAlignment="1">
      <alignment vertical="center"/>
    </xf>
    <xf numFmtId="0" fontId="38" fillId="7" borderId="1" xfId="0" applyFont="1" applyFill="1" applyBorder="1" applyAlignment="1">
      <alignment horizontal="right" vertical="center"/>
    </xf>
    <xf numFmtId="2" fontId="38" fillId="7" borderId="1" xfId="0" applyNumberFormat="1" applyFont="1" applyFill="1" applyBorder="1" applyAlignment="1">
      <alignment horizontal="right" vertical="center"/>
    </xf>
    <xf numFmtId="0" fontId="42" fillId="0" borderId="0" xfId="0" applyFont="1" applyAlignment="1">
      <alignment vertical="center"/>
    </xf>
    <xf numFmtId="0" fontId="37" fillId="9" borderId="2" xfId="0" applyFont="1" applyFill="1" applyBorder="1" applyAlignment="1">
      <alignment horizontal="center" vertical="center"/>
    </xf>
    <xf numFmtId="3" fontId="36" fillId="0" borderId="1" xfId="0" applyNumberFormat="1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3" fontId="37" fillId="0" borderId="3" xfId="0" applyNumberFormat="1" applyFont="1" applyFill="1" applyBorder="1" applyAlignment="1">
      <alignment horizontal="center" vertical="center"/>
    </xf>
    <xf numFmtId="0" fontId="38" fillId="7" borderId="2" xfId="0" applyFont="1" applyFill="1" applyBorder="1" applyAlignment="1">
      <alignment horizontal="left" vertical="center"/>
    </xf>
    <xf numFmtId="3" fontId="38" fillId="7" borderId="2" xfId="0" applyNumberFormat="1" applyFont="1" applyFill="1" applyBorder="1" applyAlignment="1">
      <alignment horizontal="right" vertical="center"/>
    </xf>
    <xf numFmtId="0" fontId="23" fillId="0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3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3" fontId="37" fillId="0" borderId="0" xfId="0" applyNumberFormat="1" applyFont="1" applyFill="1" applyBorder="1" applyAlignment="1">
      <alignment horizontal="center" vertical="center"/>
    </xf>
    <xf numFmtId="49" fontId="44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6" fillId="11" borderId="0" xfId="0" applyFont="1" applyFill="1" applyAlignment="1">
      <alignment vertical="center"/>
    </xf>
    <xf numFmtId="49" fontId="47" fillId="11" borderId="0" xfId="0" applyNumberFormat="1" applyFont="1" applyFill="1" applyAlignment="1">
      <alignment vertical="center"/>
    </xf>
    <xf numFmtId="3" fontId="36" fillId="0" borderId="0" xfId="0" applyNumberFormat="1" applyFont="1" applyFill="1" applyBorder="1" applyAlignment="1">
      <alignment horizontal="center" vertical="center"/>
    </xf>
    <xf numFmtId="0" fontId="37" fillId="5" borderId="2" xfId="0" applyFont="1" applyFill="1" applyBorder="1" applyAlignment="1">
      <alignment horizontal="left" vertical="center"/>
    </xf>
    <xf numFmtId="0" fontId="33" fillId="0" borderId="0" xfId="0" applyFont="1" applyBorder="1" applyAlignment="1">
      <alignment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3" fontId="49" fillId="0" borderId="0" xfId="0" applyNumberFormat="1" applyFont="1" applyFill="1" applyBorder="1" applyAlignment="1">
      <alignment horizontal="center" vertical="center"/>
    </xf>
    <xf numFmtId="3" fontId="49" fillId="4" borderId="2" xfId="0" applyNumberFormat="1" applyFont="1" applyFill="1" applyBorder="1" applyAlignment="1">
      <alignment horizontal="center" vertical="center"/>
    </xf>
    <xf numFmtId="10" fontId="50" fillId="4" borderId="1" xfId="2" applyNumberFormat="1" applyFont="1" applyFill="1" applyBorder="1" applyAlignment="1">
      <alignment horizontal="center" vertical="center"/>
    </xf>
    <xf numFmtId="0" fontId="50" fillId="4" borderId="2" xfId="0" applyFont="1" applyFill="1" applyBorder="1" applyAlignment="1">
      <alignment horizontal="center" vertical="center"/>
    </xf>
    <xf numFmtId="0" fontId="51" fillId="4" borderId="1" xfId="0" applyFont="1" applyFill="1" applyBorder="1" applyAlignment="1">
      <alignment vertical="center"/>
    </xf>
    <xf numFmtId="0" fontId="51" fillId="4" borderId="2" xfId="0" applyFont="1" applyFill="1" applyBorder="1" applyAlignment="1">
      <alignment horizontal="center" vertical="center"/>
    </xf>
    <xf numFmtId="2" fontId="51" fillId="0" borderId="0" xfId="0" applyNumberFormat="1" applyFont="1" applyFill="1" applyBorder="1" applyAlignment="1">
      <alignment horizontal="center" vertical="center"/>
    </xf>
    <xf numFmtId="2" fontId="51" fillId="4" borderId="2" xfId="0" applyNumberFormat="1" applyFont="1" applyFill="1" applyBorder="1" applyAlignment="1">
      <alignment horizontal="center" vertical="center"/>
    </xf>
    <xf numFmtId="0" fontId="37" fillId="9" borderId="2" xfId="0" applyFont="1" applyFill="1" applyBorder="1" applyAlignment="1">
      <alignment horizontal="left" vertical="center"/>
    </xf>
    <xf numFmtId="0" fontId="34" fillId="7" borderId="2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0" fontId="34" fillId="11" borderId="0" xfId="0" applyFont="1" applyFill="1" applyBorder="1" applyAlignment="1">
      <alignment vertical="center"/>
    </xf>
    <xf numFmtId="0" fontId="34" fillId="11" borderId="0" xfId="0" applyFont="1" applyFill="1" applyBorder="1" applyAlignment="1">
      <alignment horizontal="left" vertical="center"/>
    </xf>
    <xf numFmtId="0" fontId="52" fillId="11" borderId="0" xfId="0" applyFont="1" applyFill="1" applyBorder="1" applyAlignment="1">
      <alignment vertical="center"/>
    </xf>
    <xf numFmtId="0" fontId="34" fillId="11" borderId="0" xfId="0" applyFont="1" applyFill="1" applyBorder="1" applyAlignment="1">
      <alignment vertical="center" wrapText="1"/>
    </xf>
    <xf numFmtId="0" fontId="52" fillId="11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0" borderId="0" xfId="0" applyFont="1" applyFill="1" applyAlignment="1">
      <alignment horizontal="left" vertical="center"/>
    </xf>
    <xf numFmtId="0" fontId="35" fillId="7" borderId="2" xfId="0" applyFont="1" applyFill="1" applyBorder="1" applyAlignment="1">
      <alignment horizontal="center" vertical="center"/>
    </xf>
    <xf numFmtId="0" fontId="54" fillId="4" borderId="2" xfId="0" applyFont="1" applyFill="1" applyBorder="1" applyAlignment="1">
      <alignment vertical="center"/>
    </xf>
    <xf numFmtId="0" fontId="54" fillId="4" borderId="2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5" fillId="7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5" fillId="3" borderId="0" xfId="0" applyFont="1" applyFill="1" applyAlignment="1">
      <alignment vertical="center"/>
    </xf>
    <xf numFmtId="0" fontId="55" fillId="3" borderId="7" xfId="0" applyFont="1" applyFill="1" applyBorder="1" applyAlignment="1">
      <alignment vertical="center"/>
    </xf>
    <xf numFmtId="0" fontId="55" fillId="3" borderId="0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5" fillId="3" borderId="8" xfId="0" applyFont="1" applyFill="1" applyBorder="1" applyAlignment="1">
      <alignment vertical="center"/>
    </xf>
    <xf numFmtId="0" fontId="56" fillId="3" borderId="5" xfId="0" applyFont="1" applyFill="1" applyBorder="1" applyAlignment="1">
      <alignment vertical="center"/>
    </xf>
    <xf numFmtId="0" fontId="58" fillId="11" borderId="0" xfId="0" applyFont="1" applyFill="1" applyBorder="1" applyAlignment="1">
      <alignment vertical="center"/>
    </xf>
    <xf numFmtId="0" fontId="56" fillId="3" borderId="0" xfId="0" applyFont="1" applyFill="1" applyBorder="1" applyAlignment="1">
      <alignment vertical="center"/>
    </xf>
    <xf numFmtId="0" fontId="60" fillId="3" borderId="7" xfId="0" applyFont="1" applyFill="1" applyBorder="1" applyAlignment="1">
      <alignment vertical="center"/>
    </xf>
    <xf numFmtId="0" fontId="60" fillId="3" borderId="4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3" fontId="21" fillId="0" borderId="0" xfId="0" applyNumberFormat="1" applyFont="1" applyAlignment="1">
      <alignment horizontal="center" vertical="center"/>
    </xf>
    <xf numFmtId="10" fontId="24" fillId="0" borderId="0" xfId="0" applyNumberFormat="1" applyFont="1" applyAlignment="1">
      <alignment vertical="center"/>
    </xf>
    <xf numFmtId="10" fontId="24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0" fontId="42" fillId="11" borderId="0" xfId="0" applyFont="1" applyFill="1" applyBorder="1" applyAlignment="1">
      <alignment vertical="center"/>
    </xf>
    <xf numFmtId="0" fontId="41" fillId="11" borderId="0" xfId="0" applyFont="1" applyFill="1" applyBorder="1" applyAlignment="1">
      <alignment vertical="center"/>
    </xf>
    <xf numFmtId="0" fontId="53" fillId="11" borderId="0" xfId="0" applyFont="1" applyFill="1" applyBorder="1" applyAlignment="1">
      <alignment vertical="center"/>
    </xf>
    <xf numFmtId="0" fontId="35" fillId="7" borderId="2" xfId="0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10" fontId="37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0" fontId="62" fillId="4" borderId="2" xfId="0" applyFont="1" applyFill="1" applyBorder="1" applyAlignment="1">
      <alignment horizontal="center" vertical="center"/>
    </xf>
    <xf numFmtId="3" fontId="63" fillId="0" borderId="0" xfId="0" applyNumberFormat="1" applyFont="1" applyFill="1" applyBorder="1" applyAlignment="1">
      <alignment horizontal="center" vertical="center"/>
    </xf>
    <xf numFmtId="3" fontId="63" fillId="4" borderId="2" xfId="0" applyNumberFormat="1" applyFont="1" applyFill="1" applyBorder="1" applyAlignment="1">
      <alignment horizontal="center" vertical="center"/>
    </xf>
    <xf numFmtId="0" fontId="54" fillId="4" borderId="1" xfId="0" applyFont="1" applyFill="1" applyBorder="1" applyAlignment="1">
      <alignment horizontal="center" vertical="center"/>
    </xf>
    <xf numFmtId="0" fontId="54" fillId="4" borderId="3" xfId="0" applyFont="1" applyFill="1" applyBorder="1" applyAlignment="1">
      <alignment horizontal="center" vertical="center"/>
    </xf>
    <xf numFmtId="3" fontId="37" fillId="4" borderId="3" xfId="0" applyNumberFormat="1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center" vertical="center"/>
    </xf>
    <xf numFmtId="0" fontId="54" fillId="0" borderId="3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0" fontId="64" fillId="0" borderId="0" xfId="3" applyFont="1" applyFill="1" applyAlignme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10" fontId="37" fillId="0" borderId="3" xfId="0" applyNumberFormat="1" applyFont="1" applyFill="1" applyBorder="1" applyAlignment="1">
      <alignment horizontal="center" vertical="center"/>
    </xf>
    <xf numFmtId="0" fontId="34" fillId="0" borderId="0" xfId="3" applyFont="1" applyFill="1" applyBorder="1" applyAlignment="1">
      <alignment vertical="center"/>
    </xf>
    <xf numFmtId="49" fontId="65" fillId="7" borderId="2" xfId="3" applyNumberFormat="1" applyFont="1" applyFill="1" applyBorder="1" applyAlignment="1">
      <alignment horizontal="center" vertical="center"/>
    </xf>
    <xf numFmtId="0" fontId="65" fillId="7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9" fillId="11" borderId="0" xfId="0" applyFont="1" applyFill="1" applyBorder="1" applyAlignment="1">
      <alignment vertical="center"/>
    </xf>
    <xf numFmtId="0" fontId="55" fillId="3" borderId="10" xfId="0" applyFont="1" applyFill="1" applyBorder="1" applyAlignment="1">
      <alignment vertical="center"/>
    </xf>
    <xf numFmtId="0" fontId="55" fillId="3" borderId="11" xfId="0" applyFont="1" applyFill="1" applyBorder="1" applyAlignment="1">
      <alignment vertical="center"/>
    </xf>
    <xf numFmtId="0" fontId="55" fillId="3" borderId="12" xfId="0" applyFont="1" applyFill="1" applyBorder="1" applyAlignment="1">
      <alignment vertical="center"/>
    </xf>
    <xf numFmtId="0" fontId="58" fillId="11" borderId="13" xfId="0" applyFont="1" applyFill="1" applyBorder="1" applyAlignment="1">
      <alignment vertical="center"/>
    </xf>
    <xf numFmtId="0" fontId="60" fillId="3" borderId="14" xfId="0" applyFont="1" applyFill="1" applyBorder="1" applyAlignment="1">
      <alignment vertical="center"/>
    </xf>
    <xf numFmtId="0" fontId="56" fillId="3" borderId="13" xfId="0" applyFont="1" applyFill="1" applyBorder="1" applyAlignment="1">
      <alignment vertical="center"/>
    </xf>
    <xf numFmtId="0" fontId="55" fillId="3" borderId="15" xfId="0" applyFont="1" applyFill="1" applyBorder="1" applyAlignment="1">
      <alignment vertical="center"/>
    </xf>
    <xf numFmtId="0" fontId="60" fillId="3" borderId="16" xfId="0" applyFont="1" applyFill="1" applyBorder="1" applyAlignment="1">
      <alignment vertical="center"/>
    </xf>
    <xf numFmtId="0" fontId="55" fillId="3" borderId="17" xfId="0" applyFont="1" applyFill="1" applyBorder="1" applyAlignment="1">
      <alignment vertical="center"/>
    </xf>
    <xf numFmtId="0" fontId="55" fillId="3" borderId="16" xfId="0" applyFont="1" applyFill="1" applyBorder="1" applyAlignment="1">
      <alignment vertical="center"/>
    </xf>
    <xf numFmtId="0" fontId="58" fillId="11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6" fillId="0" borderId="3" xfId="0" applyNumberFormat="1" applyFont="1" applyFill="1" applyBorder="1" applyAlignment="1">
      <alignment horizontal="center" vertical="center"/>
    </xf>
    <xf numFmtId="3" fontId="68" fillId="0" borderId="21" xfId="0" applyNumberFormat="1" applyFont="1" applyBorder="1" applyAlignment="1">
      <alignment horizontal="right" vertical="center"/>
    </xf>
    <xf numFmtId="3" fontId="68" fillId="0" borderId="0" xfId="0" applyNumberFormat="1" applyFont="1" applyAlignment="1">
      <alignment horizontal="right" vertical="center"/>
    </xf>
    <xf numFmtId="10" fontId="69" fillId="14" borderId="22" xfId="0" applyNumberFormat="1" applyFont="1" applyFill="1" applyBorder="1" applyAlignment="1">
      <alignment horizontal="right" vertical="center"/>
    </xf>
    <xf numFmtId="3" fontId="70" fillId="12" borderId="0" xfId="0" applyNumberFormat="1" applyFont="1" applyFill="1" applyAlignment="1">
      <alignment horizontal="center" vertical="center"/>
    </xf>
    <xf numFmtId="3" fontId="70" fillId="12" borderId="20" xfId="0" applyNumberFormat="1" applyFont="1" applyFill="1" applyBorder="1" applyAlignment="1">
      <alignment horizontal="center" vertical="center"/>
    </xf>
    <xf numFmtId="10" fontId="71" fillId="15" borderId="22" xfId="0" applyNumberFormat="1" applyFont="1" applyFill="1" applyBorder="1" applyAlignment="1">
      <alignment horizontal="center" vertical="center"/>
    </xf>
    <xf numFmtId="49" fontId="72" fillId="0" borderId="0" xfId="0" applyNumberFormat="1" applyFont="1" applyAlignment="1">
      <alignment vertical="center"/>
    </xf>
    <xf numFmtId="3" fontId="70" fillId="0" borderId="0" xfId="0" applyNumberFormat="1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10" fontId="73" fillId="0" borderId="0" xfId="0" applyNumberFormat="1" applyFont="1" applyAlignment="1">
      <alignment horizontal="center" vertical="center"/>
    </xf>
    <xf numFmtId="10" fontId="73" fillId="15" borderId="22" xfId="0" applyNumberFormat="1" applyFont="1" applyFill="1" applyBorder="1" applyAlignment="1">
      <alignment horizontal="center" vertical="center"/>
    </xf>
    <xf numFmtId="3" fontId="74" fillId="0" borderId="0" xfId="0" applyNumberFormat="1" applyFont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2" fontId="76" fillId="0" borderId="0" xfId="0" applyNumberFormat="1" applyFont="1" applyAlignment="1">
      <alignment horizontal="center" vertical="center"/>
    </xf>
    <xf numFmtId="3" fontId="71" fillId="15" borderId="22" xfId="0" applyNumberFormat="1" applyFont="1" applyFill="1" applyBorder="1" applyAlignment="1">
      <alignment horizontal="center" vertical="center"/>
    </xf>
    <xf numFmtId="3" fontId="74" fillId="15" borderId="22" xfId="0" applyNumberFormat="1" applyFont="1" applyFill="1" applyBorder="1" applyAlignment="1">
      <alignment horizontal="center" vertical="center"/>
    </xf>
    <xf numFmtId="3" fontId="75" fillId="15" borderId="22" xfId="0" applyNumberFormat="1" applyFont="1" applyFill="1" applyBorder="1" applyAlignment="1">
      <alignment horizontal="center" vertical="center"/>
    </xf>
    <xf numFmtId="2" fontId="76" fillId="15" borderId="22" xfId="0" applyNumberFormat="1" applyFont="1" applyFill="1" applyBorder="1" applyAlignment="1">
      <alignment horizontal="center" vertical="center"/>
    </xf>
    <xf numFmtId="3" fontId="11" fillId="0" borderId="0" xfId="0" applyNumberFormat="1" applyFont="1" applyAlignment="1">
      <alignment vertical="top"/>
    </xf>
    <xf numFmtId="49" fontId="77" fillId="0" borderId="0" xfId="0" applyNumberFormat="1" applyFont="1" applyAlignment="1">
      <alignment vertical="center"/>
    </xf>
    <xf numFmtId="3" fontId="78" fillId="0" borderId="0" xfId="0" applyNumberFormat="1" applyFont="1" applyAlignment="1">
      <alignment horizontal="center" vertical="center"/>
    </xf>
    <xf numFmtId="3" fontId="63" fillId="0" borderId="0" xfId="0" applyNumberFormat="1" applyFont="1" applyAlignment="1">
      <alignment horizontal="center" vertical="center"/>
    </xf>
    <xf numFmtId="3" fontId="49" fillId="0" borderId="0" xfId="0" applyNumberFormat="1" applyFont="1" applyAlignment="1">
      <alignment horizontal="center" vertical="center"/>
    </xf>
    <xf numFmtId="10" fontId="50" fillId="0" borderId="0" xfId="0" applyNumberFormat="1" applyFont="1" applyAlignment="1">
      <alignment horizontal="center" vertical="center"/>
    </xf>
    <xf numFmtId="2" fontId="51" fillId="0" borderId="0" xfId="0" applyNumberFormat="1" applyFont="1" applyAlignment="1">
      <alignment horizontal="center" vertical="center"/>
    </xf>
    <xf numFmtId="3" fontId="79" fillId="15" borderId="22" xfId="0" applyNumberFormat="1" applyFont="1" applyFill="1" applyBorder="1" applyAlignment="1">
      <alignment horizontal="center" vertical="center"/>
    </xf>
    <xf numFmtId="3" fontId="63" fillId="15" borderId="22" xfId="0" applyNumberFormat="1" applyFont="1" applyFill="1" applyBorder="1" applyAlignment="1">
      <alignment horizontal="center" vertical="center"/>
    </xf>
    <xf numFmtId="3" fontId="49" fillId="15" borderId="22" xfId="0" applyNumberFormat="1" applyFont="1" applyFill="1" applyBorder="1" applyAlignment="1">
      <alignment horizontal="center" vertical="center"/>
    </xf>
    <xf numFmtId="10" fontId="50" fillId="15" borderId="22" xfId="0" applyNumberFormat="1" applyFont="1" applyFill="1" applyBorder="1" applyAlignment="1">
      <alignment horizontal="center" vertical="center"/>
    </xf>
    <xf numFmtId="2" fontId="51" fillId="15" borderId="22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right" vertical="center" wrapText="1"/>
    </xf>
    <xf numFmtId="0" fontId="25" fillId="0" borderId="0" xfId="0" applyFont="1" applyFill="1" applyBorder="1" applyAlignment="1">
      <alignment horizontal="center" vertical="center"/>
    </xf>
    <xf numFmtId="0" fontId="41" fillId="10" borderId="0" xfId="0" applyFont="1" applyFill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/>
    </xf>
    <xf numFmtId="0" fontId="33" fillId="0" borderId="0" xfId="3" applyFont="1" applyFill="1" applyBorder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Fill="1" applyBorder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5" fillId="7" borderId="2" xfId="0" applyFont="1" applyFill="1" applyBorder="1" applyAlignment="1">
      <alignment horizontal="center" vertical="center"/>
    </xf>
    <xf numFmtId="0" fontId="37" fillId="0" borderId="3" xfId="3" applyFont="1" applyFill="1" applyBorder="1" applyAlignment="1">
      <alignment horizontal="left" vertical="center"/>
    </xf>
    <xf numFmtId="0" fontId="67" fillId="13" borderId="0" xfId="0" applyFont="1" applyFill="1" applyAlignment="1">
      <alignment horizontal="center" vertical="center"/>
    </xf>
    <xf numFmtId="0" fontId="41" fillId="11" borderId="0" xfId="0" applyFont="1" applyFill="1" applyAlignment="1">
      <alignment horizontal="center" vertical="center"/>
    </xf>
    <xf numFmtId="3" fontId="79" fillId="0" borderId="0" xfId="0" applyNumberFormat="1" applyFont="1" applyAlignment="1">
      <alignment horizontal="center" vertical="center"/>
    </xf>
    <xf numFmtId="10" fontId="79" fillId="0" borderId="0" xfId="0" applyNumberFormat="1" applyFont="1" applyAlignment="1">
      <alignment horizontal="center" vertical="center"/>
    </xf>
    <xf numFmtId="0" fontId="79" fillId="0" borderId="0" xfId="0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37" fillId="9" borderId="2" xfId="0" applyNumberFormat="1" applyFont="1" applyFill="1" applyBorder="1" applyAlignment="1">
      <alignment horizontal="center" vertical="center"/>
    </xf>
    <xf numFmtId="3" fontId="78" fillId="0" borderId="21" xfId="0" applyNumberFormat="1" applyFont="1" applyBorder="1" applyAlignment="1">
      <alignment horizontal="center" vertical="center"/>
    </xf>
    <xf numFmtId="0" fontId="33" fillId="9" borderId="2" xfId="0" applyFont="1" applyFill="1" applyBorder="1" applyAlignment="1">
      <alignment horizontal="center" vertical="center"/>
    </xf>
    <xf numFmtId="0" fontId="34" fillId="8" borderId="2" xfId="0" applyFont="1" applyFill="1" applyBorder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10" fontId="71" fillId="0" borderId="21" xfId="0" applyNumberFormat="1" applyFont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40" fillId="11" borderId="0" xfId="0" applyFont="1" applyFill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10" fontId="71" fillId="0" borderId="20" xfId="0" applyNumberFormat="1" applyFont="1" applyBorder="1" applyAlignment="1">
      <alignment horizontal="center" vertical="center"/>
    </xf>
    <xf numFmtId="0" fontId="71" fillId="0" borderId="20" xfId="0" applyFont="1" applyBorder="1" applyAlignment="1">
      <alignment horizontal="center" vertical="center"/>
    </xf>
    <xf numFmtId="0" fontId="34" fillId="6" borderId="2" xfId="0" applyFont="1" applyFill="1" applyBorder="1" applyAlignment="1">
      <alignment horizontal="center" vertical="center"/>
    </xf>
    <xf numFmtId="9" fontId="33" fillId="5" borderId="2" xfId="2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3" fontId="70" fillId="0" borderId="21" xfId="0" applyNumberFormat="1" applyFont="1" applyBorder="1" applyAlignment="1">
      <alignment horizontal="center" vertical="center"/>
    </xf>
    <xf numFmtId="3" fontId="37" fillId="0" borderId="0" xfId="0" applyNumberFormat="1" applyFont="1" applyFill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0" fontId="56" fillId="3" borderId="16" xfId="0" applyFont="1" applyFill="1" applyBorder="1" applyAlignment="1">
      <alignment horizontal="left" vertical="center" wrapText="1"/>
    </xf>
    <xf numFmtId="0" fontId="56" fillId="3" borderId="0" xfId="0" applyFont="1" applyFill="1" applyBorder="1" applyAlignment="1">
      <alignment horizontal="left" vertical="center" wrapText="1"/>
    </xf>
    <xf numFmtId="0" fontId="57" fillId="3" borderId="0" xfId="0" applyFont="1" applyFill="1" applyBorder="1" applyAlignment="1">
      <alignment horizontal="left" vertical="center"/>
    </xf>
    <xf numFmtId="0" fontId="57" fillId="3" borderId="0" xfId="0" applyFont="1" applyFill="1" applyBorder="1" applyAlignment="1">
      <alignment horizontal="left" vertical="center" wrapText="1"/>
    </xf>
    <xf numFmtId="0" fontId="57" fillId="3" borderId="17" xfId="0" applyFont="1" applyFill="1" applyBorder="1" applyAlignment="1">
      <alignment horizontal="left" vertical="center" wrapText="1"/>
    </xf>
    <xf numFmtId="0" fontId="37" fillId="4" borderId="2" xfId="0" applyFont="1" applyFill="1" applyBorder="1" applyAlignment="1">
      <alignment horizontal="center" vertical="center"/>
    </xf>
    <xf numFmtId="0" fontId="57" fillId="3" borderId="8" xfId="0" applyFont="1" applyFill="1" applyBorder="1" applyAlignment="1">
      <alignment horizontal="left" vertical="center"/>
    </xf>
    <xf numFmtId="0" fontId="57" fillId="3" borderId="11" xfId="0" applyFont="1" applyFill="1" applyBorder="1" applyAlignment="1">
      <alignment horizontal="left" vertical="center" wrapText="1"/>
    </xf>
    <xf numFmtId="0" fontId="57" fillId="3" borderId="19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center" vertical="center"/>
    </xf>
    <xf numFmtId="0" fontId="56" fillId="3" borderId="14" xfId="0" applyFont="1" applyFill="1" applyBorder="1" applyAlignment="1">
      <alignment horizontal="left" vertical="center"/>
    </xf>
    <xf numFmtId="0" fontId="56" fillId="3" borderId="13" xfId="0" applyFont="1" applyFill="1" applyBorder="1" applyAlignment="1">
      <alignment horizontal="left" vertical="center"/>
    </xf>
    <xf numFmtId="0" fontId="57" fillId="3" borderId="18" xfId="0" applyFont="1" applyFill="1" applyBorder="1" applyAlignment="1">
      <alignment horizontal="left" vertical="center"/>
    </xf>
    <xf numFmtId="0" fontId="57" fillId="3" borderId="11" xfId="0" applyFont="1" applyFill="1" applyBorder="1" applyAlignment="1">
      <alignment horizontal="left" vertical="center"/>
    </xf>
    <xf numFmtId="0" fontId="56" fillId="3" borderId="7" xfId="0" applyFont="1" applyFill="1" applyBorder="1" applyAlignment="1">
      <alignment horizontal="left" vertical="center"/>
    </xf>
    <xf numFmtId="0" fontId="56" fillId="3" borderId="0" xfId="0" applyFont="1" applyFill="1" applyBorder="1" applyAlignment="1">
      <alignment horizontal="left" vertical="center"/>
    </xf>
    <xf numFmtId="0" fontId="56" fillId="3" borderId="18" xfId="0" applyFont="1" applyFill="1" applyBorder="1" applyAlignment="1">
      <alignment horizontal="left" vertical="center" wrapText="1"/>
    </xf>
    <xf numFmtId="0" fontId="56" fillId="3" borderId="11" xfId="0" applyFont="1" applyFill="1" applyBorder="1" applyAlignment="1">
      <alignment horizontal="left" vertical="center" wrapText="1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43" fillId="7" borderId="2" xfId="0" applyFont="1" applyFill="1" applyBorder="1" applyAlignment="1">
      <alignment horizontal="center" vertical="center"/>
    </xf>
    <xf numFmtId="0" fontId="71" fillId="0" borderId="0" xfId="0" applyFont="1" applyAlignment="1">
      <alignment horizontal="center" vertical="center"/>
    </xf>
    <xf numFmtId="3" fontId="78" fillId="0" borderId="20" xfId="0" applyNumberFormat="1" applyFont="1" applyBorder="1" applyAlignment="1">
      <alignment horizontal="center" vertical="center"/>
    </xf>
    <xf numFmtId="10" fontId="79" fillId="0" borderId="20" xfId="0" applyNumberFormat="1" applyFont="1" applyBorder="1" applyAlignment="1">
      <alignment horizontal="center" vertical="center"/>
    </xf>
    <xf numFmtId="10" fontId="2" fillId="9" borderId="1" xfId="0" applyNumberFormat="1" applyFont="1" applyFill="1" applyBorder="1" applyAlignment="1">
      <alignment horizontal="center" vertical="center"/>
    </xf>
    <xf numFmtId="10" fontId="5" fillId="9" borderId="1" xfId="0" applyNumberFormat="1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3" fontId="71" fillId="0" borderId="20" xfId="0" applyNumberFormat="1" applyFont="1" applyBorder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10" fontId="71" fillId="0" borderId="0" xfId="0" applyNumberFormat="1" applyFont="1" applyAlignment="1">
      <alignment horizontal="center" vertical="center"/>
    </xf>
    <xf numFmtId="9" fontId="33" fillId="9" borderId="2" xfId="2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3" fontId="71" fillId="0" borderId="1" xfId="0" applyNumberFormat="1" applyFont="1" applyBorder="1" applyAlignment="1">
      <alignment horizontal="center" vertical="center"/>
    </xf>
    <xf numFmtId="0" fontId="33" fillId="0" borderId="3" xfId="3" applyFont="1" applyFill="1" applyBorder="1" applyAlignment="1">
      <alignment horizontal="left" vertical="center"/>
    </xf>
    <xf numFmtId="0" fontId="34" fillId="7" borderId="2" xfId="3" applyFont="1" applyFill="1" applyBorder="1" applyAlignment="1">
      <alignment horizontal="center" vertical="center"/>
    </xf>
    <xf numFmtId="0" fontId="40" fillId="10" borderId="0" xfId="0" applyFont="1" applyFill="1" applyAlignment="1">
      <alignment horizontal="center" vertical="center"/>
    </xf>
    <xf numFmtId="3" fontId="70" fillId="0" borderId="1" xfId="0" applyNumberFormat="1" applyFont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3" fontId="70" fillId="0" borderId="3" xfId="0" applyNumberFormat="1" applyFont="1" applyBorder="1" applyAlignment="1">
      <alignment horizontal="center" vertical="center"/>
    </xf>
    <xf numFmtId="3" fontId="71" fillId="0" borderId="3" xfId="0" applyNumberFormat="1" applyFont="1" applyBorder="1" applyAlignment="1">
      <alignment horizontal="center" vertical="center"/>
    </xf>
    <xf numFmtId="10" fontId="79" fillId="0" borderId="21" xfId="0" applyNumberFormat="1" applyFont="1" applyBorder="1" applyAlignment="1">
      <alignment horizontal="center" vertical="center"/>
    </xf>
    <xf numFmtId="49" fontId="47" fillId="11" borderId="0" xfId="0" applyNumberFormat="1" applyFont="1" applyFill="1" applyAlignment="1">
      <alignment horizontal="right" vertical="center"/>
    </xf>
    <xf numFmtId="0" fontId="45" fillId="11" borderId="0" xfId="0" applyFont="1" applyFill="1" applyAlignment="1">
      <alignment horizontal="right" vertical="center"/>
    </xf>
    <xf numFmtId="0" fontId="23" fillId="0" borderId="0" xfId="0" applyFont="1" applyFill="1" applyAlignment="1">
      <alignment horizontal="center" vertical="center"/>
    </xf>
  </cellXfs>
  <cellStyles count="5">
    <cellStyle name="Millares" xfId="1" builtinId="3"/>
    <cellStyle name="Normal" xfId="0" builtinId="0"/>
    <cellStyle name="Normal 2" xfId="3"/>
    <cellStyle name="Normal 3" xfId="4"/>
    <cellStyle name="Porcentaje" xfId="2" builtinId="5"/>
  </cellStyles>
  <dxfs count="51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595959"/>
      <color rgb="FF066686"/>
      <color rgb="FF003956"/>
      <color rgb="FF7DB51A"/>
      <color rgb="FF000000"/>
      <color rgb="FFFF6600"/>
      <color rgb="FFFF3300"/>
      <color rgb="FFFF9900"/>
      <color rgb="FFA94B11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61607512"/>
        <c:axId val="161608296"/>
      </c:barChart>
      <c:catAx>
        <c:axId val="161607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61608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608296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6160751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238665941112056E-2"/>
          <c:y val="0.17772480314960631"/>
          <c:w val="0.90594648816275158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2020'!$B$569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2020'!$C$568:$H$568</c15:sqref>
                  </c15:fullRef>
                </c:ext>
              </c:extLst>
              <c:f>('ENERO 2020'!$C$568,'ENERO 2020'!$E$568,'ENERO 2020'!$G$568)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2020'!$C$569:$H$569</c15:sqref>
                  </c15:fullRef>
                </c:ext>
              </c:extLst>
              <c:f>('ENERO 2020'!$C$569,'ENERO 2020'!$E$569,'ENERO 2020'!$G$569)</c:f>
              <c:numCache>
                <c:formatCode>#,##0</c:formatCode>
                <c:ptCount val="3"/>
                <c:pt idx="0">
                  <c:v>258873</c:v>
                </c:pt>
                <c:pt idx="1">
                  <c:v>53709</c:v>
                </c:pt>
                <c:pt idx="2">
                  <c:v>312582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'ENERO 2020'!$B$570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2020'!$C$568:$H$568</c15:sqref>
                  </c15:fullRef>
                </c:ext>
              </c:extLst>
              <c:f>('ENERO 2020'!$C$568,'ENERO 2020'!$E$568,'ENERO 2020'!$G$568)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2020'!$C$570:$H$570</c15:sqref>
                  </c15:fullRef>
                </c:ext>
              </c:extLst>
              <c:f>('ENERO 2020'!$C$570,'ENERO 2020'!$E$570,'ENERO 2020'!$G$570)</c:f>
              <c:numCache>
                <c:formatCode>#,##0</c:formatCode>
                <c:ptCount val="3"/>
                <c:pt idx="0">
                  <c:v>272407</c:v>
                </c:pt>
                <c:pt idx="1">
                  <c:v>65751</c:v>
                </c:pt>
                <c:pt idx="2">
                  <c:v>338158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002760"/>
        <c:axId val="3060043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2020'!$B$568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2020'!$C$568:$H$568</c15:sqref>
                        </c15:fullRef>
                        <c15:formulaRef>
                          <c15:sqref>('ENERO 2020'!$C$568,'ENERO 2020'!$E$568,'ENERO 2020'!$G$568)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2020'!$C$568:$H$568</c15:sqref>
                        </c15:fullRef>
                        <c15:formulaRef>
                          <c15:sqref>('ENERO 2020'!$C$568,'ENERO 2020'!$E$568,'ENERO 2020'!$G$568)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306002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004328"/>
        <c:crosses val="autoZero"/>
        <c:auto val="0"/>
        <c:lblAlgn val="ctr"/>
        <c:lblOffset val="100"/>
        <c:noMultiLvlLbl val="0"/>
      </c:catAx>
      <c:valAx>
        <c:axId val="306004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002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9766585588125385"/>
          <c:y val="2.5117076025026813E-2"/>
          <c:w val="0.30066650494666519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736141837130543E-2"/>
          <c:y val="0.20210787401574801"/>
          <c:w val="0.9176069702339138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2020'!$B$599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2020'!$C$598:$H$598</c15:sqref>
                  </c15:fullRef>
                </c:ext>
              </c:extLst>
              <c:f>('ENERO 2020'!$C$598,'ENERO 2020'!$E$598,'ENERO 2020'!$G$598)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2020'!$C$599:$H$599</c15:sqref>
                  </c15:fullRef>
                </c:ext>
              </c:extLst>
              <c:f>('ENERO 2020'!$C$599,'ENERO 2020'!$E$599,'ENERO 2020'!$G$599)</c:f>
              <c:numCache>
                <c:formatCode>#,##0</c:formatCode>
                <c:ptCount val="3"/>
                <c:pt idx="0">
                  <c:v>423098</c:v>
                </c:pt>
                <c:pt idx="1">
                  <c:v>82406</c:v>
                </c:pt>
                <c:pt idx="2">
                  <c:v>505504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'ENERO 2020'!$B$600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2020'!$C$598:$H$598</c15:sqref>
                  </c15:fullRef>
                </c:ext>
              </c:extLst>
              <c:f>('ENERO 2020'!$C$598,'ENERO 2020'!$E$598,'ENERO 2020'!$G$598)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2020'!$C$600:$H$600</c15:sqref>
                  </c15:fullRef>
                </c:ext>
              </c:extLst>
              <c:f>('ENERO 2020'!$C$600,'ENERO 2020'!$E$600,'ENERO 2020'!$G$600)</c:f>
              <c:numCache>
                <c:formatCode>#,##0</c:formatCode>
                <c:ptCount val="3"/>
                <c:pt idx="0">
                  <c:v>430485</c:v>
                </c:pt>
                <c:pt idx="1">
                  <c:v>105417</c:v>
                </c:pt>
                <c:pt idx="2">
                  <c:v>535902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997664"/>
        <c:axId val="3059988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2020'!$B$598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2020'!$C$598:$H$598</c15:sqref>
                        </c15:fullRef>
                        <c15:formulaRef>
                          <c15:sqref>('ENERO 2020'!$C$598,'ENERO 2020'!$E$598,'ENERO 2020'!$G$598)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2020'!$C$598:$H$598</c15:sqref>
                        </c15:fullRef>
                        <c15:formulaRef>
                          <c15:sqref>('ENERO 2020'!$C$598,'ENERO 2020'!$E$598,'ENERO 2020'!$G$598)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30599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998840"/>
        <c:crosses val="autoZero"/>
        <c:auto val="0"/>
        <c:lblAlgn val="ctr"/>
        <c:lblOffset val="100"/>
        <c:noMultiLvlLbl val="0"/>
      </c:catAx>
      <c:valAx>
        <c:axId val="305998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997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ENERO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00-4CA5-9D31-ABE76345A2B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06002368"/>
        <c:axId val="306004720"/>
      </c:barChart>
      <c:catAx>
        <c:axId val="306002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004720"/>
        <c:crosses val="autoZero"/>
        <c:auto val="1"/>
        <c:lblAlgn val="ctr"/>
        <c:lblOffset val="100"/>
        <c:noMultiLvlLbl val="0"/>
      </c:catAx>
      <c:valAx>
        <c:axId val="306004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002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2020'!$C$304:$L$304</c15:sqref>
                  </c15:fullRef>
                </c:ext>
              </c:extLst>
              <c:f>'ENERO 2020'!$C$304:$K$304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2020'!$C$305:$L$305</c15:sqref>
                  </c15:fullRef>
                </c:ext>
              </c:extLst>
              <c:f>'ENERO 2020'!$C$305:$K$305</c:f>
              <c:numCache>
                <c:formatCode>#,##0</c:formatCode>
                <c:ptCount val="9"/>
                <c:pt idx="0">
                  <c:v>41990</c:v>
                </c:pt>
                <c:pt idx="1">
                  <c:v>60275</c:v>
                </c:pt>
                <c:pt idx="2">
                  <c:v>64719</c:v>
                </c:pt>
                <c:pt idx="3">
                  <c:v>22769</c:v>
                </c:pt>
                <c:pt idx="4">
                  <c:v>90549</c:v>
                </c:pt>
                <c:pt idx="5">
                  <c:v>50076</c:v>
                </c:pt>
                <c:pt idx="6">
                  <c:v>23105</c:v>
                </c:pt>
                <c:pt idx="7">
                  <c:v>62053</c:v>
                </c:pt>
                <c:pt idx="8">
                  <c:v>24690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2020'!$C$304:$L$304</c15:sqref>
                  </c15:fullRef>
                </c:ext>
              </c:extLst>
              <c:f>'ENERO 2020'!$C$304:$K$304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2020'!$C$308:$L$308</c15:sqref>
                  </c15:fullRef>
                </c:ext>
              </c:extLst>
              <c:f>'ENERO 2020'!$C$308:$K$308</c:f>
              <c:numCache>
                <c:formatCode>#,##0</c:formatCode>
                <c:ptCount val="9"/>
                <c:pt idx="0">
                  <c:v>65467</c:v>
                </c:pt>
                <c:pt idx="1">
                  <c:v>97067</c:v>
                </c:pt>
                <c:pt idx="2">
                  <c:v>109137</c:v>
                </c:pt>
                <c:pt idx="3">
                  <c:v>37338</c:v>
                </c:pt>
                <c:pt idx="4">
                  <c:v>145754</c:v>
                </c:pt>
                <c:pt idx="5">
                  <c:v>74066</c:v>
                </c:pt>
                <c:pt idx="6">
                  <c:v>36971</c:v>
                </c:pt>
                <c:pt idx="7">
                  <c:v>116688</c:v>
                </c:pt>
                <c:pt idx="8">
                  <c:v>38916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117310414947956"/>
          <c:y val="0.20296394661452119"/>
          <c:w val="0.44061298377488184"/>
          <c:h val="0.6946519715143298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2020'!$B$506:$B$514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2020'!$E$506:$E$514</c:f>
              <c:numCache>
                <c:formatCode>#,##0</c:formatCode>
                <c:ptCount val="9"/>
                <c:pt idx="0">
                  <c:v>27926</c:v>
                </c:pt>
                <c:pt idx="1">
                  <c:v>48985</c:v>
                </c:pt>
                <c:pt idx="2">
                  <c:v>50725</c:v>
                </c:pt>
                <c:pt idx="3">
                  <c:v>19576</c:v>
                </c:pt>
                <c:pt idx="4">
                  <c:v>70098</c:v>
                </c:pt>
                <c:pt idx="5">
                  <c:v>32487</c:v>
                </c:pt>
                <c:pt idx="6">
                  <c:v>18914</c:v>
                </c:pt>
                <c:pt idx="7">
                  <c:v>53367</c:v>
                </c:pt>
                <c:pt idx="8">
                  <c:v>16080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2020'!$B$506:$B$514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2020'!$H$506:$H$514</c:f>
              <c:numCache>
                <c:formatCode>#,##0</c:formatCode>
                <c:ptCount val="9"/>
                <c:pt idx="0">
                  <c:v>40629</c:v>
                </c:pt>
                <c:pt idx="1">
                  <c:v>75671</c:v>
                </c:pt>
                <c:pt idx="2">
                  <c:v>83053</c:v>
                </c:pt>
                <c:pt idx="3">
                  <c:v>30779</c:v>
                </c:pt>
                <c:pt idx="4">
                  <c:v>110167</c:v>
                </c:pt>
                <c:pt idx="5">
                  <c:v>45593</c:v>
                </c:pt>
                <c:pt idx="6">
                  <c:v>28119</c:v>
                </c:pt>
                <c:pt idx="7">
                  <c:v>97256</c:v>
                </c:pt>
                <c:pt idx="8">
                  <c:v>24635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1.9084955288420361E-2"/>
                  <c:y val="3.667588280582632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2020'!$B$638:$B$646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2020'!$E$638:$E$646</c:f>
              <c:numCache>
                <c:formatCode>#,##0</c:formatCode>
                <c:ptCount val="9"/>
                <c:pt idx="0">
                  <c:v>650</c:v>
                </c:pt>
                <c:pt idx="1">
                  <c:v>1431</c:v>
                </c:pt>
                <c:pt idx="2">
                  <c:v>3022</c:v>
                </c:pt>
                <c:pt idx="3">
                  <c:v>305</c:v>
                </c:pt>
                <c:pt idx="4">
                  <c:v>1040</c:v>
                </c:pt>
                <c:pt idx="5">
                  <c:v>653</c:v>
                </c:pt>
                <c:pt idx="6">
                  <c:v>82</c:v>
                </c:pt>
                <c:pt idx="7">
                  <c:v>783</c:v>
                </c:pt>
                <c:pt idx="8">
                  <c:v>471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1.9160856331861504E-2"/>
                  <c:y val="7.320262342063161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2.605091770278271E-2"/>
                  <c:y val="4.05268490374873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7.104795737122558E-3"/>
                  <c:y val="2.431610942249243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8633072730916646E-3"/>
                  <c:y val="-1.21580547112462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2020'!$B$638:$B$646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2020'!$H$638:$H$646</c:f>
              <c:numCache>
                <c:formatCode>#,##0</c:formatCode>
                <c:ptCount val="9"/>
                <c:pt idx="0">
                  <c:v>780</c:v>
                </c:pt>
                <c:pt idx="1">
                  <c:v>4481</c:v>
                </c:pt>
                <c:pt idx="2">
                  <c:v>7233</c:v>
                </c:pt>
                <c:pt idx="3">
                  <c:v>1318</c:v>
                </c:pt>
                <c:pt idx="4">
                  <c:v>3086</c:v>
                </c:pt>
                <c:pt idx="5">
                  <c:v>1266</c:v>
                </c:pt>
                <c:pt idx="6">
                  <c:v>204</c:v>
                </c:pt>
                <c:pt idx="7">
                  <c:v>4320</c:v>
                </c:pt>
                <c:pt idx="8">
                  <c:v>1610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2912271270004649E-2"/>
          <c:y val="0.17772480314960631"/>
          <c:w val="0.91427288283385888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2020'!$B$701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2020'!$C$700:$H$700</c15:sqref>
                  </c15:fullRef>
                </c:ext>
              </c:extLst>
              <c:f>('ENERO 2020'!$C$700,'ENERO 2020'!$E$700,'ENERO 2020'!$G$700)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2020'!$C$701:$H$701</c15:sqref>
                  </c15:fullRef>
                </c:ext>
              </c:extLst>
              <c:f>('ENERO 2020'!$C$701,'ENERO 2020'!$E$701,'ENERO 2020'!$G$701)</c:f>
              <c:numCache>
                <c:formatCode>#,##0</c:formatCode>
                <c:ptCount val="3"/>
                <c:pt idx="0">
                  <c:v>8130</c:v>
                </c:pt>
                <c:pt idx="1">
                  <c:v>1089</c:v>
                </c:pt>
                <c:pt idx="2">
                  <c:v>9219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'ENERO 2020'!$B$702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2020'!$C$700:$H$700</c15:sqref>
                  </c15:fullRef>
                </c:ext>
              </c:extLst>
              <c:f>('ENERO 2020'!$C$700,'ENERO 2020'!$E$700,'ENERO 2020'!$G$700)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2020'!$C$702:$H$702</c15:sqref>
                  </c15:fullRef>
                </c:ext>
              </c:extLst>
              <c:f>('ENERO 2020'!$C$702,'ENERO 2020'!$E$702,'ENERO 2020'!$G$702)</c:f>
              <c:numCache>
                <c:formatCode>#,##0</c:formatCode>
                <c:ptCount val="3"/>
                <c:pt idx="0">
                  <c:v>6796</c:v>
                </c:pt>
                <c:pt idx="1">
                  <c:v>1641</c:v>
                </c:pt>
                <c:pt idx="2">
                  <c:v>8437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000016"/>
        <c:axId val="3060004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2020'!$B$700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2020'!$C$700:$H$700</c15:sqref>
                        </c15:fullRef>
                        <c15:formulaRef>
                          <c15:sqref>('ENERO 2020'!$C$700,'ENERO 2020'!$E$700,'ENERO 2020'!$G$700)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2020'!$C$700:$H$700</c15:sqref>
                        </c15:fullRef>
                        <c15:formulaRef>
                          <c15:sqref>('ENERO 2020'!$C$700,'ENERO 2020'!$E$700,'ENERO 2020'!$G$700)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30600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000408"/>
        <c:crosses val="autoZero"/>
        <c:auto val="0"/>
        <c:lblAlgn val="ctr"/>
        <c:lblOffset val="100"/>
        <c:noMultiLvlLbl val="0"/>
      </c:catAx>
      <c:valAx>
        <c:axId val="306000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00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strRef>
              <c:f>[2]Mes!$A$206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161609080"/>
        <c:axId val="161609472"/>
        <c:axId val="0"/>
      </c:bar3DChart>
      <c:catAx>
        <c:axId val="161609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61609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609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61609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073025991591265E-2"/>
          <c:y val="0.20210787401574801"/>
          <c:w val="0.92027008607945315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2020'!$B$731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2020'!$C$730:$H$730</c15:sqref>
                  </c15:fullRef>
                </c:ext>
              </c:extLst>
              <c:f>('ENERO 2020'!$C$730,'ENERO 2020'!$E$730,'ENERO 2020'!$G$730)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2020'!$C$731:$H$731</c15:sqref>
                  </c15:fullRef>
                </c:ext>
              </c:extLst>
              <c:f>('ENERO 2020'!$C$731,'ENERO 2020'!$E$731,'ENERO 2020'!$G$731)</c:f>
              <c:numCache>
                <c:formatCode>#,##0</c:formatCode>
                <c:ptCount val="3"/>
                <c:pt idx="0">
                  <c:v>24401</c:v>
                </c:pt>
                <c:pt idx="1">
                  <c:v>2302</c:v>
                </c:pt>
                <c:pt idx="2">
                  <c:v>26703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'ENERO 2020'!$B$732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2020'!$C$730:$H$730</c15:sqref>
                  </c15:fullRef>
                </c:ext>
              </c:extLst>
              <c:f>('ENERO 2020'!$C$730,'ENERO 2020'!$E$730,'ENERO 2020'!$G$730)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2020'!$C$732:$H$732</c15:sqref>
                  </c15:fullRef>
                </c:ext>
              </c:extLst>
              <c:f>('ENERO 2020'!$C$732,'ENERO 2020'!$E$732,'ENERO 2020'!$G$732)</c:f>
              <c:numCache>
                <c:formatCode>#,##0</c:formatCode>
                <c:ptCount val="3"/>
                <c:pt idx="0">
                  <c:v>20232</c:v>
                </c:pt>
                <c:pt idx="1">
                  <c:v>4066</c:v>
                </c:pt>
                <c:pt idx="2">
                  <c:v>24298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001584"/>
        <c:axId val="3074134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2020'!$B$730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2020'!$C$730:$H$730</c15:sqref>
                        </c15:fullRef>
                        <c15:formulaRef>
                          <c15:sqref>('ENERO 2020'!$C$730,'ENERO 2020'!$E$730,'ENERO 2020'!$G$730)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2020'!$C$730:$H$730</c15:sqref>
                        </c15:fullRef>
                        <c15:formulaRef>
                          <c15:sqref>('ENERO 2020'!$C$730,'ENERO 2020'!$E$730,'ENERO 2020'!$G$730)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30600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413432"/>
        <c:crosses val="autoZero"/>
        <c:auto val="0"/>
        <c:lblAlgn val="ctr"/>
        <c:lblOffset val="100"/>
        <c:noMultiLvlLbl val="0"/>
      </c:catAx>
      <c:valAx>
        <c:axId val="30741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001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7125382262996851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2020'!$B$770:$B$778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2020'!$E$770:$E$778</c:f>
              <c:numCache>
                <c:formatCode>#,##0</c:formatCode>
                <c:ptCount val="9"/>
                <c:pt idx="0">
                  <c:v>8714</c:v>
                </c:pt>
                <c:pt idx="1">
                  <c:v>4224</c:v>
                </c:pt>
                <c:pt idx="2">
                  <c:v>5692</c:v>
                </c:pt>
                <c:pt idx="3">
                  <c:v>2379</c:v>
                </c:pt>
                <c:pt idx="4">
                  <c:v>5649</c:v>
                </c:pt>
                <c:pt idx="5">
                  <c:v>10192</c:v>
                </c:pt>
                <c:pt idx="6">
                  <c:v>2634</c:v>
                </c:pt>
                <c:pt idx="7">
                  <c:v>3384</c:v>
                </c:pt>
                <c:pt idx="8">
                  <c:v>6850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2020'!$B$770:$B$778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2020'!$H$770:$H$778</c:f>
              <c:numCache>
                <c:formatCode>#,##0</c:formatCode>
                <c:ptCount val="9"/>
                <c:pt idx="0">
                  <c:v>16877</c:v>
                </c:pt>
                <c:pt idx="1">
                  <c:v>7752</c:v>
                </c:pt>
                <c:pt idx="2">
                  <c:v>9622</c:v>
                </c:pt>
                <c:pt idx="3">
                  <c:v>4000</c:v>
                </c:pt>
                <c:pt idx="4">
                  <c:v>8514</c:v>
                </c:pt>
                <c:pt idx="5">
                  <c:v>15577</c:v>
                </c:pt>
                <c:pt idx="6">
                  <c:v>4861</c:v>
                </c:pt>
                <c:pt idx="7">
                  <c:v>5053</c:v>
                </c:pt>
                <c:pt idx="8">
                  <c:v>10152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2912271270004649E-2"/>
          <c:y val="0.17772480314960631"/>
          <c:w val="0.91427288283385888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2020'!$B$833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2020'!$C$832:$H$832</c15:sqref>
                  </c15:fullRef>
                </c:ext>
              </c:extLst>
              <c:f>('ENERO 2020'!$C$832,'ENERO 2020'!$E$832,'ENERO 2020'!$G$832)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2020'!$C$833:$H$833</c15:sqref>
                  </c15:fullRef>
                </c:ext>
              </c:extLst>
              <c:f>('ENERO 2020'!$C$833,'ENERO 2020'!$E$833,'ENERO 2020'!$G$833)</c:f>
              <c:numCache>
                <c:formatCode>#,##0</c:formatCode>
                <c:ptCount val="3"/>
                <c:pt idx="0">
                  <c:v>39762</c:v>
                </c:pt>
                <c:pt idx="1">
                  <c:v>2202</c:v>
                </c:pt>
                <c:pt idx="2">
                  <c:v>41964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'ENERO 2020'!$B$834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2020'!$C$832:$H$832</c15:sqref>
                  </c15:fullRef>
                </c:ext>
              </c:extLst>
              <c:f>('ENERO 2020'!$C$832,'ENERO 2020'!$E$832,'ENERO 2020'!$G$832)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2020'!$C$834:$H$834</c15:sqref>
                  </c15:fullRef>
                </c:ext>
              </c:extLst>
              <c:f>('ENERO 2020'!$C$834,'ENERO 2020'!$E$834,'ENERO 2020'!$G$834)</c:f>
              <c:numCache>
                <c:formatCode>#,##0</c:formatCode>
                <c:ptCount val="3"/>
                <c:pt idx="0">
                  <c:v>46817</c:v>
                </c:pt>
                <c:pt idx="1">
                  <c:v>2901</c:v>
                </c:pt>
                <c:pt idx="2">
                  <c:v>49718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418528"/>
        <c:axId val="3074142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2020'!$B$832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2020'!$C$832:$H$832</c15:sqref>
                        </c15:fullRef>
                        <c15:formulaRef>
                          <c15:sqref>('ENERO 2020'!$C$832,'ENERO 2020'!$E$832,'ENERO 2020'!$G$832)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2020'!$C$832:$H$832</c15:sqref>
                        </c15:fullRef>
                        <c15:formulaRef>
                          <c15:sqref>('ENERO 2020'!$C$832,'ENERO 2020'!$E$832,'ENERO 2020'!$G$832)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30741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414216"/>
        <c:crosses val="autoZero"/>
        <c:auto val="0"/>
        <c:lblAlgn val="ctr"/>
        <c:lblOffset val="100"/>
        <c:noMultiLvlLbl val="0"/>
      </c:catAx>
      <c:valAx>
        <c:axId val="30741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418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581713401561681E-2"/>
          <c:y val="0.17772480314960631"/>
          <c:w val="0.91760344070230193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2020'!$B$965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2020'!$C$964:$H$964</c15:sqref>
                  </c15:fullRef>
                </c:ext>
              </c:extLst>
              <c:f>('ENERO 2020'!$C$964,'ENERO 2020'!$E$964,'ENERO 2020'!$G$964)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2020'!$C$965:$H$965</c15:sqref>
                  </c15:fullRef>
                </c:ext>
              </c:extLst>
              <c:f>('ENERO 2020'!$C$965,'ENERO 2020'!$E$965,'ENERO 2020'!$G$965)</c:f>
              <c:numCache>
                <c:formatCode>#,##0</c:formatCode>
                <c:ptCount val="3"/>
                <c:pt idx="0">
                  <c:v>693</c:v>
                </c:pt>
                <c:pt idx="1">
                  <c:v>2695</c:v>
                </c:pt>
                <c:pt idx="2">
                  <c:v>3388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'ENERO 2020'!$B$966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2020'!$C$964:$H$964</c15:sqref>
                  </c15:fullRef>
                </c:ext>
              </c:extLst>
              <c:f>('ENERO 2020'!$C$964,'ENERO 2020'!$E$964,'ENERO 2020'!$G$964)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2020'!$C$966:$H$966</c15:sqref>
                  </c15:fullRef>
                </c:ext>
              </c:extLst>
              <c:f>('ENERO 2020'!$C$966,'ENERO 2020'!$E$966,'ENERO 2020'!$G$966)</c:f>
              <c:numCache>
                <c:formatCode>#,##0</c:formatCode>
                <c:ptCount val="3"/>
                <c:pt idx="0">
                  <c:v>1614</c:v>
                </c:pt>
                <c:pt idx="1">
                  <c:v>3414</c:v>
                </c:pt>
                <c:pt idx="2">
                  <c:v>5028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415392"/>
        <c:axId val="3074150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2020'!$B$964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2020'!$C$964:$H$964</c15:sqref>
                        </c15:fullRef>
                        <c15:formulaRef>
                          <c15:sqref>('ENERO 2020'!$C$964,'ENERO 2020'!$E$964,'ENERO 2020'!$G$964)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2020'!$C$964:$H$964</c15:sqref>
                        </c15:fullRef>
                        <c15:formulaRef>
                          <c15:sqref>('ENERO 2020'!$C$964,'ENERO 2020'!$E$964,'ENERO 2020'!$G$964)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30741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415000"/>
        <c:crosses val="autoZero"/>
        <c:auto val="0"/>
        <c:lblAlgn val="ctr"/>
        <c:lblOffset val="100"/>
        <c:noMultiLvlLbl val="0"/>
      </c:catAx>
      <c:valAx>
        <c:axId val="30741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900" b="0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41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719702085532399"/>
          <c:y val="1.8030700707866063E-3"/>
          <c:w val="0.26280653906228968"/>
          <c:h val="0.20800690174400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none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581713401561681E-2"/>
          <c:y val="0.17772480314960631"/>
          <c:w val="0.91760344070230193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2020'!$B$1097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2020'!$C$1096:$H$1096</c15:sqref>
                  </c15:fullRef>
                </c:ext>
              </c:extLst>
              <c:f>('ENERO 2020'!$C$1096,'ENERO 2020'!$E$1096,'ENERO 2020'!$G$1096)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2020'!$C$1097:$H$1097</c15:sqref>
                  </c15:fullRef>
                </c:ext>
              </c:extLst>
              <c:f>('ENERO 2020'!$C$1097,'ENERO 2020'!$E$1097,'ENERO 2020'!$G$1097)</c:f>
              <c:numCache>
                <c:formatCode>#,##0</c:formatCode>
                <c:ptCount val="3"/>
                <c:pt idx="0">
                  <c:v>1363</c:v>
                </c:pt>
                <c:pt idx="1">
                  <c:v>835</c:v>
                </c:pt>
                <c:pt idx="2">
                  <c:v>2198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'ENERO 2020'!$B$1098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2020'!$C$1096:$H$1096</c15:sqref>
                  </c15:fullRef>
                </c:ext>
              </c:extLst>
              <c:f>('ENERO 2020'!$C$1096,'ENERO 2020'!$E$1096,'ENERO 2020'!$G$1096)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2020'!$C$1098:$H$1098</c15:sqref>
                  </c15:fullRef>
                </c:ext>
              </c:extLst>
              <c:f>('ENERO 2020'!$C$1098,'ENERO 2020'!$E$1098,'ENERO 2020'!$G$1098)</c:f>
              <c:numCache>
                <c:formatCode>#,##0</c:formatCode>
                <c:ptCount val="3"/>
                <c:pt idx="0">
                  <c:v>3333</c:v>
                </c:pt>
                <c:pt idx="1">
                  <c:v>1330</c:v>
                </c:pt>
                <c:pt idx="2">
                  <c:v>4663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415784"/>
        <c:axId val="3074189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2020'!$B$1096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2020'!$C$1096:$H$1096</c15:sqref>
                        </c15:fullRef>
                        <c15:formulaRef>
                          <c15:sqref>('ENERO 2020'!$C$1096,'ENERO 2020'!$E$1096,'ENERO 2020'!$G$1096)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2020'!$C$1096:$H$1096</c15:sqref>
                        </c15:fullRef>
                        <c15:formulaRef>
                          <c15:sqref>('ENERO 2020'!$C$1096,'ENERO 2020'!$E$1096,'ENERO 2020'!$G$1096)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307415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418920"/>
        <c:crosses val="autoZero"/>
        <c:auto val="0"/>
        <c:lblAlgn val="ctr"/>
        <c:lblOffset val="100"/>
        <c:noMultiLvlLbl val="0"/>
      </c:catAx>
      <c:valAx>
        <c:axId val="307418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415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73387006890586E-2"/>
          <c:y val="0.17772480314960631"/>
          <c:w val="0.907611767096973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2020'!$B$1229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2020'!$C$1228:$H$1228</c15:sqref>
                  </c15:fullRef>
                </c:ext>
              </c:extLst>
              <c:f>('ENERO 2020'!$C$1228,'ENERO 2020'!$E$1228,'ENERO 2020'!$G$1228)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2020'!$C$1229:$H$1229</c15:sqref>
                  </c15:fullRef>
                </c:ext>
              </c:extLst>
              <c:f>('ENERO 2020'!$C$1229,'ENERO 2020'!$E$1229,'ENERO 2020'!$G$1229)</c:f>
              <c:numCache>
                <c:formatCode>#,##0</c:formatCode>
                <c:ptCount val="3"/>
                <c:pt idx="0">
                  <c:v>9980</c:v>
                </c:pt>
                <c:pt idx="1">
                  <c:v>2017</c:v>
                </c:pt>
                <c:pt idx="2">
                  <c:v>11997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'ENERO 2020'!$B$1230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2020'!$C$1228:$H$1228</c15:sqref>
                  </c15:fullRef>
                </c:ext>
              </c:extLst>
              <c:f>('ENERO 2020'!$C$1228,'ENERO 2020'!$E$1228,'ENERO 2020'!$G$1228)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2020'!$C$1230:$H$1230</c15:sqref>
                  </c15:fullRef>
                </c:ext>
              </c:extLst>
              <c:f>('ENERO 2020'!$C$1230,'ENERO 2020'!$E$1230,'ENERO 2020'!$G$1230)</c:f>
              <c:numCache>
                <c:formatCode>#,##0</c:formatCode>
                <c:ptCount val="3"/>
                <c:pt idx="0">
                  <c:v>16873</c:v>
                </c:pt>
                <c:pt idx="1">
                  <c:v>5928</c:v>
                </c:pt>
                <c:pt idx="2">
                  <c:v>22801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416176"/>
        <c:axId val="3074169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2020'!$B$1228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2020'!$C$1228:$H$1228</c15:sqref>
                        </c15:fullRef>
                        <c15:formulaRef>
                          <c15:sqref>('ENERO 2020'!$C$1228,'ENERO 2020'!$E$1228,'ENERO 2020'!$G$1228)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2020'!$C$1228:$H$1228</c15:sqref>
                        </c15:fullRef>
                        <c15:formulaRef>
                          <c15:sqref>('ENERO 2020'!$C$1228,'ENERO 2020'!$E$1228,'ENERO 2020'!$G$1228)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30741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416960"/>
        <c:crosses val="autoZero"/>
        <c:auto val="0"/>
        <c:lblAlgn val="ctr"/>
        <c:lblOffset val="100"/>
        <c:noMultiLvlLbl val="0"/>
      </c:catAx>
      <c:valAx>
        <c:axId val="30741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416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908108072669102E-2"/>
          <c:y val="0.17772480314960631"/>
          <c:w val="0.90927704603119464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2020'!$B$1361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2020'!$C$1360:$H$1360</c15:sqref>
                  </c15:fullRef>
                </c:ext>
              </c:extLst>
              <c:f>('ENERO 2020'!$C$1360,'ENERO 2020'!$E$1360,'ENERO 2020'!$G$1360)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2020'!$C$1361:$H$1361</c15:sqref>
                  </c15:fullRef>
                </c:ext>
              </c:extLst>
              <c:f>('ENERO 2020'!$C$1361,'ENERO 2020'!$E$1361,'ENERO 2020'!$G$1361)</c:f>
              <c:numCache>
                <c:formatCode>#,##0</c:formatCode>
                <c:ptCount val="3"/>
                <c:pt idx="0">
                  <c:v>6822</c:v>
                </c:pt>
                <c:pt idx="1">
                  <c:v>944</c:v>
                </c:pt>
                <c:pt idx="2">
                  <c:v>7766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'ENERO 2020'!$B$1362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2020'!$C$1360:$H$1360</c15:sqref>
                  </c15:fullRef>
                </c:ext>
              </c:extLst>
              <c:f>('ENERO 2020'!$C$1360,'ENERO 2020'!$E$1360,'ENERO 2020'!$G$1360)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2020'!$C$1362:$H$1362</c15:sqref>
                  </c15:fullRef>
                </c:ext>
              </c:extLst>
              <c:f>('ENERO 2020'!$C$1362,'ENERO 2020'!$E$1362,'ENERO 2020'!$G$1362)</c:f>
              <c:numCache>
                <c:formatCode>#,##0</c:formatCode>
                <c:ptCount val="3"/>
                <c:pt idx="0">
                  <c:v>8978</c:v>
                </c:pt>
                <c:pt idx="1">
                  <c:v>2443</c:v>
                </c:pt>
                <c:pt idx="2">
                  <c:v>11421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417744"/>
        <c:axId val="3074193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2020'!$B$1360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2020'!$C$1360:$H$1360</c15:sqref>
                        </c15:fullRef>
                        <c15:formulaRef>
                          <c15:sqref>('ENERO 2020'!$C$1360,'ENERO 2020'!$E$1360,'ENERO 2020'!$G$1360)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2020'!$C$1360:$H$1360</c15:sqref>
                        </c15:fullRef>
                        <c15:formulaRef>
                          <c15:sqref>('ENERO 2020'!$C$1360,'ENERO 2020'!$E$1360,'ENERO 2020'!$G$1360)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30741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419312"/>
        <c:crosses val="autoZero"/>
        <c:auto val="0"/>
        <c:lblAlgn val="ctr"/>
        <c:lblOffset val="100"/>
        <c:noMultiLvlLbl val="0"/>
      </c:catAx>
      <c:valAx>
        <c:axId val="30741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417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layout>
                <c:manualLayout>
                  <c:x val="2.620832182693569E-2"/>
                  <c:y val="3.697184123650915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-3.4077572130104337E-2"/>
                  <c:y val="2.513632355633531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2.8590896538475415E-2"/>
                  <c:y val="1.232394707883631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-2.3825747115396159E-2"/>
                  <c:y val="4.107982359612128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3.335604596155458E-2"/>
                  <c:y val="-2.05399117980606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886344807713091E-2"/>
                  <c:y val="-1.232394707883638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2020'!$B$902:$B$910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2020'!$E$902:$E$910</c:f>
              <c:numCache>
                <c:formatCode>#,##0</c:formatCode>
                <c:ptCount val="9"/>
                <c:pt idx="0">
                  <c:v>884</c:v>
                </c:pt>
                <c:pt idx="1">
                  <c:v>2074</c:v>
                </c:pt>
                <c:pt idx="2">
                  <c:v>86</c:v>
                </c:pt>
                <c:pt idx="3">
                  <c:v>0</c:v>
                </c:pt>
                <c:pt idx="4">
                  <c:v>1270</c:v>
                </c:pt>
                <c:pt idx="5">
                  <c:v>310</c:v>
                </c:pt>
                <c:pt idx="6">
                  <c:v>0</c:v>
                </c:pt>
                <c:pt idx="7">
                  <c:v>396</c:v>
                </c:pt>
                <c:pt idx="8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4352228550763945E-2"/>
                  <c:y val="2.836879432624113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1.1960190458969955E-2"/>
                  <c:y val="-1.215805471124620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9136304734351926E-2"/>
                  <c:y val="-1.215805471124620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2020'!$B$902:$B$910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2020'!$H$902:$H$910</c:f>
              <c:numCache>
                <c:formatCode>#,##0</c:formatCode>
                <c:ptCount val="9"/>
                <c:pt idx="0">
                  <c:v>1185</c:v>
                </c:pt>
                <c:pt idx="1">
                  <c:v>2095</c:v>
                </c:pt>
                <c:pt idx="2">
                  <c:v>257</c:v>
                </c:pt>
                <c:pt idx="3">
                  <c:v>0</c:v>
                </c:pt>
                <c:pt idx="4">
                  <c:v>1555</c:v>
                </c:pt>
                <c:pt idx="5">
                  <c:v>493</c:v>
                </c:pt>
                <c:pt idx="6">
                  <c:v>0</c:v>
                </c:pt>
                <c:pt idx="7">
                  <c:v>521</c:v>
                </c:pt>
                <c:pt idx="8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strRef>
              <c:f>[2]Mes!$A$223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5922824"/>
        <c:axId val="305920472"/>
        <c:axId val="0"/>
      </c:bar3DChart>
      <c:catAx>
        <c:axId val="305922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920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5920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922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3.6496350364963549E-2"/>
                  <c:y val="3.697184123650915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2.9197080291970802E-2"/>
                  <c:y val="-8.21596471922427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1362530413625302E-2"/>
                  <c:y val="-1.232394707883638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2020'!$B$1034:$B$1042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2020'!$E$1034:$E$1042</c:f>
              <c:numCache>
                <c:formatCode>#,##0</c:formatCode>
                <c:ptCount val="9"/>
                <c:pt idx="0">
                  <c:v>791</c:v>
                </c:pt>
                <c:pt idx="1">
                  <c:v>452</c:v>
                </c:pt>
                <c:pt idx="2">
                  <c:v>1420</c:v>
                </c:pt>
                <c:pt idx="3">
                  <c:v>161</c:v>
                </c:pt>
                <c:pt idx="4">
                  <c:v>537</c:v>
                </c:pt>
                <c:pt idx="5">
                  <c:v>616</c:v>
                </c:pt>
                <c:pt idx="6">
                  <c:v>326</c:v>
                </c:pt>
                <c:pt idx="7">
                  <c:v>279</c:v>
                </c:pt>
                <c:pt idx="8">
                  <c:v>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1.4352228550763945E-2"/>
                  <c:y val="3.261977573904175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4352228550763901E-2"/>
                  <c:y val="-4.077471967380224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1528342826145918E-2"/>
                  <c:y val="-4.077471967380242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2020'!$B$1034:$B$1042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2020'!$H$1034:$H$1042</c:f>
              <c:numCache>
                <c:formatCode>#,##0</c:formatCode>
                <c:ptCount val="9"/>
                <c:pt idx="0">
                  <c:v>1570</c:v>
                </c:pt>
                <c:pt idx="1">
                  <c:v>1032</c:v>
                </c:pt>
                <c:pt idx="2">
                  <c:v>1975</c:v>
                </c:pt>
                <c:pt idx="3">
                  <c:v>313</c:v>
                </c:pt>
                <c:pt idx="4">
                  <c:v>982</c:v>
                </c:pt>
                <c:pt idx="5">
                  <c:v>973</c:v>
                </c:pt>
                <c:pt idx="6">
                  <c:v>557</c:v>
                </c:pt>
                <c:pt idx="7">
                  <c:v>569</c:v>
                </c:pt>
                <c:pt idx="8">
                  <c:v>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2.1937842778793508E-2"/>
                  <c:y val="3.68582813592869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2.1937842778793331E-2"/>
                  <c:y val="-1.228609378642899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2020'!$B$1166:$B$1174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2020'!$E$1166:$E$1174</c:f>
              <c:numCache>
                <c:formatCode>#,##0</c:formatCode>
                <c:ptCount val="9"/>
                <c:pt idx="0">
                  <c:v>2133</c:v>
                </c:pt>
                <c:pt idx="1">
                  <c:v>1938</c:v>
                </c:pt>
                <c:pt idx="2">
                  <c:v>2175</c:v>
                </c:pt>
                <c:pt idx="3">
                  <c:v>45</c:v>
                </c:pt>
                <c:pt idx="4">
                  <c:v>6970</c:v>
                </c:pt>
                <c:pt idx="5">
                  <c:v>4774</c:v>
                </c:pt>
                <c:pt idx="6">
                  <c:v>532</c:v>
                </c:pt>
                <c:pt idx="7">
                  <c:v>3283</c:v>
                </c:pt>
                <c:pt idx="8">
                  <c:v>951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1761142753819724E-3"/>
                  <c:y val="2.038735983690112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2.392038091793991E-2"/>
                  <c:y val="2.038735983690112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2020'!$B$1166:$B$1174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2020'!$H$1166:$H$1174</c:f>
              <c:numCache>
                <c:formatCode>#,##0</c:formatCode>
                <c:ptCount val="9"/>
                <c:pt idx="0">
                  <c:v>2805</c:v>
                </c:pt>
                <c:pt idx="1">
                  <c:v>3963</c:v>
                </c:pt>
                <c:pt idx="2">
                  <c:v>3046</c:v>
                </c:pt>
                <c:pt idx="3">
                  <c:v>136</c:v>
                </c:pt>
                <c:pt idx="4">
                  <c:v>11650</c:v>
                </c:pt>
                <c:pt idx="5">
                  <c:v>7868</c:v>
                </c:pt>
                <c:pt idx="6">
                  <c:v>946</c:v>
                </c:pt>
                <c:pt idx="7">
                  <c:v>8014</c:v>
                </c:pt>
                <c:pt idx="8">
                  <c:v>1745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7.1477241346188485E-3"/>
                  <c:y val="2.849252127404196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9060597692316928E-2"/>
                  <c:y val="4.47739620020658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4.0503770096173515E-2"/>
                  <c:y val="4.47739620020659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-9.0968390925354504E-3"/>
                  <c:y val="-4.086705722894365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2020'!$B$1298:$B$1306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2020'!$E$1298:$E$1306</c:f>
              <c:numCache>
                <c:formatCode>#,##0</c:formatCode>
                <c:ptCount val="9"/>
                <c:pt idx="0">
                  <c:v>892</c:v>
                </c:pt>
                <c:pt idx="1">
                  <c:v>1171</c:v>
                </c:pt>
                <c:pt idx="2">
                  <c:v>1599</c:v>
                </c:pt>
                <c:pt idx="3">
                  <c:v>303</c:v>
                </c:pt>
                <c:pt idx="4">
                  <c:v>4985</c:v>
                </c:pt>
                <c:pt idx="5">
                  <c:v>1044</c:v>
                </c:pt>
                <c:pt idx="6">
                  <c:v>617</c:v>
                </c:pt>
                <c:pt idx="7">
                  <c:v>561</c:v>
                </c:pt>
                <c:pt idx="8">
                  <c:v>249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8.7707050166451809E-17"/>
                  <c:y val="2.802802802802788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2.6312419009733901E-2"/>
                  <c:y val="3.60360360360360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1528342826145918E-2"/>
                  <c:y val="8.008008008007988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2020'!$B$1298:$B$1306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2020'!$H$1298:$H$1306</c:f>
              <c:numCache>
                <c:formatCode>#,##0</c:formatCode>
                <c:ptCount val="9"/>
                <c:pt idx="0">
                  <c:v>1621</c:v>
                </c:pt>
                <c:pt idx="1">
                  <c:v>2073</c:v>
                </c:pt>
                <c:pt idx="2">
                  <c:v>3951</c:v>
                </c:pt>
                <c:pt idx="3">
                  <c:v>792</c:v>
                </c:pt>
                <c:pt idx="4">
                  <c:v>9800</c:v>
                </c:pt>
                <c:pt idx="5">
                  <c:v>2296</c:v>
                </c:pt>
                <c:pt idx="6">
                  <c:v>2284</c:v>
                </c:pt>
                <c:pt idx="7">
                  <c:v>955</c:v>
                </c:pt>
                <c:pt idx="8">
                  <c:v>627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404583914360915E-2"/>
          <c:y val="0.20210787401574801"/>
          <c:w val="0.91893852815668353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2020'!$B$863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2020'!$C$862:$H$862</c15:sqref>
                  </c15:fullRef>
                </c:ext>
              </c:extLst>
              <c:f>('ENERO 2020'!$C$862,'ENERO 2020'!$E$862,'ENERO 2020'!$G$862)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2020'!$C$863:$H$863</c15:sqref>
                  </c15:fullRef>
                </c:ext>
              </c:extLst>
              <c:f>('ENERO 2020'!$C$863,'ENERO 2020'!$E$863,'ENERO 2020'!$G$863)</c:f>
              <c:numCache>
                <c:formatCode>#,##0</c:formatCode>
                <c:ptCount val="3"/>
                <c:pt idx="0">
                  <c:v>67892</c:v>
                </c:pt>
                <c:pt idx="1">
                  <c:v>3268</c:v>
                </c:pt>
                <c:pt idx="2">
                  <c:v>71160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'ENERO 2020'!$B$864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2020'!$C$862:$H$862</c15:sqref>
                  </c15:fullRef>
                </c:ext>
              </c:extLst>
              <c:f>('ENERO 2020'!$C$862,'ENERO 2020'!$E$862,'ENERO 2020'!$G$862)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2020'!$C$864:$H$864</c15:sqref>
                  </c15:fullRef>
                </c:ext>
              </c:extLst>
              <c:f>('ENERO 2020'!$C$864,'ENERO 2020'!$E$864,'ENERO 2020'!$G$864)</c:f>
              <c:numCache>
                <c:formatCode>#,##0</c:formatCode>
                <c:ptCount val="3"/>
                <c:pt idx="0">
                  <c:v>77438</c:v>
                </c:pt>
                <c:pt idx="1">
                  <c:v>4970</c:v>
                </c:pt>
                <c:pt idx="2">
                  <c:v>82408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200784"/>
        <c:axId val="3082058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2020'!$B$862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2020'!$C$862:$H$862</c15:sqref>
                        </c15:fullRef>
                        <c15:formulaRef>
                          <c15:sqref>('ENERO 2020'!$C$862,'ENERO 2020'!$E$862,'ENERO 2020'!$G$862)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2020'!$C$862:$H$862</c15:sqref>
                        </c15:fullRef>
                        <c15:formulaRef>
                          <c15:sqref>('ENERO 2020'!$C$862,'ENERO 2020'!$E$862,'ENERO 2020'!$G$862)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30820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205880"/>
        <c:crosses val="autoZero"/>
        <c:auto val="0"/>
        <c:lblAlgn val="ctr"/>
        <c:lblOffset val="100"/>
        <c:noMultiLvlLbl val="0"/>
      </c:catAx>
      <c:valAx>
        <c:axId val="30820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20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415236377743066E-2"/>
          <c:y val="0.20210787401574801"/>
          <c:w val="0.92692787569330137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2020'!$B$995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2020'!$C$994:$H$994</c15:sqref>
                  </c15:fullRef>
                </c:ext>
              </c:extLst>
              <c:f>('ENERO 2020'!$C$994,'ENERO 2020'!$E$994,'ENERO 2020'!$G$994)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2020'!$C$995:$H$995</c15:sqref>
                  </c15:fullRef>
                </c:ext>
              </c:extLst>
              <c:f>('ENERO 2020'!$C$995,'ENERO 2020'!$E$995,'ENERO 2020'!$G$995)</c:f>
              <c:numCache>
                <c:formatCode>#,##0</c:formatCode>
                <c:ptCount val="3"/>
                <c:pt idx="0">
                  <c:v>1463</c:v>
                </c:pt>
                <c:pt idx="1">
                  <c:v>2954</c:v>
                </c:pt>
                <c:pt idx="2">
                  <c:v>4417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'ENERO 2020'!$B$996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2020'!$C$994:$H$994</c15:sqref>
                  </c15:fullRef>
                </c:ext>
              </c:extLst>
              <c:f>('ENERO 2020'!$C$994,'ENERO 2020'!$E$994,'ENERO 2020'!$G$994)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2020'!$C$996:$H$996</c15:sqref>
                  </c15:fullRef>
                </c:ext>
              </c:extLst>
              <c:f>('ENERO 2020'!$C$996,'ENERO 2020'!$E$996,'ENERO 2020'!$G$996)</c:f>
              <c:numCache>
                <c:formatCode>#,##0</c:formatCode>
                <c:ptCount val="3"/>
                <c:pt idx="0">
                  <c:v>2406</c:v>
                </c:pt>
                <c:pt idx="1">
                  <c:v>3710</c:v>
                </c:pt>
                <c:pt idx="2">
                  <c:v>6116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204312"/>
        <c:axId val="3082066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2020'!$B$994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2020'!$C$994:$H$994</c15:sqref>
                        </c15:fullRef>
                        <c15:formulaRef>
                          <c15:sqref>('ENERO 2020'!$C$994,'ENERO 2020'!$E$994,'ENERO 2020'!$G$994)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2020'!$C$994:$H$994</c15:sqref>
                        </c15:fullRef>
                        <c15:formulaRef>
                          <c15:sqref>('ENERO 2020'!$C$994,'ENERO 2020'!$E$994,'ENERO 2020'!$G$994)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308204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206664"/>
        <c:crosses val="autoZero"/>
        <c:auto val="0"/>
        <c:lblAlgn val="ctr"/>
        <c:lblOffset val="100"/>
        <c:noMultiLvlLbl val="0"/>
      </c:catAx>
      <c:valAx>
        <c:axId val="308206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204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7083678454973431E-2"/>
          <c:y val="0.20210787401574801"/>
          <c:w val="0.9282594336160709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2020'!$B$1127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2020'!$C$1126:$H$1126</c15:sqref>
                  </c15:fullRef>
                </c:ext>
              </c:extLst>
              <c:f>('ENERO 2020'!$C$1126,'ENERO 2020'!$E$1126,'ENERO 2020'!$G$1126)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2020'!$C$1127:$H$1127</c15:sqref>
                  </c15:fullRef>
                </c:ext>
              </c:extLst>
              <c:f>('ENERO 2020'!$C$1127,'ENERO 2020'!$E$1127,'ENERO 2020'!$G$1127)</c:f>
              <c:numCache>
                <c:formatCode>#,##0</c:formatCode>
                <c:ptCount val="3"/>
                <c:pt idx="0">
                  <c:v>2180</c:v>
                </c:pt>
                <c:pt idx="1">
                  <c:v>1205</c:v>
                </c:pt>
                <c:pt idx="2">
                  <c:v>3385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'ENERO 2020'!$B$1128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2020'!$C$1126:$H$1126</c15:sqref>
                  </c15:fullRef>
                </c:ext>
              </c:extLst>
              <c:f>('ENERO 2020'!$C$1126,'ENERO 2020'!$E$1126,'ENERO 2020'!$G$1126)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2020'!$C$1128:$H$1128</c15:sqref>
                  </c15:fullRef>
                </c:ext>
              </c:extLst>
              <c:f>('ENERO 2020'!$C$1128,'ENERO 2020'!$E$1128,'ENERO 2020'!$G$1128)</c:f>
              <c:numCache>
                <c:formatCode>#,##0</c:formatCode>
                <c:ptCount val="3"/>
                <c:pt idx="0">
                  <c:v>6149</c:v>
                </c:pt>
                <c:pt idx="1">
                  <c:v>1959</c:v>
                </c:pt>
                <c:pt idx="2">
                  <c:v>8108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205488"/>
        <c:axId val="3082031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2020'!$B$1126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2020'!$C$1126:$H$1126</c15:sqref>
                        </c15:fullRef>
                        <c15:formulaRef>
                          <c15:sqref>('ENERO 2020'!$C$1126,'ENERO 2020'!$E$1126,'ENERO 2020'!$G$1126)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2020'!$C$1126:$H$1126</c15:sqref>
                        </c15:fullRef>
                        <c15:formulaRef>
                          <c15:sqref>('ENERO 2020'!$C$1126,'ENERO 2020'!$E$1126,'ENERO 2020'!$G$1126)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30820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203136"/>
        <c:crosses val="autoZero"/>
        <c:auto val="0"/>
        <c:lblAlgn val="ctr"/>
        <c:lblOffset val="100"/>
        <c:noMultiLvlLbl val="0"/>
      </c:catAx>
      <c:valAx>
        <c:axId val="30820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20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736141837130543E-2"/>
          <c:y val="0.20210787401574801"/>
          <c:w val="0.9176069702339138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2020'!$B$1259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2020'!$C$1258:$H$1258</c15:sqref>
                  </c15:fullRef>
                </c:ext>
              </c:extLst>
              <c:f>('ENERO 2020'!$C$1258,'ENERO 2020'!$E$1258,'ENERO 2020'!$G$1258)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2020'!$C$1259:$H$1259</c15:sqref>
                  </c15:fullRef>
                </c:ext>
              </c:extLst>
              <c:f>('ENERO 2020'!$C$1259,'ENERO 2020'!$E$1259,'ENERO 2020'!$G$1259)</c:f>
              <c:numCache>
                <c:formatCode>#,##0</c:formatCode>
                <c:ptCount val="3"/>
                <c:pt idx="0">
                  <c:v>19985</c:v>
                </c:pt>
                <c:pt idx="1">
                  <c:v>4252</c:v>
                </c:pt>
                <c:pt idx="2">
                  <c:v>24237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'ENERO 2020'!$B$1260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2020'!$C$1258:$H$1258</c15:sqref>
                  </c15:fullRef>
                </c:ext>
              </c:extLst>
              <c:f>('ENERO 2020'!$C$1258,'ENERO 2020'!$E$1258,'ENERO 2020'!$G$1258)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2020'!$C$1260:$H$1260</c15:sqref>
                  </c15:fullRef>
                </c:ext>
              </c:extLst>
              <c:f>('ENERO 2020'!$C$1260,'ENERO 2020'!$E$1260,'ENERO 2020'!$G$1260)</c:f>
              <c:numCache>
                <c:formatCode>#,##0</c:formatCode>
                <c:ptCount val="3"/>
                <c:pt idx="0">
                  <c:v>29220</c:v>
                </c:pt>
                <c:pt idx="1">
                  <c:v>10953</c:v>
                </c:pt>
                <c:pt idx="2">
                  <c:v>40173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203528"/>
        <c:axId val="3082000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2020'!$B$1258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2020'!$C$1258:$H$1258</c15:sqref>
                        </c15:fullRef>
                        <c15:formulaRef>
                          <c15:sqref>('ENERO 2020'!$C$1258,'ENERO 2020'!$E$1258,'ENERO 2020'!$G$1258)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2020'!$C$1258:$H$1258</c15:sqref>
                        </c15:fullRef>
                        <c15:formulaRef>
                          <c15:sqref>('ENERO 2020'!$C$1258,'ENERO 2020'!$E$1258,'ENERO 2020'!$G$1258)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308203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200000"/>
        <c:crosses val="autoZero"/>
        <c:auto val="0"/>
        <c:lblAlgn val="ctr"/>
        <c:lblOffset val="100"/>
        <c:noMultiLvlLbl val="0"/>
      </c:catAx>
      <c:valAx>
        <c:axId val="30820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203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2020'!$B$1492:$B$1500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strRef>
              <c:f>[3]Oferta!$D$37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2020'!$B$1492:$B$1500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strRef>
              <c:f>[3]Oferta!$F$37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2020'!$B$1492:$B$1500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920080"/>
        <c:axId val="305920864"/>
      </c:barChart>
      <c:catAx>
        <c:axId val="30592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920864"/>
        <c:crosses val="autoZero"/>
        <c:auto val="0"/>
        <c:lblAlgn val="ctr"/>
        <c:lblOffset val="100"/>
        <c:noMultiLvlLbl val="0"/>
      </c:catAx>
      <c:valAx>
        <c:axId val="30592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920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399257682669828E-2"/>
          <c:y val="0.20210787401574801"/>
          <c:w val="0.91494385438837456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2020'!$B$1391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2020'!$C$1390:$H$1390</c15:sqref>
                  </c15:fullRef>
                </c:ext>
              </c:extLst>
              <c:f>('ENERO 2020'!$C$1390,'ENERO 2020'!$E$1390,'ENERO 2020'!$G$1390)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2020'!$C$1391:$H$1391</c15:sqref>
                  </c15:fullRef>
                </c:ext>
              </c:extLst>
              <c:f>('ENERO 2020'!$C$1391,'ENERO 2020'!$E$1391,'ENERO 2020'!$G$1391)</c:f>
              <c:numCache>
                <c:formatCode>#,##0</c:formatCode>
                <c:ptCount val="3"/>
                <c:pt idx="0">
                  <c:v>16495</c:v>
                </c:pt>
                <c:pt idx="1">
                  <c:v>3839</c:v>
                </c:pt>
                <c:pt idx="2">
                  <c:v>20334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'ENERO 2020'!$B$1392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2020'!$C$1390:$H$1390</c15:sqref>
                  </c15:fullRef>
                </c:ext>
              </c:extLst>
              <c:f>('ENERO 2020'!$C$1390,'ENERO 2020'!$E$1390,'ENERO 2020'!$G$1390)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2020'!$C$1392:$H$1392</c15:sqref>
                  </c15:fullRef>
                </c:ext>
              </c:extLst>
              <c:f>('ENERO 2020'!$C$1392,'ENERO 2020'!$E$1392,'ENERO 2020'!$G$1392)</c:f>
              <c:numCache>
                <c:formatCode>#,##0</c:formatCode>
                <c:ptCount val="3"/>
                <c:pt idx="0">
                  <c:v>19857</c:v>
                </c:pt>
                <c:pt idx="1">
                  <c:v>4542</c:v>
                </c:pt>
                <c:pt idx="2">
                  <c:v>24399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206272"/>
        <c:axId val="3089783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2020'!$B$1390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2020'!$C$1390:$H$1390</c15:sqref>
                        </c15:fullRef>
                        <c15:formulaRef>
                          <c15:sqref>('ENERO 2020'!$C$1390,'ENERO 2020'!$E$1390,'ENERO 2020'!$G$1390)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2020'!$C$1390:$H$1390</c15:sqref>
                        </c15:fullRef>
                        <c15:formulaRef>
                          <c15:sqref>('ENERO 2020'!$C$1390,'ENERO 2020'!$E$1390,'ENERO 2020'!$G$1390)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30820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978312"/>
        <c:crosses val="autoZero"/>
        <c:auto val="0"/>
        <c:lblAlgn val="ctr"/>
        <c:lblOffset val="100"/>
        <c:noMultiLvlLbl val="0"/>
      </c:catAx>
      <c:valAx>
        <c:axId val="308978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206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1659507502614282E-2"/>
          <c:y val="0.14577109891845685"/>
          <c:w val="0.94698607185649575"/>
          <c:h val="0.715930577752174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'ENERO 2020'!$B$1429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'ENERO 2020'!$F$1429</c:f>
              <c:numCache>
                <c:formatCode>#,##0</c:formatCode>
                <c:ptCount val="1"/>
                <c:pt idx="0">
                  <c:v>1905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'ENERO 2020'!$B$1431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'ENERO 2020'!$F$1431</c:f>
              <c:numCache>
                <c:formatCode>#,##0</c:formatCode>
                <c:ptCount val="1"/>
                <c:pt idx="0">
                  <c:v>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'ENERO 2020'!$B$1433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'ENERO 2020'!$F$1433</c:f>
              <c:numCache>
                <c:formatCode>#,##0</c:formatCode>
                <c:ptCount val="1"/>
                <c:pt idx="0">
                  <c:v>4122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'ENERO 2020'!$B$1435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'ENERO 2020'!$F$1435</c:f>
              <c:numCache>
                <c:formatCode>#,##0</c:formatCode>
                <c:ptCount val="1"/>
                <c:pt idx="0">
                  <c:v>319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'ENERO 2020'!$B$1437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'ENERO 2020'!$F$1437</c:f>
              <c:numCache>
                <c:formatCode>#,##0</c:formatCode>
                <c:ptCount val="1"/>
                <c:pt idx="0">
                  <c:v>2172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'ENERO 2020'!$B$1439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'ENERO 2020'!$F$1439</c:f>
              <c:numCache>
                <c:formatCode>#,##0</c:formatCode>
                <c:ptCount val="1"/>
                <c:pt idx="0">
                  <c:v>379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982232"/>
        <c:axId val="308984584"/>
      </c:barChart>
      <c:catAx>
        <c:axId val="3089822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08984584"/>
        <c:crosses val="autoZero"/>
        <c:auto val="1"/>
        <c:lblAlgn val="ctr"/>
        <c:lblOffset val="100"/>
        <c:noMultiLvlLbl val="0"/>
      </c:catAx>
      <c:valAx>
        <c:axId val="308984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98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2020'!$B$1492:$B$1500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2020'!$J$1492:$J$1500</c:f>
              <c:numCache>
                <c:formatCode>#,##0</c:formatCode>
                <c:ptCount val="9"/>
                <c:pt idx="0">
                  <c:v>5874</c:v>
                </c:pt>
                <c:pt idx="1">
                  <c:v>11884</c:v>
                </c:pt>
                <c:pt idx="2">
                  <c:v>13651</c:v>
                </c:pt>
                <c:pt idx="3">
                  <c:v>3799</c:v>
                </c:pt>
                <c:pt idx="4">
                  <c:v>12137</c:v>
                </c:pt>
                <c:pt idx="5">
                  <c:v>6576</c:v>
                </c:pt>
                <c:pt idx="6">
                  <c:v>4222</c:v>
                </c:pt>
                <c:pt idx="7">
                  <c:v>9593</c:v>
                </c:pt>
                <c:pt idx="8">
                  <c:v>3982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88211020369633"/>
          <c:y val="1.662407420690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'ENERO 2020'!$C$1519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2020'!$B$1521:$B$1529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2020'!$C$1521:$C$1529</c:f>
              <c:numCache>
                <c:formatCode>#,##0</c:formatCode>
                <c:ptCount val="9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'ENERO 2020'!$E$1519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2020'!$B$1521:$B$1529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2020'!$E$1521:$E$1529</c:f>
              <c:numCache>
                <c:formatCode>#,##0</c:formatCode>
                <c:ptCount val="9"/>
                <c:pt idx="0">
                  <c:v>14</c:v>
                </c:pt>
                <c:pt idx="1">
                  <c:v>13</c:v>
                </c:pt>
                <c:pt idx="2">
                  <c:v>33</c:v>
                </c:pt>
                <c:pt idx="3">
                  <c:v>4</c:v>
                </c:pt>
                <c:pt idx="4">
                  <c:v>18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'ENERO 2020'!$G$1519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2020'!$B$1521:$B$1529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2020'!$G$1521:$G$1529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979880"/>
        <c:axId val="3089814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2020'!$D$1519:$D$1520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2020'!$B$1521:$B$1529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'ENERO 2020'!$D$1521:$D$1529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2769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882</c:v>
                      </c:pt>
                      <c:pt idx="5">
                        <c:v>1687</c:v>
                      </c:pt>
                      <c:pt idx="6">
                        <c:v>3830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2020'!$F$1519:$F$1520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2020'!$B$1521:$B$1529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2020'!$F$1521:$F$1529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6686</c:v>
                      </c:pt>
                      <c:pt idx="1">
                        <c:v>4610</c:v>
                      </c:pt>
                      <c:pt idx="2">
                        <c:v>7909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390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2020'!$H$1519:$H$1520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2020'!$B$1521:$B$1529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2020'!$H$1521:$H$1529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30897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981448"/>
        <c:crosses val="autoZero"/>
        <c:auto val="0"/>
        <c:lblAlgn val="ctr"/>
        <c:lblOffset val="100"/>
        <c:noMultiLvlLbl val="0"/>
      </c:catAx>
      <c:valAx>
        <c:axId val="30898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97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2.1367162227190362E-2"/>
          <c:y val="0.11116950140792278"/>
          <c:w val="0.97863283777280963"/>
          <c:h val="8.08939557655421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2.6398496740721034E-2"/>
                  <c:y val="1.83150183150183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3.8131161958819271E-2"/>
                  <c:y val="1.09890109890109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1.7598997827147356E-2"/>
                  <c:y val="-2.19780219780219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9863827176917452E-2"/>
                  <c:y val="-2.19780219780219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2020'!$B$1521:$B$1529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2020'!$I$1521:$I$1529</c:f>
              <c:numCache>
                <c:formatCode>#,##0</c:formatCode>
                <c:ptCount val="9"/>
                <c:pt idx="0">
                  <c:v>15</c:v>
                </c:pt>
                <c:pt idx="1">
                  <c:v>18</c:v>
                </c:pt>
                <c:pt idx="2">
                  <c:v>36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7</c:v>
                </c:pt>
                <c:pt idx="7">
                  <c:v>4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strRef>
              <c:f>[3]Oferta!$A$97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[3]Oferta!$B$97:$J$97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strRef>
              <c:f>[3]Oferta!$A$96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[3]Oferta!$B$96:$J$96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980664"/>
        <c:axId val="308982624"/>
      </c:barChart>
      <c:catAx>
        <c:axId val="308980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982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898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980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487331386838858"/>
          <c:w val="0.94993581514762515"/>
          <c:h val="0.655930093814173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'ENERO 2020'!$C$1622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2020'!$B$1521:$B$1529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2020'!$C$1624:$C$1632</c:f>
              <c:numCache>
                <c:formatCode>#,##0</c:formatCode>
                <c:ptCount val="9"/>
                <c:pt idx="0">
                  <c:v>5</c:v>
                </c:pt>
                <c:pt idx="1">
                  <c:v>14</c:v>
                </c:pt>
                <c:pt idx="2">
                  <c:v>17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'ENERO 2020'!$E$1622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2020'!$B$1521:$B$1529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2020'!$E$1624:$E$1632</c:f>
              <c:numCache>
                <c:formatCode>#,##0</c:formatCode>
                <c:ptCount val="9"/>
                <c:pt idx="0">
                  <c:v>11</c:v>
                </c:pt>
                <c:pt idx="1">
                  <c:v>35</c:v>
                </c:pt>
                <c:pt idx="2">
                  <c:v>47</c:v>
                </c:pt>
                <c:pt idx="3">
                  <c:v>9</c:v>
                </c:pt>
                <c:pt idx="4">
                  <c:v>13</c:v>
                </c:pt>
                <c:pt idx="5">
                  <c:v>17</c:v>
                </c:pt>
                <c:pt idx="6">
                  <c:v>12</c:v>
                </c:pt>
                <c:pt idx="7">
                  <c:v>11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'ENERO 2020'!$G$1622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2020'!$B$1521:$B$1529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2020'!$G$1624:$G$1632</c:f>
              <c:numCache>
                <c:formatCode>#,##0</c:formatCode>
                <c:ptCount val="9"/>
                <c:pt idx="0">
                  <c:v>0</c:v>
                </c:pt>
                <c:pt idx="1">
                  <c:v>8</c:v>
                </c:pt>
                <c:pt idx="2">
                  <c:v>13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'ENERO 2020'!$I$1622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'ENERO 2020'!$I$1624:$I$1632</c:f>
              <c:numCache>
                <c:formatCode>#,##0</c:formatCode>
                <c:ptCount val="9"/>
                <c:pt idx="0">
                  <c:v>0</c:v>
                </c:pt>
                <c:pt idx="1">
                  <c:v>18</c:v>
                </c:pt>
                <c:pt idx="2">
                  <c:v>36</c:v>
                </c:pt>
                <c:pt idx="3">
                  <c:v>8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983408"/>
        <c:axId val="3089810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2020'!$D$1519:$D$1520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2020'!$B$1521:$B$1529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'ENERO 2020'!$D$1521:$D$1529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2769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882</c:v>
                      </c:pt>
                      <c:pt idx="5">
                        <c:v>1687</c:v>
                      </c:pt>
                      <c:pt idx="6">
                        <c:v>3830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2020'!$F$1519:$F$1520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2020'!$B$1521:$B$1529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2020'!$F$1521:$F$1529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6686</c:v>
                      </c:pt>
                      <c:pt idx="1">
                        <c:v>4610</c:v>
                      </c:pt>
                      <c:pt idx="2">
                        <c:v>7909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390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2020'!$H$1519:$H$1520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2020'!$B$1521:$B$1529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2020'!$H$1521:$H$1529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30898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981056"/>
        <c:crosses val="autoZero"/>
        <c:auto val="0"/>
        <c:lblAlgn val="ctr"/>
        <c:lblOffset val="100"/>
        <c:noMultiLvlLbl val="0"/>
      </c:catAx>
      <c:valAx>
        <c:axId val="308981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983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2.1307011141477657E-2"/>
          <c:y val="0.10192812436906926"/>
          <c:w val="0.97869298885852218"/>
          <c:h val="0.137210091183249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690563189405246"/>
          <c:y val="0.23572679812468678"/>
          <c:w val="0.54829293397148893"/>
          <c:h val="0.6971369991493446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0.11619462599854757"/>
                  <c:y val="-2.216066481994473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3.1953522149600608E-2"/>
                  <c:y val="-4.08997955010224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2020'!$B$1624:$B$1632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2020'!$L$1624:$L$1632</c:f>
              <c:numCache>
                <c:formatCode>#,##0</c:formatCode>
                <c:ptCount val="9"/>
                <c:pt idx="0">
                  <c:v>841</c:v>
                </c:pt>
                <c:pt idx="1">
                  <c:v>3127</c:v>
                </c:pt>
                <c:pt idx="2">
                  <c:v>4241</c:v>
                </c:pt>
                <c:pt idx="3">
                  <c:v>1329</c:v>
                </c:pt>
                <c:pt idx="4">
                  <c:v>610</c:v>
                </c:pt>
                <c:pt idx="5">
                  <c:v>1658</c:v>
                </c:pt>
                <c:pt idx="6">
                  <c:v>455</c:v>
                </c:pt>
                <c:pt idx="7">
                  <c:v>893</c:v>
                </c:pt>
                <c:pt idx="8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965715607969186E-2"/>
          <c:y val="0.2083146106736658"/>
          <c:w val="0.9390342843920308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'ENERO 2020'!$B$1719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2020'!$C$1718:$K$1718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2020'!$C$1719:$K$1719</c:f>
              <c:numCache>
                <c:formatCode>#,##0</c:formatCode>
                <c:ptCount val="9"/>
                <c:pt idx="0">
                  <c:v>610</c:v>
                </c:pt>
                <c:pt idx="1">
                  <c:v>857</c:v>
                </c:pt>
                <c:pt idx="2">
                  <c:v>1251</c:v>
                </c:pt>
                <c:pt idx="3">
                  <c:v>346</c:v>
                </c:pt>
                <c:pt idx="4">
                  <c:v>715</c:v>
                </c:pt>
                <c:pt idx="5">
                  <c:v>528</c:v>
                </c:pt>
                <c:pt idx="6">
                  <c:v>334</c:v>
                </c:pt>
                <c:pt idx="7">
                  <c:v>872</c:v>
                </c:pt>
                <c:pt idx="8">
                  <c:v>456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983800"/>
        <c:axId val="308981840"/>
        <c:extLst xmlns:c16r2="http://schemas.microsoft.com/office/drawing/2015/06/chart"/>
      </c:barChart>
      <c:catAx>
        <c:axId val="308983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981840"/>
        <c:crosses val="autoZero"/>
        <c:auto val="0"/>
        <c:lblAlgn val="ctr"/>
        <c:lblOffset val="100"/>
        <c:noMultiLvlLbl val="0"/>
      </c:catAx>
      <c:valAx>
        <c:axId val="30898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983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9424132654184205E-2"/>
                  <c:y val="7.386890421587867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2020'!$C$1718:$K$1718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2020'!$C$1720:$K$1720</c:f>
              <c:numCache>
                <c:formatCode>#,##0</c:formatCode>
                <c:ptCount val="9"/>
                <c:pt idx="0">
                  <c:v>59182</c:v>
                </c:pt>
                <c:pt idx="1">
                  <c:v>72749</c:v>
                </c:pt>
                <c:pt idx="2">
                  <c:v>76312</c:v>
                </c:pt>
                <c:pt idx="3">
                  <c:v>30151</c:v>
                </c:pt>
                <c:pt idx="4">
                  <c:v>54156</c:v>
                </c:pt>
                <c:pt idx="5">
                  <c:v>57878</c:v>
                </c:pt>
                <c:pt idx="6">
                  <c:v>27884</c:v>
                </c:pt>
                <c:pt idx="7">
                  <c:v>92896</c:v>
                </c:pt>
                <c:pt idx="8">
                  <c:v>38266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5101956704546585E-2"/>
          <c:y val="0.17541622595683001"/>
          <c:w val="0.92489804329545344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2020'!$B$372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2020'!$C$371:$H$371</c15:sqref>
                  </c15:fullRef>
                </c:ext>
              </c:extLst>
              <c:f>('ENERO 2020'!$C$371,'ENERO 2020'!$E$371,'ENERO 2020'!$G$371)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2020'!$C$372:$H$372</c15:sqref>
                  </c15:fullRef>
                </c:ext>
              </c:extLst>
              <c:f>('ENERO 2020'!$C$372,'ENERO 2020'!$E$372,'ENERO 2020'!$G$372)</c:f>
              <c:numCache>
                <c:formatCode>#,##0</c:formatCode>
                <c:ptCount val="3"/>
                <c:pt idx="0">
                  <c:v>325623</c:v>
                </c:pt>
                <c:pt idx="1">
                  <c:v>63491</c:v>
                </c:pt>
                <c:pt idx="2">
                  <c:v>389114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'ENERO 2020'!$B$373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2020'!$C$371:$H$371</c15:sqref>
                  </c15:fullRef>
                </c:ext>
              </c:extLst>
              <c:f>('ENERO 2020'!$C$371,'ENERO 2020'!$E$371,'ENERO 2020'!$G$371)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2020'!$C$373:$H$373</c15:sqref>
                  </c15:fullRef>
                </c:ext>
              </c:extLst>
              <c:f>('ENERO 2020'!$C$373,'ENERO 2020'!$E$373,'ENERO 2020'!$G$373)</c:f>
              <c:numCache>
                <c:formatCode>#,##0</c:formatCode>
                <c:ptCount val="3"/>
                <c:pt idx="0">
                  <c:v>356818</c:v>
                </c:pt>
                <c:pt idx="1">
                  <c:v>83408</c:v>
                </c:pt>
                <c:pt idx="2">
                  <c:v>440226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05917728"/>
        <c:axId val="305918904"/>
      </c:barChart>
      <c:catAx>
        <c:axId val="30591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918904"/>
        <c:crosses val="autoZero"/>
        <c:auto val="0"/>
        <c:lblAlgn val="ctr"/>
        <c:lblOffset val="100"/>
        <c:noMultiLvlLbl val="0"/>
      </c:catAx>
      <c:valAx>
        <c:axId val="305918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917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2020'!$C$1556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2020'!$B$1492:$B$1500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2020'!$C$1558:$C$1566</c:f>
              <c:numCache>
                <c:formatCode>#,##0</c:formatCode>
                <c:ptCount val="9"/>
                <c:pt idx="0">
                  <c:v>9</c:v>
                </c:pt>
                <c:pt idx="1">
                  <c:v>31</c:v>
                </c:pt>
                <c:pt idx="2">
                  <c:v>38</c:v>
                </c:pt>
                <c:pt idx="3">
                  <c:v>4</c:v>
                </c:pt>
                <c:pt idx="4">
                  <c:v>15</c:v>
                </c:pt>
                <c:pt idx="5">
                  <c:v>13</c:v>
                </c:pt>
                <c:pt idx="6">
                  <c:v>19</c:v>
                </c:pt>
                <c:pt idx="7">
                  <c:v>2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'ENERO 2020'!$E$1556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2020'!$B$1492:$B$1500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2020'!$E$1558:$E$1566</c:f>
              <c:numCache>
                <c:formatCode>#,##0</c:formatCode>
                <c:ptCount val="9"/>
                <c:pt idx="0">
                  <c:v>884</c:v>
                </c:pt>
                <c:pt idx="1">
                  <c:v>340</c:v>
                </c:pt>
                <c:pt idx="2">
                  <c:v>409</c:v>
                </c:pt>
                <c:pt idx="3">
                  <c:v>201</c:v>
                </c:pt>
                <c:pt idx="4">
                  <c:v>482</c:v>
                </c:pt>
                <c:pt idx="5">
                  <c:v>404</c:v>
                </c:pt>
                <c:pt idx="6">
                  <c:v>298</c:v>
                </c:pt>
                <c:pt idx="7">
                  <c:v>159</c:v>
                </c:pt>
                <c:pt idx="8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'ENERO 2020'!$G$1556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2020'!$B$1492:$B$1500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2020'!$G$1558:$G$1566</c:f>
              <c:numCache>
                <c:formatCode>#,##0</c:formatCode>
                <c:ptCount val="9"/>
                <c:pt idx="0">
                  <c:v>24</c:v>
                </c:pt>
                <c:pt idx="1">
                  <c:v>17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16</c:v>
                </c:pt>
                <c:pt idx="6">
                  <c:v>17</c:v>
                </c:pt>
                <c:pt idx="7">
                  <c:v>12</c:v>
                </c:pt>
                <c:pt idx="8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'ENERO 2020'!$I$1556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'ENERO 2020'!$I$1558:$I$1566</c:f>
              <c:numCache>
                <c:formatCode>#,##0</c:formatCode>
                <c:ptCount val="9"/>
                <c:pt idx="0">
                  <c:v>54</c:v>
                </c:pt>
                <c:pt idx="1">
                  <c:v>69</c:v>
                </c:pt>
                <c:pt idx="2">
                  <c:v>106</c:v>
                </c:pt>
                <c:pt idx="3">
                  <c:v>39</c:v>
                </c:pt>
                <c:pt idx="4">
                  <c:v>51</c:v>
                </c:pt>
                <c:pt idx="5">
                  <c:v>47</c:v>
                </c:pt>
                <c:pt idx="6">
                  <c:v>49</c:v>
                </c:pt>
                <c:pt idx="7">
                  <c:v>28</c:v>
                </c:pt>
                <c:pt idx="8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092624"/>
        <c:axId val="310099288"/>
      </c:barChart>
      <c:catAx>
        <c:axId val="31009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099288"/>
        <c:crosses val="autoZero"/>
        <c:auto val="0"/>
        <c:lblAlgn val="ctr"/>
        <c:lblOffset val="100"/>
        <c:noMultiLvlLbl val="0"/>
      </c:catAx>
      <c:valAx>
        <c:axId val="310099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092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2.1346152517826594E-2"/>
          <c:y val="7.7351202311832234E-2"/>
          <c:w val="0.96220007920372608"/>
          <c:h val="0.139765900474561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1.4306151645207439E-2"/>
                  <c:y val="1.4652018878030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4.5779685264663778E-2"/>
                  <c:y val="-1.83150235975378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5.1502145922746725E-2"/>
                  <c:y val="-1.46520188780303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2020'!$B$1558:$B$1566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2020'!$L$1558:$L$1566</c:f>
              <c:numCache>
                <c:formatCode>#,##0</c:formatCode>
                <c:ptCount val="9"/>
                <c:pt idx="0">
                  <c:v>7478</c:v>
                </c:pt>
                <c:pt idx="1">
                  <c:v>4781</c:v>
                </c:pt>
                <c:pt idx="2">
                  <c:v>4734</c:v>
                </c:pt>
                <c:pt idx="3">
                  <c:v>2350</c:v>
                </c:pt>
                <c:pt idx="4">
                  <c:v>4543</c:v>
                </c:pt>
                <c:pt idx="5">
                  <c:v>4362</c:v>
                </c:pt>
                <c:pt idx="6">
                  <c:v>3748</c:v>
                </c:pt>
                <c:pt idx="7">
                  <c:v>2067</c:v>
                </c:pt>
                <c:pt idx="8">
                  <c:v>2523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620829428789175E-2"/>
          <c:y val="0.2083146106736658"/>
          <c:w val="0.93537917057121078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2020'!$C$1556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2020'!$B$1501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'ENERO 2020'!$C$1567</c:f>
              <c:numCache>
                <c:formatCode>#,##0</c:formatCode>
                <c:ptCount val="1"/>
                <c:pt idx="0">
                  <c:v>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'ENERO 2020'!$E$1556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2020'!$B$1501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'ENERO 2020'!$E$1567</c:f>
              <c:numCache>
                <c:formatCode>#,##0</c:formatCode>
                <c:ptCount val="1"/>
                <c:pt idx="0">
                  <c:v>3359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'ENERO 2020'!$G$1556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2020'!$B$1501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'ENERO 2020'!$G$1567</c:f>
              <c:numCache>
                <c:formatCode>#,##0</c:formatCode>
                <c:ptCount val="1"/>
                <c:pt idx="0">
                  <c:v>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'ENERO 2020'!$I$1556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'ENERO 2020'!$B$1501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'ENERO 2020'!$I$1567</c:f>
              <c:numCache>
                <c:formatCode>#,##0</c:formatCode>
                <c:ptCount val="1"/>
                <c:pt idx="0">
                  <c:v>495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096544"/>
        <c:axId val="310095760"/>
      </c:barChart>
      <c:catAx>
        <c:axId val="3100965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310095760"/>
        <c:crosses val="autoZero"/>
        <c:auto val="0"/>
        <c:lblAlgn val="ctr"/>
        <c:lblOffset val="100"/>
        <c:noMultiLvlLbl val="0"/>
      </c:catAx>
      <c:valAx>
        <c:axId val="31009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09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2301341313227561"/>
          <c:y val="0.26847520716032736"/>
          <c:w val="0.53959442967718207"/>
          <c:h val="0.68692117925995821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0.1075725406935597"/>
                  <c:y val="-5.32163840707987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-1.132342533616419E-2"/>
                  <c:y val="6.729781169431913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3.6801132342533516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2020'!$C$1556:$J$1556</c15:sqref>
                  </c15:fullRef>
                </c:ext>
              </c:extLst>
              <c:f>('ENERO 2020'!$C$1556,'ENERO 2020'!$E$1556,'ENERO 2020'!$G$1556,'ENERO 2020'!$I$1556)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POSADAS</c:v>
                </c:pt>
                <c:pt idx="3">
                  <c:v> H.T.R.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2020'!$C$1567:$J$1567</c15:sqref>
                  </c15:fullRef>
                </c:ext>
              </c:extLst>
              <c:f>('ENERO 2020'!$C$1567,'ENERO 2020'!$E$1567,'ENERO 2020'!$G$1567,'ENERO 2020'!$I$1567)</c:f>
              <c:numCache>
                <c:formatCode>#,##0</c:formatCode>
                <c:ptCount val="4"/>
                <c:pt idx="0">
                  <c:v>135</c:v>
                </c:pt>
                <c:pt idx="1">
                  <c:v>3359</c:v>
                </c:pt>
                <c:pt idx="2">
                  <c:v>133</c:v>
                </c:pt>
                <c:pt idx="3">
                  <c:v>495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'ENERO 2020'!$D$1567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B-C2BC-4BFD-9679-C70FE0FC9379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'ENERO 2020'!$F$1567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D-C2BC-4BFD-9679-C70FE0FC9379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'ENERO 2020'!$H$1567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F-C2BC-4BFD-9679-C70FE0FC9379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'ENERO 2020'!$J$1567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11-C2BC-4BFD-9679-C70FE0FC9379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('ENERO 2020'!$B$1429,'ENERO 2020'!$B$1431,'ENERO 2020'!$B$1433,'ENERO 2020'!$B$1435,'ENERO 2020'!$B$1437,'ENERO 2020'!$B$1439)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('ENERO 2020'!$F$1430,'ENERO 2020'!$F$1432,'ENERO 2020'!$F$1434,'ENERO 2020'!$F$1436,'ENERO 2020'!$F$1438,'ENERO 2020'!$F$1440)</c:f>
              <c:numCache>
                <c:formatCode>#,##0</c:formatCode>
                <c:ptCount val="6"/>
                <c:pt idx="0">
                  <c:v>71718</c:v>
                </c:pt>
                <c:pt idx="1">
                  <c:v>42007</c:v>
                </c:pt>
                <c:pt idx="2">
                  <c:v>36586</c:v>
                </c:pt>
                <c:pt idx="3">
                  <c:v>13336</c:v>
                </c:pt>
                <c:pt idx="4">
                  <c:v>14227</c:v>
                </c:pt>
                <c:pt idx="5">
                  <c:v>6886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1841565258888093"/>
          <c:w val="0.94993581514762515"/>
          <c:h val="0.686247779633606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'ENERO 2020'!$B$1652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2020'!$D$1651:$L$1651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2020'!$D$1652:$L$1652</c:f>
              <c:numCache>
                <c:formatCode>#,##0</c:formatCode>
                <c:ptCount val="9"/>
                <c:pt idx="0">
                  <c:v>146</c:v>
                </c:pt>
                <c:pt idx="1">
                  <c:v>33</c:v>
                </c:pt>
                <c:pt idx="2">
                  <c:v>74</c:v>
                </c:pt>
                <c:pt idx="3">
                  <c:v>14</c:v>
                </c:pt>
                <c:pt idx="4">
                  <c:v>20</c:v>
                </c:pt>
                <c:pt idx="5">
                  <c:v>147</c:v>
                </c:pt>
                <c:pt idx="6">
                  <c:v>20</c:v>
                </c:pt>
                <c:pt idx="7">
                  <c:v>45</c:v>
                </c:pt>
                <c:pt idx="8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'ENERO 2020'!$B$1654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2020'!$D$1651:$L$1651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2020'!$D$1654:$L$1654</c:f>
              <c:numCache>
                <c:formatCode>#,##0</c:formatCode>
                <c:ptCount val="9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'ENERO 2020'!$B$1656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2020'!$D$1651:$L$1651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2020'!$D$1656:$L$1656</c:f>
              <c:numCache>
                <c:formatCode>#,##0</c:formatCode>
                <c:ptCount val="9"/>
                <c:pt idx="0">
                  <c:v>74</c:v>
                </c:pt>
                <c:pt idx="1">
                  <c:v>14</c:v>
                </c:pt>
                <c:pt idx="2">
                  <c:v>9</c:v>
                </c:pt>
                <c:pt idx="3">
                  <c:v>2</c:v>
                </c:pt>
                <c:pt idx="4">
                  <c:v>16</c:v>
                </c:pt>
                <c:pt idx="5">
                  <c:v>67</c:v>
                </c:pt>
                <c:pt idx="6">
                  <c:v>8</c:v>
                </c:pt>
                <c:pt idx="7">
                  <c:v>18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'ENERO 2020'!$B$1658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'ENERO 2020'!$D$1651:$L$1651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2020'!$D$1658:$L$1658</c:f>
              <c:numCache>
                <c:formatCode>#,##0</c:formatCode>
                <c:ptCount val="9"/>
                <c:pt idx="0">
                  <c:v>185</c:v>
                </c:pt>
                <c:pt idx="1">
                  <c:v>104</c:v>
                </c:pt>
                <c:pt idx="2">
                  <c:v>254</c:v>
                </c:pt>
                <c:pt idx="3">
                  <c:v>10</c:v>
                </c:pt>
                <c:pt idx="4">
                  <c:v>367</c:v>
                </c:pt>
                <c:pt idx="5">
                  <c:v>49</c:v>
                </c:pt>
                <c:pt idx="6">
                  <c:v>64</c:v>
                </c:pt>
                <c:pt idx="7">
                  <c:v>145</c:v>
                </c:pt>
                <c:pt idx="8">
                  <c:v>161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'ENERO 2020'!$B$1660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'ENERO 2020'!$D$1651:$L$1651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2020'!$D$1660:$L$1660</c:f>
              <c:numCache>
                <c:formatCode>#,##0</c:formatCode>
                <c:ptCount val="9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096936"/>
        <c:axId val="310096152"/>
        <c:extLst xmlns:c16r2="http://schemas.microsoft.com/office/drawing/2015/06/chart"/>
      </c:barChart>
      <c:catAx>
        <c:axId val="310096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096152"/>
        <c:crosses val="autoZero"/>
        <c:auto val="0"/>
        <c:lblAlgn val="ctr"/>
        <c:lblOffset val="100"/>
        <c:noMultiLvlLbl val="0"/>
      </c:catAx>
      <c:valAx>
        <c:axId val="310096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09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1.5824340410247672E-2"/>
          <c:y val="5.2400116652085146E-2"/>
          <c:w val="0.98417565958975217"/>
          <c:h val="0.175581272037964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093136738037335"/>
          <c:y val="0.19164969426540113"/>
          <c:w val="0.55506312250925438"/>
          <c:h val="0.7079732783737962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2.591792656587473E-2"/>
                  <c:y val="1.83654782225917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879769618430527E-2"/>
                  <c:y val="1.836547822259191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2.5917926565874716E-2"/>
                  <c:y val="-3.3669654453363779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1677465802735782E-2"/>
                  <c:y val="-3.673095644518382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2020'!$D$1651:$L$1651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2020'!$D$1663:$L$1663</c:f>
              <c:numCache>
                <c:formatCode>#,##0</c:formatCode>
                <c:ptCount val="9"/>
                <c:pt idx="0">
                  <c:v>3208</c:v>
                </c:pt>
                <c:pt idx="1">
                  <c:v>995</c:v>
                </c:pt>
                <c:pt idx="2">
                  <c:v>1847</c:v>
                </c:pt>
                <c:pt idx="3">
                  <c:v>204</c:v>
                </c:pt>
                <c:pt idx="4">
                  <c:v>2069</c:v>
                </c:pt>
                <c:pt idx="5">
                  <c:v>2711</c:v>
                </c:pt>
                <c:pt idx="6">
                  <c:v>553</c:v>
                </c:pt>
                <c:pt idx="7">
                  <c:v>1223</c:v>
                </c:pt>
                <c:pt idx="8">
                  <c:v>1417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3.1746031746031758E-2"/>
                  <c:y val="2.197802831704545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1.7316017316017288E-2"/>
                  <c:y val="1.831502359753784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5.772005772005772E-2"/>
                  <c:y val="-1.09890141585227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2020'!$D$1651:$L$1651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2020'!$D$1663:$L$1663</c:f>
              <c:numCache>
                <c:formatCode>#,##0</c:formatCode>
                <c:ptCount val="9"/>
                <c:pt idx="0">
                  <c:v>3208</c:v>
                </c:pt>
                <c:pt idx="1">
                  <c:v>995</c:v>
                </c:pt>
                <c:pt idx="2">
                  <c:v>1847</c:v>
                </c:pt>
                <c:pt idx="3">
                  <c:v>204</c:v>
                </c:pt>
                <c:pt idx="4">
                  <c:v>2069</c:v>
                </c:pt>
                <c:pt idx="5">
                  <c:v>2711</c:v>
                </c:pt>
                <c:pt idx="6">
                  <c:v>553</c:v>
                </c:pt>
                <c:pt idx="7">
                  <c:v>1223</c:v>
                </c:pt>
                <c:pt idx="8">
                  <c:v>1417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4535167952490783"/>
          <c:w val="0.94993581514762515"/>
          <c:h val="0.659311752697579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'ENERO 2020'!$B$1689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2020'!$D$1688:$L$1688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2020'!$D$1689:$L$1689</c:f>
              <c:numCache>
                <c:formatCode>#,##0</c:formatCode>
                <c:ptCount val="9"/>
                <c:pt idx="0">
                  <c:v>38</c:v>
                </c:pt>
                <c:pt idx="1">
                  <c:v>23</c:v>
                </c:pt>
                <c:pt idx="2">
                  <c:v>35</c:v>
                </c:pt>
                <c:pt idx="3">
                  <c:v>1</c:v>
                </c:pt>
                <c:pt idx="4">
                  <c:v>67</c:v>
                </c:pt>
                <c:pt idx="5">
                  <c:v>34</c:v>
                </c:pt>
                <c:pt idx="6">
                  <c:v>9</c:v>
                </c:pt>
                <c:pt idx="7">
                  <c:v>17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'ENERO 2020'!$B$1691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2020'!$D$1688:$L$1688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2020'!$D$1691:$L$1691</c:f>
              <c:numCache>
                <c:formatCode>#,##0</c:formatCode>
                <c:ptCount val="9"/>
                <c:pt idx="0">
                  <c:v>26</c:v>
                </c:pt>
                <c:pt idx="1">
                  <c:v>11</c:v>
                </c:pt>
                <c:pt idx="2">
                  <c:v>10</c:v>
                </c:pt>
                <c:pt idx="3">
                  <c:v>7</c:v>
                </c:pt>
                <c:pt idx="4">
                  <c:v>17</c:v>
                </c:pt>
                <c:pt idx="5">
                  <c:v>18</c:v>
                </c:pt>
                <c:pt idx="6">
                  <c:v>14</c:v>
                </c:pt>
                <c:pt idx="7">
                  <c:v>7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'ENERO 2020'!$B$1693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2020'!$D$1688:$L$1688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2020'!$D$1693:$L$1693</c:f>
              <c:numCache>
                <c:formatCode>#,##0</c:formatCode>
                <c:ptCount val="9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'ENERO 2020'!$B$1695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'ENERO 2020'!$D$1688:$L$1688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2020'!$D$1695:$L$1695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'ENERO 2020'!$B$1697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'ENERO 2020'!$D$1688:$L$1688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2020'!$D$1697:$L$1697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098112"/>
        <c:axId val="310092232"/>
        <c:extLst xmlns:c16r2="http://schemas.microsoft.com/office/drawing/2015/06/chart"/>
      </c:barChart>
      <c:catAx>
        <c:axId val="31009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092232"/>
        <c:crosses val="autoZero"/>
        <c:auto val="0"/>
        <c:lblAlgn val="ctr"/>
        <c:lblOffset val="100"/>
        <c:noMultiLvlLbl val="0"/>
      </c:catAx>
      <c:valAx>
        <c:axId val="310092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098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1.7786877508213932E-2"/>
          <c:y val="5.2400116652085146E-2"/>
          <c:w val="0.98221312249178605"/>
          <c:h val="0.184338397094302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b="1">
                <a:solidFill>
                  <a:srgbClr val="7DB51A"/>
                </a:solidFill>
              </a:rPr>
              <a:t>ENERO 2020</a:t>
            </a:r>
          </a:p>
        </c:rich>
      </c:tx>
      <c:layout>
        <c:manualLayout>
          <c:xMode val="edge"/>
          <c:yMode val="edge"/>
          <c:x val="0.32397569439393037"/>
          <c:y val="1.16166505324298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56142238651037"/>
          <c:y val="8.8358327823525873E-2"/>
          <c:w val="0.71592918449502496"/>
          <c:h val="0.866500871551361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[4]Hoja1!$A$3:$A$21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Canarias</c:v>
                </c:pt>
                <c:pt idx="3">
                  <c:v>Baleares (Islas)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Cantabria</c:v>
                </c:pt>
                <c:pt idx="9">
                  <c:v>Extremadura</c:v>
                </c:pt>
                <c:pt idx="10">
                  <c:v>Asturias (Principado de)</c:v>
                </c:pt>
                <c:pt idx="11">
                  <c:v>Comunidad Valenciana</c:v>
                </c:pt>
                <c:pt idx="12">
                  <c:v>Castilla - La Mancha</c:v>
                </c:pt>
                <c:pt idx="13">
                  <c:v>País Vasco</c:v>
                </c:pt>
                <c:pt idx="14">
                  <c:v>Cataluña</c:v>
                </c:pt>
                <c:pt idx="15">
                  <c:v>Galicia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[4]Hoja1!$B$3:$B$21</c:f>
              <c:numCache>
                <c:formatCode>General</c:formatCode>
                <c:ptCount val="19"/>
                <c:pt idx="0">
                  <c:v>7.6835094560543998E-4</c:v>
                </c:pt>
                <c:pt idx="1">
                  <c:v>1.4804218575973E-3</c:v>
                </c:pt>
                <c:pt idx="2">
                  <c:v>1.0457150341103E-2</c:v>
                </c:pt>
                <c:pt idx="3">
                  <c:v>1.1194398682021999E-2</c:v>
                </c:pt>
                <c:pt idx="4">
                  <c:v>1.2482469932721001E-2</c:v>
                </c:pt>
                <c:pt idx="5">
                  <c:v>1.4240123405381E-2</c:v>
                </c:pt>
                <c:pt idx="6">
                  <c:v>1.6813633049033001E-2</c:v>
                </c:pt>
                <c:pt idx="7">
                  <c:v>2.0195558756519998E-2</c:v>
                </c:pt>
                <c:pt idx="8">
                  <c:v>2.5050639800337001E-2</c:v>
                </c:pt>
                <c:pt idx="9">
                  <c:v>2.6569155870350001E-2</c:v>
                </c:pt>
                <c:pt idx="10">
                  <c:v>4.1773997389768003E-2</c:v>
                </c:pt>
                <c:pt idx="11">
                  <c:v>4.8407156071804999E-2</c:v>
                </c:pt>
                <c:pt idx="12">
                  <c:v>5.2043361851471001E-2</c:v>
                </c:pt>
                <c:pt idx="13">
                  <c:v>5.2773013110435002E-2</c:v>
                </c:pt>
                <c:pt idx="14">
                  <c:v>5.9071239065056E-2</c:v>
                </c:pt>
                <c:pt idx="15">
                  <c:v>7.3366306972423995E-2</c:v>
                </c:pt>
                <c:pt idx="16">
                  <c:v>7.8601428988773994E-2</c:v>
                </c:pt>
                <c:pt idx="17">
                  <c:v>0.15414068661409999</c:v>
                </c:pt>
                <c:pt idx="18">
                  <c:v>0.30057090729549002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07-4E4C-982E-460975C6F84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10098504"/>
        <c:axId val="310098896"/>
      </c:barChart>
      <c:catAx>
        <c:axId val="310098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098896"/>
        <c:crosses val="autoZero"/>
        <c:auto val="1"/>
        <c:lblAlgn val="ctr"/>
        <c:lblOffset val="100"/>
        <c:noMultiLvlLbl val="0"/>
      </c:catAx>
      <c:valAx>
        <c:axId val="310098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098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773257703639246E-2"/>
          <c:y val="0.20210787401574801"/>
          <c:w val="0.9175698543674051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2020'!$B$436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2020'!$C$435:$H$435</c15:sqref>
                  </c15:fullRef>
                </c:ext>
              </c:extLst>
              <c:f>('ENERO 2020'!$C$435,'ENERO 2020'!$E$435,'ENERO 2020'!$G$435)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2020'!$C$436:$H$436</c15:sqref>
                  </c15:fullRef>
                </c:ext>
              </c:extLst>
              <c:f>('ENERO 2020'!$C$436,'ENERO 2020'!$E$436,'ENERO 2020'!$G$436)</c:f>
              <c:numCache>
                <c:formatCode>#,##0</c:formatCode>
                <c:ptCount val="3"/>
                <c:pt idx="0">
                  <c:v>555514</c:v>
                </c:pt>
                <c:pt idx="1">
                  <c:v>100226</c:v>
                </c:pt>
                <c:pt idx="2">
                  <c:v>655740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'ENERO 2020'!$B$437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2020'!$C$435:$H$435</c15:sqref>
                  </c15:fullRef>
                </c:ext>
              </c:extLst>
              <c:f>('ENERO 2020'!$C$435,'ENERO 2020'!$E$435,'ENERO 2020'!$G$435)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2020'!$C$437:$H$437</c15:sqref>
                  </c15:fullRef>
                </c:ext>
              </c:extLst>
              <c:f>('ENERO 2020'!$C$437,'ENERO 2020'!$E$437,'ENERO 2020'!$G$437)</c:f>
              <c:numCache>
                <c:formatCode>#,##0</c:formatCode>
                <c:ptCount val="3"/>
                <c:pt idx="0">
                  <c:v>585787</c:v>
                </c:pt>
                <c:pt idx="1">
                  <c:v>135617</c:v>
                </c:pt>
                <c:pt idx="2">
                  <c:v>721404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916552"/>
        <c:axId val="305918512"/>
      </c:barChart>
      <c:catAx>
        <c:axId val="305916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918512"/>
        <c:crosses val="autoZero"/>
        <c:auto val="0"/>
        <c:lblAlgn val="ctr"/>
        <c:lblOffset val="100"/>
        <c:noMultiLvlLbl val="0"/>
      </c:catAx>
      <c:valAx>
        <c:axId val="3059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916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66513939419357"/>
          <c:y val="6.4304469280437012E-3"/>
          <c:w val="0.22015779485620227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ENERO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[4]Hoja1!$A$47:$A$61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Japón</c:v>
                </c:pt>
                <c:pt idx="5">
                  <c:v>Méjico</c:v>
                </c:pt>
                <c:pt idx="6">
                  <c:v>Brasil</c:v>
                </c:pt>
                <c:pt idx="7">
                  <c:v>EEUU</c:v>
                </c:pt>
                <c:pt idx="8">
                  <c:v>Italia</c:v>
                </c:pt>
                <c:pt idx="9">
                  <c:v>Benelux (Bélgica, Holanda y Luxemburgo)</c:v>
                </c:pt>
                <c:pt idx="10">
                  <c:v>Alemania</c:v>
                </c:pt>
                <c:pt idx="11">
                  <c:v>China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[4]Hoja1!$B$47:$B$61</c:f>
              <c:numCache>
                <c:formatCode>General</c:formatCode>
                <c:ptCount val="15"/>
                <c:pt idx="0">
                  <c:v>6.7476355470764998E-2</c:v>
                </c:pt>
                <c:pt idx="1">
                  <c:v>0.12296305233613</c:v>
                </c:pt>
                <c:pt idx="2">
                  <c:v>9.4696131358016994E-2</c:v>
                </c:pt>
                <c:pt idx="3">
                  <c:v>8.8970042347056005E-3</c:v>
                </c:pt>
                <c:pt idx="4">
                  <c:v>1.5292388621785001E-2</c:v>
                </c:pt>
                <c:pt idx="5">
                  <c:v>2.1429807123798002E-2</c:v>
                </c:pt>
                <c:pt idx="6">
                  <c:v>3.2663583599695997E-2</c:v>
                </c:pt>
                <c:pt idx="7">
                  <c:v>4.4519766799884002E-2</c:v>
                </c:pt>
                <c:pt idx="8">
                  <c:v>4.6296707069228997E-2</c:v>
                </c:pt>
                <c:pt idx="9">
                  <c:v>4.6575079892591999E-2</c:v>
                </c:pt>
                <c:pt idx="10">
                  <c:v>5.4150373550718001E-2</c:v>
                </c:pt>
                <c:pt idx="11">
                  <c:v>5.8069135366148002E-2</c:v>
                </c:pt>
                <c:pt idx="12">
                  <c:v>0.11416513349279001</c:v>
                </c:pt>
                <c:pt idx="13">
                  <c:v>0.12874197427416001</c:v>
                </c:pt>
                <c:pt idx="14">
                  <c:v>0.14406350680957999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00-4CA5-9D31-ABE76345A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11653432"/>
        <c:axId val="311649904"/>
      </c:barChart>
      <c:catAx>
        <c:axId val="311653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649904"/>
        <c:crosses val="autoZero"/>
        <c:auto val="1"/>
        <c:lblAlgn val="ctr"/>
        <c:lblOffset val="100"/>
        <c:noMultiLvlLbl val="0"/>
      </c:catAx>
      <c:valAx>
        <c:axId val="311649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653432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798624121420054E-2"/>
          <c:y val="0.24295682647376105"/>
          <c:w val="0.92901688594219411"/>
          <c:h val="0.61530964986030767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[4]Hoja1!$A$83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9525">
                <a:solidFill>
                  <a:srgbClr val="FDE383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[4]Hoja1!$B$83:$M$83</c:f>
              <c:numCache>
                <c:formatCode>General</c:formatCode>
                <c:ptCount val="12"/>
                <c:pt idx="0">
                  <c:v>389114</c:v>
                </c:pt>
                <c:pt idx="1">
                  <c:v>467211</c:v>
                </c:pt>
                <c:pt idx="2">
                  <c:v>595289</c:v>
                </c:pt>
                <c:pt idx="3">
                  <c:v>788566</c:v>
                </c:pt>
                <c:pt idx="4">
                  <c:v>812511</c:v>
                </c:pt>
                <c:pt idx="5">
                  <c:v>864561</c:v>
                </c:pt>
                <c:pt idx="6">
                  <c:v>867353</c:v>
                </c:pt>
                <c:pt idx="7">
                  <c:v>1199543</c:v>
                </c:pt>
                <c:pt idx="8">
                  <c:v>870060</c:v>
                </c:pt>
                <c:pt idx="9">
                  <c:v>800461</c:v>
                </c:pt>
                <c:pt idx="10">
                  <c:v>639688</c:v>
                </c:pt>
                <c:pt idx="11">
                  <c:v>614484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83-436C-86F1-60A1571305EE}"/>
            </c:ext>
          </c:extLst>
        </c:ser>
        <c:ser>
          <c:idx val="1"/>
          <c:order val="1"/>
          <c:tx>
            <c:strRef>
              <c:f>[4]Hoja1!$A$84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[4]Hoja1!$B$84:$M$84</c:f>
              <c:numCache>
                <c:formatCode>General</c:formatCode>
                <c:ptCount val="12"/>
                <c:pt idx="0">
                  <c:v>440226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83-436C-86F1-60A1571305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1652256"/>
        <c:axId val="311651080"/>
      </c:lineChart>
      <c:catAx>
        <c:axId val="31165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651080"/>
        <c:crosses val="autoZero"/>
        <c:auto val="1"/>
        <c:lblAlgn val="ctr"/>
        <c:lblOffset val="100"/>
        <c:noMultiLvlLbl val="0"/>
      </c:catAx>
      <c:valAx>
        <c:axId val="311651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652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906726639998925"/>
          <c:y val="2.8872021627927139E-2"/>
          <c:w val="0.19364733441791596"/>
          <c:h val="0.17119680155289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003736751056286E-2"/>
          <c:y val="0.20142585150643333"/>
          <c:w val="0.93093594224676379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[4]Hoja1!$A$88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[4]Hoja1!$B$88:$M$88</c:f>
              <c:numCache>
                <c:formatCode>General</c:formatCode>
                <c:ptCount val="12"/>
                <c:pt idx="0">
                  <c:v>655740</c:v>
                </c:pt>
                <c:pt idx="1">
                  <c:v>759966</c:v>
                </c:pt>
                <c:pt idx="2">
                  <c:v>1003448</c:v>
                </c:pt>
                <c:pt idx="3">
                  <c:v>1361160</c:v>
                </c:pt>
                <c:pt idx="4">
                  <c:v>1309968</c:v>
                </c:pt>
                <c:pt idx="5">
                  <c:v>1417925</c:v>
                </c:pt>
                <c:pt idx="6">
                  <c:v>1543564</c:v>
                </c:pt>
                <c:pt idx="7">
                  <c:v>2248836</c:v>
                </c:pt>
                <c:pt idx="8">
                  <c:v>1414754</c:v>
                </c:pt>
                <c:pt idx="9">
                  <c:v>1330736</c:v>
                </c:pt>
                <c:pt idx="10">
                  <c:v>1087118</c:v>
                </c:pt>
                <c:pt idx="11">
                  <c:v>1095192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9A-4045-A9DE-FD969E62FF0F}"/>
            </c:ext>
          </c:extLst>
        </c:ser>
        <c:ser>
          <c:idx val="1"/>
          <c:order val="1"/>
          <c:tx>
            <c:strRef>
              <c:f>[4]Hoja1!$A$89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[4]Hoja1!$B$89:$M$89</c:f>
              <c:numCache>
                <c:formatCode>General</c:formatCode>
                <c:ptCount val="12"/>
                <c:pt idx="0">
                  <c:v>721404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9A-4045-A9DE-FD969E62F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651472"/>
        <c:axId val="311655392"/>
      </c:lineChart>
      <c:catAx>
        <c:axId val="31165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655392"/>
        <c:crosses val="autoZero"/>
        <c:auto val="1"/>
        <c:lblAlgn val="ctr"/>
        <c:lblOffset val="100"/>
        <c:noMultiLvlLbl val="0"/>
      </c:catAx>
      <c:valAx>
        <c:axId val="31165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651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52009957608174E-2"/>
          <c:y val="0.22295669291338582"/>
          <c:w val="0.93456350375155728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[4]Hoja1!$A$95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[4]Hoja1!$B$95:$M$95</c:f>
              <c:numCache>
                <c:formatCode>General</c:formatCode>
                <c:ptCount val="12"/>
                <c:pt idx="0">
                  <c:v>312582</c:v>
                </c:pt>
                <c:pt idx="1">
                  <c:v>356296</c:v>
                </c:pt>
                <c:pt idx="2">
                  <c:v>442840</c:v>
                </c:pt>
                <c:pt idx="3">
                  <c:v>556947</c:v>
                </c:pt>
                <c:pt idx="4">
                  <c:v>585358</c:v>
                </c:pt>
                <c:pt idx="5">
                  <c:v>600466</c:v>
                </c:pt>
                <c:pt idx="6">
                  <c:v>589861</c:v>
                </c:pt>
                <c:pt idx="7">
                  <c:v>769600</c:v>
                </c:pt>
                <c:pt idx="8">
                  <c:v>623824</c:v>
                </c:pt>
                <c:pt idx="9">
                  <c:v>578995</c:v>
                </c:pt>
                <c:pt idx="10">
                  <c:v>459227</c:v>
                </c:pt>
                <c:pt idx="11">
                  <c:v>434410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62-4681-83C0-E8EC582BD158}"/>
            </c:ext>
          </c:extLst>
        </c:ser>
        <c:ser>
          <c:idx val="1"/>
          <c:order val="1"/>
          <c:tx>
            <c:strRef>
              <c:f>[4]Hoja1!$A$96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[4]Hoja1!$B$96:$M$96</c:f>
              <c:numCache>
                <c:formatCode>General</c:formatCode>
                <c:ptCount val="12"/>
                <c:pt idx="0">
                  <c:v>338158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62-4681-83C0-E8EC582BD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650688"/>
        <c:axId val="311651864"/>
      </c:lineChart>
      <c:catAx>
        <c:axId val="3116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651864"/>
        <c:crosses val="autoZero"/>
        <c:auto val="1"/>
        <c:lblAlgn val="ctr"/>
        <c:lblOffset val="100"/>
        <c:noMultiLvlLbl val="0"/>
      </c:catAx>
      <c:valAx>
        <c:axId val="31165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650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022186441158688E-2"/>
          <c:y val="0.20142585150643333"/>
          <c:w val="0.93091750064907708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[4]Hoja1!$A$100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[4]Hoja1!$B$100:$M$100</c:f>
              <c:numCache>
                <c:formatCode>General</c:formatCode>
                <c:ptCount val="12"/>
                <c:pt idx="0">
                  <c:v>505504</c:v>
                </c:pt>
                <c:pt idx="1">
                  <c:v>551807</c:v>
                </c:pt>
                <c:pt idx="2">
                  <c:v>719992</c:v>
                </c:pt>
                <c:pt idx="3">
                  <c:v>875427</c:v>
                </c:pt>
                <c:pt idx="4">
                  <c:v>907259</c:v>
                </c:pt>
                <c:pt idx="5">
                  <c:v>926038</c:v>
                </c:pt>
                <c:pt idx="6">
                  <c:v>914909</c:v>
                </c:pt>
                <c:pt idx="7">
                  <c:v>1198775</c:v>
                </c:pt>
                <c:pt idx="8">
                  <c:v>980949</c:v>
                </c:pt>
                <c:pt idx="9">
                  <c:v>932536</c:v>
                </c:pt>
                <c:pt idx="10">
                  <c:v>742242</c:v>
                </c:pt>
                <c:pt idx="11">
                  <c:v>683808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50-4963-A72E-25A303865B6F}"/>
            </c:ext>
          </c:extLst>
        </c:ser>
        <c:ser>
          <c:idx val="1"/>
          <c:order val="1"/>
          <c:tx>
            <c:strRef>
              <c:f>[4]Hoja1!$A$101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[4]Hoja1!$B$101:$M$101</c:f>
              <c:numCache>
                <c:formatCode>General</c:formatCode>
                <c:ptCount val="12"/>
                <c:pt idx="0">
                  <c:v>535902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50-4963-A72E-25A303865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648336"/>
        <c:axId val="311649120"/>
      </c:lineChart>
      <c:catAx>
        <c:axId val="31164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649120"/>
        <c:crosses val="autoZero"/>
        <c:auto val="1"/>
        <c:lblAlgn val="ctr"/>
        <c:lblOffset val="100"/>
        <c:noMultiLvlLbl val="0"/>
      </c:catAx>
      <c:valAx>
        <c:axId val="311649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648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604528734238022E-2"/>
          <c:y val="0.22295669291338582"/>
          <c:w val="0.9412110103591337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[4]Hoja1!$A$107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[4]Hoja1!$B$107:$M$107</c:f>
              <c:numCache>
                <c:formatCode>General</c:formatCode>
                <c:ptCount val="12"/>
                <c:pt idx="0">
                  <c:v>9219</c:v>
                </c:pt>
                <c:pt idx="1">
                  <c:v>8177</c:v>
                </c:pt>
                <c:pt idx="2">
                  <c:v>10402</c:v>
                </c:pt>
                <c:pt idx="3">
                  <c:v>22914</c:v>
                </c:pt>
                <c:pt idx="4">
                  <c:v>20840</c:v>
                </c:pt>
                <c:pt idx="5">
                  <c:v>22825</c:v>
                </c:pt>
                <c:pt idx="6">
                  <c:v>20421</c:v>
                </c:pt>
                <c:pt idx="7">
                  <c:v>25869</c:v>
                </c:pt>
                <c:pt idx="8">
                  <c:v>28867</c:v>
                </c:pt>
                <c:pt idx="9">
                  <c:v>19078</c:v>
                </c:pt>
                <c:pt idx="10">
                  <c:v>13202</c:v>
                </c:pt>
                <c:pt idx="11">
                  <c:v>15445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C2-4A6A-9725-5EAD98BF6886}"/>
            </c:ext>
          </c:extLst>
        </c:ser>
        <c:ser>
          <c:idx val="1"/>
          <c:order val="1"/>
          <c:tx>
            <c:strRef>
              <c:f>[4]Hoja1!$A$108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[4]Hoja1!$B$108:$M$108</c:f>
              <c:numCache>
                <c:formatCode>General</c:formatCode>
                <c:ptCount val="12"/>
                <c:pt idx="0">
                  <c:v>8437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C2-4A6A-9725-5EAD98BF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649512"/>
        <c:axId val="311654216"/>
      </c:lineChart>
      <c:catAx>
        <c:axId val="311649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654216"/>
        <c:crosses val="autoZero"/>
        <c:auto val="1"/>
        <c:lblAlgn val="ctr"/>
        <c:lblOffset val="100"/>
        <c:noMultiLvlLbl val="0"/>
      </c:catAx>
      <c:valAx>
        <c:axId val="31165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649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155464357479007E-2"/>
          <c:y val="0.20142585150643333"/>
          <c:w val="0.93978422273275686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[4]Hoja1!$A$112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[4]Hoja1!$B$112:$M$112</c:f>
              <c:numCache>
                <c:formatCode>General</c:formatCode>
                <c:ptCount val="12"/>
                <c:pt idx="0">
                  <c:v>26703</c:v>
                </c:pt>
                <c:pt idx="1">
                  <c:v>22675</c:v>
                </c:pt>
                <c:pt idx="2">
                  <c:v>22430</c:v>
                </c:pt>
                <c:pt idx="3">
                  <c:v>47886</c:v>
                </c:pt>
                <c:pt idx="4">
                  <c:v>34462</c:v>
                </c:pt>
                <c:pt idx="5">
                  <c:v>46467</c:v>
                </c:pt>
                <c:pt idx="6">
                  <c:v>37058</c:v>
                </c:pt>
                <c:pt idx="7">
                  <c:v>43780</c:v>
                </c:pt>
                <c:pt idx="8">
                  <c:v>45976</c:v>
                </c:pt>
                <c:pt idx="9">
                  <c:v>34301</c:v>
                </c:pt>
                <c:pt idx="10">
                  <c:v>28711</c:v>
                </c:pt>
                <c:pt idx="11">
                  <c:v>37289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A9-40C9-8BAC-6B7E700E3A64}"/>
            </c:ext>
          </c:extLst>
        </c:ser>
        <c:ser>
          <c:idx val="1"/>
          <c:order val="1"/>
          <c:tx>
            <c:strRef>
              <c:f>[4]Hoja1!$A$113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[4]Hoja1!$B$113:$M$113</c:f>
              <c:numCache>
                <c:formatCode>General</c:formatCode>
                <c:ptCount val="12"/>
                <c:pt idx="0">
                  <c:v>24298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A9-40C9-8BAC-6B7E700E3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655784"/>
        <c:axId val="312358896"/>
      </c:lineChart>
      <c:catAx>
        <c:axId val="311655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358896"/>
        <c:crosses val="autoZero"/>
        <c:auto val="1"/>
        <c:lblAlgn val="ctr"/>
        <c:lblOffset val="100"/>
        <c:noMultiLvlLbl val="0"/>
      </c:catAx>
      <c:valAx>
        <c:axId val="31235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655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10530977892103"/>
          <c:y val="3.979477778986578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52009957608174E-2"/>
          <c:y val="0.22295669291338582"/>
          <c:w val="0.93456350375155728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[4]Hoja1!$A$120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[4]Hoja1!$B$119:$M$119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[4]Hoja1!$B$120:$M$120</c:f>
              <c:numCache>
                <c:formatCode>General</c:formatCode>
                <c:ptCount val="12"/>
                <c:pt idx="0">
                  <c:v>41964</c:v>
                </c:pt>
                <c:pt idx="1">
                  <c:v>60499</c:v>
                </c:pt>
                <c:pt idx="2">
                  <c:v>81563</c:v>
                </c:pt>
                <c:pt idx="3">
                  <c:v>97680</c:v>
                </c:pt>
                <c:pt idx="4">
                  <c:v>94003</c:v>
                </c:pt>
                <c:pt idx="5">
                  <c:v>102822</c:v>
                </c:pt>
                <c:pt idx="6">
                  <c:v>112470</c:v>
                </c:pt>
                <c:pt idx="7">
                  <c:v>158349</c:v>
                </c:pt>
                <c:pt idx="8">
                  <c:v>98551</c:v>
                </c:pt>
                <c:pt idx="9">
                  <c:v>102895</c:v>
                </c:pt>
                <c:pt idx="10">
                  <c:v>96453</c:v>
                </c:pt>
                <c:pt idx="11">
                  <c:v>96114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AE-46C3-92C3-CD7826540C1C}"/>
            </c:ext>
          </c:extLst>
        </c:ser>
        <c:ser>
          <c:idx val="1"/>
          <c:order val="1"/>
          <c:tx>
            <c:strRef>
              <c:f>[4]Hoja1!$A$121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[4]Hoja1!$B$119:$M$119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[4]Hoja1!$B$121:$M$121</c:f>
              <c:numCache>
                <c:formatCode>General</c:formatCode>
                <c:ptCount val="12"/>
                <c:pt idx="0">
                  <c:v>49718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AE-46C3-92C3-CD7826540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359288"/>
        <c:axId val="312355760"/>
      </c:lineChart>
      <c:catAx>
        <c:axId val="312359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355760"/>
        <c:crosses val="autoZero"/>
        <c:auto val="1"/>
        <c:lblAlgn val="ctr"/>
        <c:lblOffset val="100"/>
        <c:noMultiLvlLbl val="0"/>
      </c:catAx>
      <c:valAx>
        <c:axId val="31235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359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9266592762821713E-2"/>
          <c:y val="0.20142585150643333"/>
          <c:w val="0.93867313046076351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[4]Hoja1!$A$125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[4]Hoja1!$B$124:$M$124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[4]Hoja1!$B$125:$M$125</c:f>
              <c:numCache>
                <c:formatCode>General</c:formatCode>
                <c:ptCount val="12"/>
                <c:pt idx="0">
                  <c:v>71160</c:v>
                </c:pt>
                <c:pt idx="1">
                  <c:v>106734</c:v>
                </c:pt>
                <c:pt idx="2">
                  <c:v>147812</c:v>
                </c:pt>
                <c:pt idx="3">
                  <c:v>204251</c:v>
                </c:pt>
                <c:pt idx="4">
                  <c:v>161108</c:v>
                </c:pt>
                <c:pt idx="5">
                  <c:v>183154</c:v>
                </c:pt>
                <c:pt idx="6">
                  <c:v>231469</c:v>
                </c:pt>
                <c:pt idx="7">
                  <c:v>421413</c:v>
                </c:pt>
                <c:pt idx="8">
                  <c:v>174323</c:v>
                </c:pt>
                <c:pt idx="9">
                  <c:v>181094</c:v>
                </c:pt>
                <c:pt idx="10">
                  <c:v>176808</c:v>
                </c:pt>
                <c:pt idx="11">
                  <c:v>222124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CA-4CA9-BE13-D0CB97E33B29}"/>
            </c:ext>
          </c:extLst>
        </c:ser>
        <c:ser>
          <c:idx val="1"/>
          <c:order val="1"/>
          <c:tx>
            <c:strRef>
              <c:f>[4]Hoja1!$A$126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[4]Hoja1!$B$124:$M$124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[4]Hoja1!$B$126:$M$126</c:f>
              <c:numCache>
                <c:formatCode>General</c:formatCode>
                <c:ptCount val="12"/>
                <c:pt idx="0">
                  <c:v>82408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CA-4CA9-BE13-D0CB97E33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357720"/>
        <c:axId val="312359680"/>
      </c:lineChart>
      <c:catAx>
        <c:axId val="31235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359680"/>
        <c:crosses val="autoZero"/>
        <c:auto val="1"/>
        <c:lblAlgn val="ctr"/>
        <c:lblOffset val="100"/>
        <c:noMultiLvlLbl val="0"/>
      </c:catAx>
      <c:valAx>
        <c:axId val="312359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357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769604647006754"/>
          <c:y val="5.6097233793191092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7926989176228285E-2"/>
          <c:y val="0.24315865618442051"/>
          <c:w val="0.93788852453293714"/>
          <c:h val="0.62525227660372362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[4]Hoja1!$A$132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[4]Hoja1!$B$132:$M$132</c:f>
              <c:numCache>
                <c:formatCode>General</c:formatCode>
                <c:ptCount val="12"/>
                <c:pt idx="0">
                  <c:v>3388</c:v>
                </c:pt>
                <c:pt idx="1">
                  <c:v>4836</c:v>
                </c:pt>
                <c:pt idx="2">
                  <c:v>9665</c:v>
                </c:pt>
                <c:pt idx="3">
                  <c:v>26837</c:v>
                </c:pt>
                <c:pt idx="4">
                  <c:v>24220</c:v>
                </c:pt>
                <c:pt idx="5">
                  <c:v>40032</c:v>
                </c:pt>
                <c:pt idx="6">
                  <c:v>59939</c:v>
                </c:pt>
                <c:pt idx="7">
                  <c:v>97883</c:v>
                </c:pt>
                <c:pt idx="8">
                  <c:v>22884</c:v>
                </c:pt>
                <c:pt idx="9">
                  <c:v>13296</c:v>
                </c:pt>
                <c:pt idx="10">
                  <c:v>5710</c:v>
                </c:pt>
                <c:pt idx="11">
                  <c:v>4256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CF-4B39-A356-8311952506DF}"/>
            </c:ext>
          </c:extLst>
        </c:ser>
        <c:ser>
          <c:idx val="1"/>
          <c:order val="1"/>
          <c:tx>
            <c:strRef>
              <c:f>[4]Hoja1!$A$133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[4]Hoja1!$B$133:$M$133</c:f>
              <c:numCache>
                <c:formatCode>General</c:formatCode>
                <c:ptCount val="12"/>
                <c:pt idx="0">
                  <c:v>5028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CF-4B39-A356-831195250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357328"/>
        <c:axId val="312356152"/>
      </c:lineChart>
      <c:catAx>
        <c:axId val="31235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356152"/>
        <c:crosses val="autoZero"/>
        <c:auto val="1"/>
        <c:lblAlgn val="ctr"/>
        <c:lblOffset val="100"/>
        <c:noMultiLvlLbl val="0"/>
      </c:catAx>
      <c:valAx>
        <c:axId val="312356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357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b="1">
                <a:solidFill>
                  <a:srgbClr val="7DB51A"/>
                </a:solidFill>
              </a:rPr>
              <a:t>ENERO 2020</a:t>
            </a:r>
          </a:p>
        </c:rich>
      </c:tx>
      <c:layout>
        <c:manualLayout>
          <c:xMode val="edge"/>
          <c:yMode val="edge"/>
          <c:x val="0.32397569439393037"/>
          <c:y val="1.16166505324298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56142238651037"/>
          <c:y val="8.8358327823525873E-2"/>
          <c:w val="0.71592918449502496"/>
          <c:h val="0.866500871551361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07-4E4C-982E-460975C6F84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05915376"/>
        <c:axId val="305916160"/>
      </c:barChart>
      <c:catAx>
        <c:axId val="305915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916160"/>
        <c:crosses val="autoZero"/>
        <c:auto val="1"/>
        <c:lblAlgn val="ctr"/>
        <c:lblOffset val="100"/>
        <c:noMultiLvlLbl val="0"/>
      </c:catAx>
      <c:valAx>
        <c:axId val="305916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915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712737463170609E-2"/>
          <c:y val="0.22295669291338582"/>
          <c:w val="0.94010280163020121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[4]Hoja1!$A$144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[4]Hoja1!$B$143:$M$143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[4]Hoja1!$B$144:$M$144</c:f>
              <c:numCache>
                <c:formatCode>General</c:formatCode>
                <c:ptCount val="12"/>
                <c:pt idx="0">
                  <c:v>2198</c:v>
                </c:pt>
                <c:pt idx="1">
                  <c:v>5055</c:v>
                </c:pt>
                <c:pt idx="2">
                  <c:v>7587</c:v>
                </c:pt>
                <c:pt idx="3">
                  <c:v>23556</c:v>
                </c:pt>
                <c:pt idx="4">
                  <c:v>32860</c:v>
                </c:pt>
                <c:pt idx="5">
                  <c:v>37406</c:v>
                </c:pt>
                <c:pt idx="6">
                  <c:v>30325</c:v>
                </c:pt>
                <c:pt idx="7">
                  <c:v>46426</c:v>
                </c:pt>
                <c:pt idx="8">
                  <c:v>42752</c:v>
                </c:pt>
                <c:pt idx="9">
                  <c:v>28923</c:v>
                </c:pt>
                <c:pt idx="10">
                  <c:v>11698</c:v>
                </c:pt>
                <c:pt idx="11">
                  <c:v>8728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7C-4EF5-BC6B-5EF9B9E335F5}"/>
            </c:ext>
          </c:extLst>
        </c:ser>
        <c:ser>
          <c:idx val="1"/>
          <c:order val="1"/>
          <c:tx>
            <c:strRef>
              <c:f>[4]Hoja1!$A$145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[4]Hoja1!$B$143:$M$143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[4]Hoja1!$B$145:$M$145</c:f>
              <c:numCache>
                <c:formatCode>General</c:formatCode>
                <c:ptCount val="12"/>
                <c:pt idx="0">
                  <c:v>4663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7C-4EF5-BC6B-5EF9B9E33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358112"/>
        <c:axId val="312360072"/>
      </c:lineChart>
      <c:catAx>
        <c:axId val="31235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360072"/>
        <c:crosses val="autoZero"/>
        <c:auto val="1"/>
        <c:lblAlgn val="ctr"/>
        <c:lblOffset val="100"/>
        <c:noMultiLvlLbl val="0"/>
      </c:catAx>
      <c:valAx>
        <c:axId val="312360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358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3725549601673165E-2"/>
          <c:y val="0.20142585150643333"/>
          <c:w val="0.94421417362191207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[4]Hoja1!$A$149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[4]Hoja1!$B$148:$M$148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[4]Hoja1!$B$149:$M$149</c:f>
              <c:numCache>
                <c:formatCode>General</c:formatCode>
                <c:ptCount val="12"/>
                <c:pt idx="0">
                  <c:v>3385</c:v>
                </c:pt>
                <c:pt idx="1">
                  <c:v>9573</c:v>
                </c:pt>
                <c:pt idx="2">
                  <c:v>11430</c:v>
                </c:pt>
                <c:pt idx="3">
                  <c:v>37555</c:v>
                </c:pt>
                <c:pt idx="4">
                  <c:v>39996</c:v>
                </c:pt>
                <c:pt idx="5">
                  <c:v>47896</c:v>
                </c:pt>
                <c:pt idx="6">
                  <c:v>60968</c:v>
                </c:pt>
                <c:pt idx="7">
                  <c:v>74155</c:v>
                </c:pt>
                <c:pt idx="8">
                  <c:v>48762</c:v>
                </c:pt>
                <c:pt idx="9">
                  <c:v>39198</c:v>
                </c:pt>
                <c:pt idx="10">
                  <c:v>16332</c:v>
                </c:pt>
                <c:pt idx="11">
                  <c:v>16834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6C-4F41-BEEE-C935E95CCB7B}"/>
            </c:ext>
          </c:extLst>
        </c:ser>
        <c:ser>
          <c:idx val="1"/>
          <c:order val="1"/>
          <c:tx>
            <c:strRef>
              <c:f>[4]Hoja1!$A$150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[4]Hoja1!$B$148:$M$148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[4]Hoja1!$B$150:$M$150</c:f>
              <c:numCache>
                <c:formatCode>General</c:formatCode>
                <c:ptCount val="12"/>
                <c:pt idx="0">
                  <c:v>8108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6C-4F41-BEEE-C935E95C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353016"/>
        <c:axId val="312353408"/>
      </c:lineChart>
      <c:catAx>
        <c:axId val="312353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353408"/>
        <c:crosses val="autoZero"/>
        <c:auto val="1"/>
        <c:lblAlgn val="ctr"/>
        <c:lblOffset val="100"/>
        <c:noMultiLvlLbl val="0"/>
      </c:catAx>
      <c:valAx>
        <c:axId val="31235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353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6820942106482966E-2"/>
          <c:y val="0.22295669291338582"/>
          <c:w val="0.93899459822463227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[4]Hoja1!$A$157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[4]Hoja1!$B$156:$M$156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[4]Hoja1!$B$157:$M$157</c:f>
              <c:numCache>
                <c:formatCode>General</c:formatCode>
                <c:ptCount val="12"/>
                <c:pt idx="0">
                  <c:v>11997</c:v>
                </c:pt>
                <c:pt idx="1">
                  <c:v>15829</c:v>
                </c:pt>
                <c:pt idx="2">
                  <c:v>28009</c:v>
                </c:pt>
                <c:pt idx="3">
                  <c:v>36476</c:v>
                </c:pt>
                <c:pt idx="4">
                  <c:v>34539</c:v>
                </c:pt>
                <c:pt idx="5">
                  <c:v>38313</c:v>
                </c:pt>
                <c:pt idx="6">
                  <c:v>32751</c:v>
                </c:pt>
                <c:pt idx="7">
                  <c:v>67395</c:v>
                </c:pt>
                <c:pt idx="8">
                  <c:v>34893</c:v>
                </c:pt>
                <c:pt idx="9">
                  <c:v>39280</c:v>
                </c:pt>
                <c:pt idx="10">
                  <c:v>36659</c:v>
                </c:pt>
                <c:pt idx="11">
                  <c:v>36379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46-4366-80D1-49B446614CB0}"/>
            </c:ext>
          </c:extLst>
        </c:ser>
        <c:ser>
          <c:idx val="1"/>
          <c:order val="1"/>
          <c:tx>
            <c:strRef>
              <c:f>[4]Hoja1!$A$158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[4]Hoja1!$B$156:$M$156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[4]Hoja1!$B$158:$M$158</c:f>
              <c:numCache>
                <c:formatCode>General</c:formatCode>
                <c:ptCount val="12"/>
                <c:pt idx="0">
                  <c:v>22801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046-4366-80D1-49B446614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354192"/>
        <c:axId val="312354584"/>
      </c:lineChart>
      <c:catAx>
        <c:axId val="31235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354584"/>
        <c:crosses val="autoZero"/>
        <c:auto val="1"/>
        <c:lblAlgn val="ctr"/>
        <c:lblOffset val="100"/>
        <c:noMultiLvlLbl val="0"/>
      </c:catAx>
      <c:valAx>
        <c:axId val="312354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354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372144878398931E-2"/>
          <c:y val="0.20142585150643333"/>
          <c:w val="0.93756754221183702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[4]Hoja1!$A$162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[4]Hoja1!$B$161:$M$161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[4]Hoja1!$B$162:$M$162</c:f>
              <c:numCache>
                <c:formatCode>General</c:formatCode>
                <c:ptCount val="12"/>
                <c:pt idx="0">
                  <c:v>24237</c:v>
                </c:pt>
                <c:pt idx="1">
                  <c:v>30953</c:v>
                </c:pt>
                <c:pt idx="2">
                  <c:v>49693</c:v>
                </c:pt>
                <c:pt idx="3">
                  <c:v>76139</c:v>
                </c:pt>
                <c:pt idx="4">
                  <c:v>71359</c:v>
                </c:pt>
                <c:pt idx="5">
                  <c:v>78469</c:v>
                </c:pt>
                <c:pt idx="6">
                  <c:v>76128</c:v>
                </c:pt>
                <c:pt idx="7">
                  <c:v>136375</c:v>
                </c:pt>
                <c:pt idx="8">
                  <c:v>76783</c:v>
                </c:pt>
                <c:pt idx="9">
                  <c:v>77749</c:v>
                </c:pt>
                <c:pt idx="10">
                  <c:v>73396</c:v>
                </c:pt>
                <c:pt idx="11">
                  <c:v>82999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A2-4ADC-85A0-6C5C75EB9697}"/>
            </c:ext>
          </c:extLst>
        </c:ser>
        <c:ser>
          <c:idx val="1"/>
          <c:order val="1"/>
          <c:tx>
            <c:strRef>
              <c:f>[4]Hoja1!$A$163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[4]Hoja1!$B$161:$M$161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[4]Hoja1!$B$163:$M$163</c:f>
              <c:numCache>
                <c:formatCode>General</c:formatCode>
                <c:ptCount val="12"/>
                <c:pt idx="0">
                  <c:v>40173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A2-4ADC-85A0-6C5C75EB9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191400"/>
        <c:axId val="312181600"/>
      </c:lineChart>
      <c:catAx>
        <c:axId val="312191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181600"/>
        <c:crosses val="autoZero"/>
        <c:auto val="1"/>
        <c:lblAlgn val="ctr"/>
        <c:lblOffset val="100"/>
        <c:noMultiLvlLbl val="0"/>
      </c:catAx>
      <c:valAx>
        <c:axId val="31218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191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681864891576832E-2"/>
          <c:y val="0.22295669291338582"/>
          <c:w val="0.93899686479339706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[4]Hoja1!$A$169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[4]Hoja1!$B$168:$M$168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[4]Hoja1!$B$169:$M$169</c:f>
              <c:numCache>
                <c:formatCode>General</c:formatCode>
                <c:ptCount val="12"/>
                <c:pt idx="0">
                  <c:v>7766</c:v>
                </c:pt>
                <c:pt idx="1">
                  <c:v>16519</c:v>
                </c:pt>
                <c:pt idx="2">
                  <c:v>15223</c:v>
                </c:pt>
                <c:pt idx="3">
                  <c:v>24156</c:v>
                </c:pt>
                <c:pt idx="4">
                  <c:v>20691</c:v>
                </c:pt>
                <c:pt idx="5">
                  <c:v>22697</c:v>
                </c:pt>
                <c:pt idx="6">
                  <c:v>21586</c:v>
                </c:pt>
                <c:pt idx="7">
                  <c:v>34021</c:v>
                </c:pt>
                <c:pt idx="8">
                  <c:v>18289</c:v>
                </c:pt>
                <c:pt idx="9">
                  <c:v>17994</c:v>
                </c:pt>
                <c:pt idx="10">
                  <c:v>16739</c:v>
                </c:pt>
                <c:pt idx="11">
                  <c:v>19152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90-4B08-A494-830009B23044}"/>
            </c:ext>
          </c:extLst>
        </c:ser>
        <c:ser>
          <c:idx val="1"/>
          <c:order val="1"/>
          <c:tx>
            <c:strRef>
              <c:f>[4]Hoja1!$A$170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[4]Hoja1!$B$168:$M$168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[4]Hoja1!$B$170:$M$170</c:f>
              <c:numCache>
                <c:formatCode>General</c:formatCode>
                <c:ptCount val="12"/>
                <c:pt idx="0">
                  <c:v>11421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90-4B08-A494-830009B23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186696"/>
        <c:axId val="312185912"/>
      </c:lineChart>
      <c:catAx>
        <c:axId val="312186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185912"/>
        <c:crosses val="autoZero"/>
        <c:auto val="1"/>
        <c:lblAlgn val="ctr"/>
        <c:lblOffset val="100"/>
        <c:noMultiLvlLbl val="0"/>
      </c:catAx>
      <c:valAx>
        <c:axId val="312185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186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9263804617938965E-2"/>
          <c:y val="0.20142585150643333"/>
          <c:w val="0.93867588247229694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[4]Hoja1!$A$174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[4]Hoja1!$B$173:$M$173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[4]Hoja1!$B$174:$M$174</c:f>
              <c:numCache>
                <c:formatCode>General</c:formatCode>
                <c:ptCount val="12"/>
                <c:pt idx="0">
                  <c:v>20334</c:v>
                </c:pt>
                <c:pt idx="1">
                  <c:v>30727</c:v>
                </c:pt>
                <c:pt idx="2">
                  <c:v>35923</c:v>
                </c:pt>
                <c:pt idx="3">
                  <c:v>56684</c:v>
                </c:pt>
                <c:pt idx="4">
                  <c:v>44978</c:v>
                </c:pt>
                <c:pt idx="5">
                  <c:v>45564</c:v>
                </c:pt>
                <c:pt idx="6">
                  <c:v>56831</c:v>
                </c:pt>
                <c:pt idx="7">
                  <c:v>103256</c:v>
                </c:pt>
                <c:pt idx="8">
                  <c:v>40335</c:v>
                </c:pt>
                <c:pt idx="9">
                  <c:v>39140</c:v>
                </c:pt>
                <c:pt idx="10">
                  <c:v>38694</c:v>
                </c:pt>
                <c:pt idx="11">
                  <c:v>44811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0D-4B88-8D0F-18099FF71359}"/>
            </c:ext>
          </c:extLst>
        </c:ser>
        <c:ser>
          <c:idx val="1"/>
          <c:order val="1"/>
          <c:tx>
            <c:strRef>
              <c:f>[4]Hoja1!$A$175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[4]Hoja1!$B$173:$M$173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[4]Hoja1!$B$175:$M$175</c:f>
              <c:numCache>
                <c:formatCode>General</c:formatCode>
                <c:ptCount val="12"/>
                <c:pt idx="0">
                  <c:v>24399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0D-4B88-8D0F-18099FF71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192184"/>
        <c:axId val="312188656"/>
      </c:lineChart>
      <c:catAx>
        <c:axId val="312192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188656"/>
        <c:crosses val="autoZero"/>
        <c:auto val="1"/>
        <c:lblAlgn val="ctr"/>
        <c:lblOffset val="100"/>
        <c:noMultiLvlLbl val="0"/>
      </c:catAx>
      <c:valAx>
        <c:axId val="31218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192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155464357479007E-2"/>
          <c:y val="0.20142585150643333"/>
          <c:w val="0.93978422273275686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[4]Hoja1!$A$137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[4]Hoja1!$B$136:$M$136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[4]Hoja1!$B$137:$M$137</c:f>
              <c:numCache>
                <c:formatCode>General</c:formatCode>
                <c:ptCount val="12"/>
                <c:pt idx="0">
                  <c:v>4417</c:v>
                </c:pt>
                <c:pt idx="1">
                  <c:v>7497</c:v>
                </c:pt>
                <c:pt idx="2">
                  <c:v>16168</c:v>
                </c:pt>
                <c:pt idx="3">
                  <c:v>63218</c:v>
                </c:pt>
                <c:pt idx="4">
                  <c:v>50806</c:v>
                </c:pt>
                <c:pt idx="5">
                  <c:v>90337</c:v>
                </c:pt>
                <c:pt idx="6">
                  <c:v>166201</c:v>
                </c:pt>
                <c:pt idx="7">
                  <c:v>271082</c:v>
                </c:pt>
                <c:pt idx="8">
                  <c:v>47626</c:v>
                </c:pt>
                <c:pt idx="9">
                  <c:v>26718</c:v>
                </c:pt>
                <c:pt idx="10">
                  <c:v>10935</c:v>
                </c:pt>
                <c:pt idx="11">
                  <c:v>7327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97-4261-9EB6-79CCD0C83A2D}"/>
            </c:ext>
          </c:extLst>
        </c:ser>
        <c:ser>
          <c:idx val="1"/>
          <c:order val="1"/>
          <c:tx>
            <c:strRef>
              <c:f>[4]Hoja1!$A$138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[4]Hoja1!$B$136:$M$136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[4]Hoja1!$B$138:$M$138</c:f>
              <c:numCache>
                <c:formatCode>General</c:formatCode>
                <c:ptCount val="12"/>
                <c:pt idx="0">
                  <c:v>6116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97-4261-9EB6-79CCD0C83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185128"/>
        <c:axId val="312190224"/>
      </c:lineChart>
      <c:catAx>
        <c:axId val="312185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190224"/>
        <c:crosses val="autoZero"/>
        <c:auto val="1"/>
        <c:lblAlgn val="ctr"/>
        <c:lblOffset val="100"/>
        <c:noMultiLvlLbl val="0"/>
      </c:catAx>
      <c:valAx>
        <c:axId val="31219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185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886135492415066"/>
          <c:y val="4.387017475734386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443498853118237E-2"/>
          <c:y val="0.1672895799073105"/>
          <c:w val="0.93928048622102278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2020'!$B$390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'ENERO 2020'!$C$389:$K$389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2020'!$C$390:$K$390</c:f>
              <c:numCache>
                <c:formatCode>#,##0</c:formatCode>
                <c:ptCount val="9"/>
                <c:pt idx="0">
                  <c:v>36957</c:v>
                </c:pt>
                <c:pt idx="1">
                  <c:v>53174</c:v>
                </c:pt>
                <c:pt idx="2">
                  <c:v>53661</c:v>
                </c:pt>
                <c:pt idx="3">
                  <c:v>22220</c:v>
                </c:pt>
                <c:pt idx="4">
                  <c:v>77893</c:v>
                </c:pt>
                <c:pt idx="5">
                  <c:v>39743</c:v>
                </c:pt>
                <c:pt idx="6">
                  <c:v>19092</c:v>
                </c:pt>
                <c:pt idx="7">
                  <c:v>65231</c:v>
                </c:pt>
                <c:pt idx="8">
                  <c:v>21143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'ENERO 2020'!$B$391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'ENERO 2020'!$C$389:$K$389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2020'!$C$391:$K$391</c:f>
              <c:numCache>
                <c:formatCode>#,##0</c:formatCode>
                <c:ptCount val="9"/>
                <c:pt idx="0">
                  <c:v>41990</c:v>
                </c:pt>
                <c:pt idx="1">
                  <c:v>60275</c:v>
                </c:pt>
                <c:pt idx="2">
                  <c:v>64719</c:v>
                </c:pt>
                <c:pt idx="3">
                  <c:v>22769</c:v>
                </c:pt>
                <c:pt idx="4">
                  <c:v>90549</c:v>
                </c:pt>
                <c:pt idx="5">
                  <c:v>50076</c:v>
                </c:pt>
                <c:pt idx="6">
                  <c:v>23105</c:v>
                </c:pt>
                <c:pt idx="7">
                  <c:v>62053</c:v>
                </c:pt>
                <c:pt idx="8">
                  <c:v>24690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305919688"/>
        <c:axId val="305916944"/>
      </c:barChart>
      <c:catAx>
        <c:axId val="305919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916944"/>
        <c:crosses val="autoZero"/>
        <c:auto val="1"/>
        <c:lblAlgn val="ctr"/>
        <c:lblOffset val="100"/>
        <c:noMultiLvlLbl val="0"/>
      </c:catAx>
      <c:valAx>
        <c:axId val="30591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919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933699519162437"/>
          <c:y val="2.1912281243924393E-2"/>
          <c:w val="0.19978404948756578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835623645186852E-2"/>
          <c:y val="0.1666581942524327"/>
          <c:w val="0.92720401494032822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2020'!$B$454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'ENERO 2020'!$C$453:$K$453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2020'!$C$454:$K$454</c:f>
              <c:numCache>
                <c:formatCode>#,##0</c:formatCode>
                <c:ptCount val="9"/>
                <c:pt idx="0">
                  <c:v>59143</c:v>
                </c:pt>
                <c:pt idx="1">
                  <c:v>81926</c:v>
                </c:pt>
                <c:pt idx="2">
                  <c:v>95372</c:v>
                </c:pt>
                <c:pt idx="3">
                  <c:v>36702</c:v>
                </c:pt>
                <c:pt idx="4">
                  <c:v>126291</c:v>
                </c:pt>
                <c:pt idx="5">
                  <c:v>61215</c:v>
                </c:pt>
                <c:pt idx="6">
                  <c:v>33624</c:v>
                </c:pt>
                <c:pt idx="7">
                  <c:v>126206</c:v>
                </c:pt>
                <c:pt idx="8">
                  <c:v>35261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'ENERO 2020'!$B$455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'ENERO 2020'!$C$453:$K$453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2020'!$C$455:$K$455</c:f>
              <c:numCache>
                <c:formatCode>#,##0</c:formatCode>
                <c:ptCount val="9"/>
                <c:pt idx="0">
                  <c:v>65467</c:v>
                </c:pt>
                <c:pt idx="1">
                  <c:v>97067</c:v>
                </c:pt>
                <c:pt idx="2">
                  <c:v>109137</c:v>
                </c:pt>
                <c:pt idx="3">
                  <c:v>37338</c:v>
                </c:pt>
                <c:pt idx="4">
                  <c:v>145754</c:v>
                </c:pt>
                <c:pt idx="5">
                  <c:v>74066</c:v>
                </c:pt>
                <c:pt idx="6">
                  <c:v>36971</c:v>
                </c:pt>
                <c:pt idx="7">
                  <c:v>116688</c:v>
                </c:pt>
                <c:pt idx="8">
                  <c:v>38916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922040"/>
        <c:axId val="305922432"/>
      </c:barChart>
      <c:catAx>
        <c:axId val="305922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922432"/>
        <c:crosses val="autoZero"/>
        <c:auto val="1"/>
        <c:lblAlgn val="ctr"/>
        <c:lblOffset val="100"/>
        <c:noMultiLvlLbl val="0"/>
      </c:catAx>
      <c:valAx>
        <c:axId val="30592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922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501441859551292"/>
          <c:y val="2.1372844285078421E-2"/>
          <c:w val="0.20498558140448689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.xml"/><Relationship Id="rId18" Type="http://schemas.openxmlformats.org/officeDocument/2006/relationships/chart" Target="../charts/chart15.xml"/><Relationship Id="rId26" Type="http://schemas.openxmlformats.org/officeDocument/2006/relationships/chart" Target="../charts/chart23.xml"/><Relationship Id="rId39" Type="http://schemas.openxmlformats.org/officeDocument/2006/relationships/chart" Target="../charts/chart36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63" Type="http://schemas.openxmlformats.org/officeDocument/2006/relationships/chart" Target="../charts/chart59.xml"/><Relationship Id="rId68" Type="http://schemas.openxmlformats.org/officeDocument/2006/relationships/chart" Target="../charts/chart64.xml"/><Relationship Id="rId76" Type="http://schemas.openxmlformats.org/officeDocument/2006/relationships/chart" Target="../charts/chart72.xml"/><Relationship Id="rId7" Type="http://schemas.openxmlformats.org/officeDocument/2006/relationships/chart" Target="../charts/chart6.xml"/><Relationship Id="rId71" Type="http://schemas.openxmlformats.org/officeDocument/2006/relationships/chart" Target="../charts/chart67.xml"/><Relationship Id="rId2" Type="http://schemas.openxmlformats.org/officeDocument/2006/relationships/chart" Target="../charts/chart1.xml"/><Relationship Id="rId16" Type="http://schemas.openxmlformats.org/officeDocument/2006/relationships/image" Target="../media/image2.jpeg"/><Relationship Id="rId29" Type="http://schemas.openxmlformats.org/officeDocument/2006/relationships/chart" Target="../charts/chart26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4.xml"/><Relationship Id="rId66" Type="http://schemas.openxmlformats.org/officeDocument/2006/relationships/chart" Target="../charts/chart62.xml"/><Relationship Id="rId74" Type="http://schemas.openxmlformats.org/officeDocument/2006/relationships/chart" Target="../charts/chart70.xml"/><Relationship Id="rId79" Type="http://schemas.openxmlformats.org/officeDocument/2006/relationships/chart" Target="../charts/chart75.xml"/><Relationship Id="rId5" Type="http://schemas.openxmlformats.org/officeDocument/2006/relationships/chart" Target="../charts/chart4.xml"/><Relationship Id="rId61" Type="http://schemas.openxmlformats.org/officeDocument/2006/relationships/chart" Target="../charts/chart57.xml"/><Relationship Id="rId10" Type="http://schemas.openxmlformats.org/officeDocument/2006/relationships/chart" Target="../charts/chart9.xml"/><Relationship Id="rId19" Type="http://schemas.openxmlformats.org/officeDocument/2006/relationships/chart" Target="../charts/chart16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6.xml"/><Relationship Id="rId65" Type="http://schemas.openxmlformats.org/officeDocument/2006/relationships/chart" Target="../charts/chart61.xml"/><Relationship Id="rId73" Type="http://schemas.openxmlformats.org/officeDocument/2006/relationships/chart" Target="../charts/chart69.xml"/><Relationship Id="rId78" Type="http://schemas.openxmlformats.org/officeDocument/2006/relationships/chart" Target="../charts/chart74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3.xml"/><Relationship Id="rId64" Type="http://schemas.openxmlformats.org/officeDocument/2006/relationships/chart" Target="../charts/chart60.xml"/><Relationship Id="rId69" Type="http://schemas.openxmlformats.org/officeDocument/2006/relationships/chart" Target="../charts/chart65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8.xml"/><Relationship Id="rId80" Type="http://schemas.openxmlformats.org/officeDocument/2006/relationships/chart" Target="../charts/chart76.xml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image" Target="../media/image3.jpeg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5.xml"/><Relationship Id="rId67" Type="http://schemas.openxmlformats.org/officeDocument/2006/relationships/chart" Target="../charts/chart63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8.xml"/><Relationship Id="rId70" Type="http://schemas.openxmlformats.org/officeDocument/2006/relationships/chart" Target="../charts/chart66.xml"/><Relationship Id="rId75" Type="http://schemas.openxmlformats.org/officeDocument/2006/relationships/chart" Target="../charts/chart71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1751</xdr:row>
      <xdr:rowOff>0</xdr:rowOff>
    </xdr:from>
    <xdr:to>
      <xdr:col>11</xdr:col>
      <xdr:colOff>628650</xdr:colOff>
      <xdr:row>1751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1877</xdr:row>
      <xdr:rowOff>121104</xdr:rowOff>
    </xdr:from>
    <xdr:to>
      <xdr:col>11</xdr:col>
      <xdr:colOff>277133</xdr:colOff>
      <xdr:row>1896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301</xdr:row>
      <xdr:rowOff>0</xdr:rowOff>
    </xdr:from>
    <xdr:to>
      <xdr:col>13</xdr:col>
      <xdr:colOff>733425</xdr:colOff>
      <xdr:row>301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498</xdr:row>
      <xdr:rowOff>0</xdr:rowOff>
    </xdr:from>
    <xdr:to>
      <xdr:col>12</xdr:col>
      <xdr:colOff>0</xdr:colOff>
      <xdr:row>498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498</xdr:row>
      <xdr:rowOff>0</xdr:rowOff>
    </xdr:from>
    <xdr:to>
      <xdr:col>12</xdr:col>
      <xdr:colOff>0</xdr:colOff>
      <xdr:row>498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1502</xdr:row>
      <xdr:rowOff>0</xdr:rowOff>
    </xdr:from>
    <xdr:to>
      <xdr:col>7</xdr:col>
      <xdr:colOff>367393</xdr:colOff>
      <xdr:row>1512</xdr:row>
      <xdr:rowOff>304801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375</xdr:row>
      <xdr:rowOff>0</xdr:rowOff>
    </xdr:from>
    <xdr:to>
      <xdr:col>7</xdr:col>
      <xdr:colOff>977900</xdr:colOff>
      <xdr:row>385</xdr:row>
      <xdr:rowOff>9525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438</xdr:row>
      <xdr:rowOff>314324</xdr:rowOff>
    </xdr:from>
    <xdr:to>
      <xdr:col>10</xdr:col>
      <xdr:colOff>12700</xdr:colOff>
      <xdr:row>448</xdr:row>
      <xdr:rowOff>304799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1672772</xdr:colOff>
      <xdr:row>254</xdr:row>
      <xdr:rowOff>12700</xdr:rowOff>
    </xdr:from>
    <xdr:to>
      <xdr:col>10</xdr:col>
      <xdr:colOff>952500</xdr:colOff>
      <xdr:row>275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392</xdr:row>
      <xdr:rowOff>311148</xdr:rowOff>
    </xdr:from>
    <xdr:to>
      <xdr:col>11</xdr:col>
      <xdr:colOff>952500</xdr:colOff>
      <xdr:row>402</xdr:row>
      <xdr:rowOff>304799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25400</xdr:colOff>
      <xdr:row>457</xdr:row>
      <xdr:rowOff>31749</xdr:rowOff>
    </xdr:from>
    <xdr:to>
      <xdr:col>11</xdr:col>
      <xdr:colOff>971550</xdr:colOff>
      <xdr:row>466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572</xdr:row>
      <xdr:rowOff>0</xdr:rowOff>
    </xdr:from>
    <xdr:to>
      <xdr:col>8</xdr:col>
      <xdr:colOff>28575</xdr:colOff>
      <xdr:row>582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602</xdr:row>
      <xdr:rowOff>0</xdr:rowOff>
    </xdr:from>
    <xdr:to>
      <xdr:col>10</xdr:col>
      <xdr:colOff>12700</xdr:colOff>
      <xdr:row>612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11793</xdr:colOff>
      <xdr:row>277</xdr:row>
      <xdr:rowOff>15875</xdr:rowOff>
    </xdr:from>
    <xdr:to>
      <xdr:col>11</xdr:col>
      <xdr:colOff>15875</xdr:colOff>
      <xdr:row>295</xdr:row>
      <xdr:rowOff>285750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23813</xdr:colOff>
      <xdr:row>315</xdr:row>
      <xdr:rowOff>23812</xdr:rowOff>
    </xdr:from>
    <xdr:to>
      <xdr:col>5</xdr:col>
      <xdr:colOff>600075</xdr:colOff>
      <xdr:row>324</xdr:row>
      <xdr:rowOff>304800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24721</xdr:colOff>
      <xdr:row>315</xdr:row>
      <xdr:rowOff>10205</xdr:rowOff>
    </xdr:from>
    <xdr:to>
      <xdr:col>12</xdr:col>
      <xdr:colOff>428626</xdr:colOff>
      <xdr:row>324</xdr:row>
      <xdr:rowOff>295275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xmlns="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100239</xdr:colOff>
      <xdr:row>98</xdr:row>
      <xdr:rowOff>152400</xdr:rowOff>
    </xdr:from>
    <xdr:to>
      <xdr:col>7</xdr:col>
      <xdr:colOff>530679</xdr:colOff>
      <xdr:row>108</xdr:row>
      <xdr:rowOff>66675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xmlns="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3689" y="17487900"/>
          <a:ext cx="239259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xmlns="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123824</xdr:colOff>
      <xdr:row>516</xdr:row>
      <xdr:rowOff>13607</xdr:rowOff>
    </xdr:from>
    <xdr:to>
      <xdr:col>5</xdr:col>
      <xdr:colOff>542925</xdr:colOff>
      <xdr:row>525</xdr:row>
      <xdr:rowOff>285750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xmlns="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12247</xdr:colOff>
      <xdr:row>516</xdr:row>
      <xdr:rowOff>8163</xdr:rowOff>
    </xdr:from>
    <xdr:to>
      <xdr:col>12</xdr:col>
      <xdr:colOff>304800</xdr:colOff>
      <xdr:row>525</xdr:row>
      <xdr:rowOff>304800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xmlns="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648</xdr:row>
      <xdr:rowOff>13608</xdr:rowOff>
    </xdr:from>
    <xdr:to>
      <xdr:col>5</xdr:col>
      <xdr:colOff>581025</xdr:colOff>
      <xdr:row>657</xdr:row>
      <xdr:rowOff>295275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xmlns="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19050</xdr:colOff>
      <xdr:row>648</xdr:row>
      <xdr:rowOff>0</xdr:rowOff>
    </xdr:from>
    <xdr:to>
      <xdr:col>12</xdr:col>
      <xdr:colOff>476250</xdr:colOff>
      <xdr:row>657</xdr:row>
      <xdr:rowOff>304800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xmlns="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704</xdr:row>
      <xdr:rowOff>0</xdr:rowOff>
    </xdr:from>
    <xdr:to>
      <xdr:col>8</xdr:col>
      <xdr:colOff>63500</xdr:colOff>
      <xdr:row>714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xmlns="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734</xdr:row>
      <xdr:rowOff>0</xdr:rowOff>
    </xdr:from>
    <xdr:to>
      <xdr:col>10</xdr:col>
      <xdr:colOff>12700</xdr:colOff>
      <xdr:row>744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xmlns="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780</xdr:row>
      <xdr:rowOff>13608</xdr:rowOff>
    </xdr:from>
    <xdr:to>
      <xdr:col>5</xdr:col>
      <xdr:colOff>571500</xdr:colOff>
      <xdr:row>789</xdr:row>
      <xdr:rowOff>285750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xmlns="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21772</xdr:colOff>
      <xdr:row>779</xdr:row>
      <xdr:rowOff>295275</xdr:rowOff>
    </xdr:from>
    <xdr:to>
      <xdr:col>12</xdr:col>
      <xdr:colOff>425677</xdr:colOff>
      <xdr:row>789</xdr:row>
      <xdr:rowOff>304800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xmlns="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836</xdr:row>
      <xdr:rowOff>0</xdr:rowOff>
    </xdr:from>
    <xdr:to>
      <xdr:col>8</xdr:col>
      <xdr:colOff>63500</xdr:colOff>
      <xdr:row>846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xmlns="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968</xdr:row>
      <xdr:rowOff>0</xdr:rowOff>
    </xdr:from>
    <xdr:to>
      <xdr:col>8</xdr:col>
      <xdr:colOff>63500</xdr:colOff>
      <xdr:row>978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xmlns="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1100</xdr:row>
      <xdr:rowOff>0</xdr:rowOff>
    </xdr:from>
    <xdr:to>
      <xdr:col>8</xdr:col>
      <xdr:colOff>63500</xdr:colOff>
      <xdr:row>1110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xmlns="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1232</xdr:row>
      <xdr:rowOff>0</xdr:rowOff>
    </xdr:from>
    <xdr:to>
      <xdr:col>8</xdr:col>
      <xdr:colOff>63500</xdr:colOff>
      <xdr:row>1242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xmlns="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1364</xdr:row>
      <xdr:rowOff>0</xdr:rowOff>
    </xdr:from>
    <xdr:to>
      <xdr:col>8</xdr:col>
      <xdr:colOff>63500</xdr:colOff>
      <xdr:row>1374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xmlns="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912</xdr:row>
      <xdr:rowOff>13608</xdr:rowOff>
    </xdr:from>
    <xdr:to>
      <xdr:col>5</xdr:col>
      <xdr:colOff>600075</xdr:colOff>
      <xdr:row>921</xdr:row>
      <xdr:rowOff>276225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xmlns="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31297</xdr:colOff>
      <xdr:row>912</xdr:row>
      <xdr:rowOff>9525</xdr:rowOff>
    </xdr:from>
    <xdr:to>
      <xdr:col>12</xdr:col>
      <xdr:colOff>435202</xdr:colOff>
      <xdr:row>922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xmlns="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1044</xdr:row>
      <xdr:rowOff>13608</xdr:rowOff>
    </xdr:from>
    <xdr:to>
      <xdr:col>5</xdr:col>
      <xdr:colOff>600075</xdr:colOff>
      <xdr:row>1053</xdr:row>
      <xdr:rowOff>276225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xmlns="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</xdr:col>
      <xdr:colOff>21772</xdr:colOff>
      <xdr:row>1044</xdr:row>
      <xdr:rowOff>19050</xdr:rowOff>
    </xdr:from>
    <xdr:to>
      <xdr:col>12</xdr:col>
      <xdr:colOff>425677</xdr:colOff>
      <xdr:row>1053</xdr:row>
      <xdr:rowOff>304800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xmlns="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1176</xdr:row>
      <xdr:rowOff>13608</xdr:rowOff>
    </xdr:from>
    <xdr:to>
      <xdr:col>5</xdr:col>
      <xdr:colOff>590550</xdr:colOff>
      <xdr:row>1185</xdr:row>
      <xdr:rowOff>285750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xmlns="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21772</xdr:colOff>
      <xdr:row>1176</xdr:row>
      <xdr:rowOff>9525</xdr:rowOff>
    </xdr:from>
    <xdr:to>
      <xdr:col>12</xdr:col>
      <xdr:colOff>425677</xdr:colOff>
      <xdr:row>1185</xdr:row>
      <xdr:rowOff>295275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xmlns="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1308</xdr:row>
      <xdr:rowOff>13608</xdr:rowOff>
    </xdr:from>
    <xdr:to>
      <xdr:col>5</xdr:col>
      <xdr:colOff>739318</xdr:colOff>
      <xdr:row>1317</xdr:row>
      <xdr:rowOff>304800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xmlns="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31297</xdr:colOff>
      <xdr:row>1307</xdr:row>
      <xdr:rowOff>295275</xdr:rowOff>
    </xdr:from>
    <xdr:to>
      <xdr:col>12</xdr:col>
      <xdr:colOff>435202</xdr:colOff>
      <xdr:row>1318</xdr:row>
      <xdr:rowOff>9525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xmlns="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866</xdr:row>
      <xdr:rowOff>0</xdr:rowOff>
    </xdr:from>
    <xdr:to>
      <xdr:col>10</xdr:col>
      <xdr:colOff>12700</xdr:colOff>
      <xdr:row>876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xmlns="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998</xdr:row>
      <xdr:rowOff>0</xdr:rowOff>
    </xdr:from>
    <xdr:to>
      <xdr:col>10</xdr:col>
      <xdr:colOff>12700</xdr:colOff>
      <xdr:row>1008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xmlns="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1130</xdr:row>
      <xdr:rowOff>0</xdr:rowOff>
    </xdr:from>
    <xdr:to>
      <xdr:col>10</xdr:col>
      <xdr:colOff>12700</xdr:colOff>
      <xdr:row>1140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xmlns="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1262</xdr:row>
      <xdr:rowOff>0</xdr:rowOff>
    </xdr:from>
    <xdr:to>
      <xdr:col>10</xdr:col>
      <xdr:colOff>12700</xdr:colOff>
      <xdr:row>1272</xdr:row>
      <xdr:rowOff>1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xmlns="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1394</xdr:row>
      <xdr:rowOff>0</xdr:rowOff>
    </xdr:from>
    <xdr:to>
      <xdr:col>10</xdr:col>
      <xdr:colOff>12700</xdr:colOff>
      <xdr:row>1404</xdr:row>
      <xdr:rowOff>1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xmlns="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1443</xdr:row>
      <xdr:rowOff>299352</xdr:rowOff>
    </xdr:from>
    <xdr:to>
      <xdr:col>12</xdr:col>
      <xdr:colOff>19050</xdr:colOff>
      <xdr:row>1453</xdr:row>
      <xdr:rowOff>276225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xmlns="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8</xdr:col>
      <xdr:colOff>1</xdr:colOff>
      <xdr:row>1502</xdr:row>
      <xdr:rowOff>13607</xdr:rowOff>
    </xdr:from>
    <xdr:to>
      <xdr:col>12</xdr:col>
      <xdr:colOff>495300</xdr:colOff>
      <xdr:row>1512</xdr:row>
      <xdr:rowOff>295275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xmlns="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1530</xdr:row>
      <xdr:rowOff>314324</xdr:rowOff>
    </xdr:from>
    <xdr:to>
      <xdr:col>7</xdr:col>
      <xdr:colOff>367393</xdr:colOff>
      <xdr:row>1542</xdr:row>
      <xdr:rowOff>0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xmlns="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</xdr:col>
      <xdr:colOff>13609</xdr:colOff>
      <xdr:row>1531</xdr:row>
      <xdr:rowOff>0</xdr:rowOff>
    </xdr:from>
    <xdr:to>
      <xdr:col>12</xdr:col>
      <xdr:colOff>419101</xdr:colOff>
      <xdr:row>1542</xdr:row>
      <xdr:rowOff>9525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xmlns="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1647</xdr:row>
      <xdr:rowOff>0</xdr:rowOff>
    </xdr:from>
    <xdr:to>
      <xdr:col>12</xdr:col>
      <xdr:colOff>0</xdr:colOff>
      <xdr:row>1647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xmlns="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19050</xdr:colOff>
      <xdr:row>1633</xdr:row>
      <xdr:rowOff>304800</xdr:rowOff>
    </xdr:from>
    <xdr:to>
      <xdr:col>7</xdr:col>
      <xdr:colOff>386443</xdr:colOff>
      <xdr:row>1645</xdr:row>
      <xdr:rowOff>0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xmlns="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</xdr:col>
      <xdr:colOff>0</xdr:colOff>
      <xdr:row>1633</xdr:row>
      <xdr:rowOff>314324</xdr:rowOff>
    </xdr:from>
    <xdr:to>
      <xdr:col>12</xdr:col>
      <xdr:colOff>447675</xdr:colOff>
      <xdr:row>1644</xdr:row>
      <xdr:rowOff>295274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xmlns="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1721</xdr:row>
      <xdr:rowOff>0</xdr:rowOff>
    </xdr:from>
    <xdr:to>
      <xdr:col>7</xdr:col>
      <xdr:colOff>367393</xdr:colOff>
      <xdr:row>1731</xdr:row>
      <xdr:rowOff>304799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xmlns="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</xdr:col>
      <xdr:colOff>27215</xdr:colOff>
      <xdr:row>1721</xdr:row>
      <xdr:rowOff>2</xdr:rowOff>
    </xdr:from>
    <xdr:to>
      <xdr:col>12</xdr:col>
      <xdr:colOff>419100</xdr:colOff>
      <xdr:row>1731</xdr:row>
      <xdr:rowOff>295276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xmlns="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1569</xdr:row>
      <xdr:rowOff>0</xdr:rowOff>
    </xdr:from>
    <xdr:to>
      <xdr:col>7</xdr:col>
      <xdr:colOff>367393</xdr:colOff>
      <xdr:row>1579</xdr:row>
      <xdr:rowOff>304800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xmlns="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8</xdr:col>
      <xdr:colOff>0</xdr:colOff>
      <xdr:row>1569</xdr:row>
      <xdr:rowOff>1</xdr:rowOff>
    </xdr:from>
    <xdr:to>
      <xdr:col>12</xdr:col>
      <xdr:colOff>514350</xdr:colOff>
      <xdr:row>1580</xdr:row>
      <xdr:rowOff>9525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xmlns="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1581</xdr:row>
      <xdr:rowOff>1</xdr:rowOff>
    </xdr:from>
    <xdr:to>
      <xdr:col>7</xdr:col>
      <xdr:colOff>367393</xdr:colOff>
      <xdr:row>1591</xdr:row>
      <xdr:rowOff>295276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xmlns="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8</xdr:col>
      <xdr:colOff>0</xdr:colOff>
      <xdr:row>1581</xdr:row>
      <xdr:rowOff>40823</xdr:rowOff>
    </xdr:from>
    <xdr:to>
      <xdr:col>12</xdr:col>
      <xdr:colOff>561975</xdr:colOff>
      <xdr:row>1592</xdr:row>
      <xdr:rowOff>1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xmlns="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952500</xdr:colOff>
      <xdr:row>631</xdr:row>
      <xdr:rowOff>18143</xdr:rowOff>
    </xdr:from>
    <xdr:to>
      <xdr:col>12</xdr:col>
      <xdr:colOff>857250</xdr:colOff>
      <xdr:row>637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xmlns="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763</xdr:row>
      <xdr:rowOff>29483</xdr:rowOff>
    </xdr:from>
    <xdr:to>
      <xdr:col>12</xdr:col>
      <xdr:colOff>859518</xdr:colOff>
      <xdr:row>769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xmlns="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895</xdr:row>
      <xdr:rowOff>47625</xdr:rowOff>
    </xdr:from>
    <xdr:to>
      <xdr:col>12</xdr:col>
      <xdr:colOff>845909</xdr:colOff>
      <xdr:row>901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xmlns="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1028</xdr:row>
      <xdr:rowOff>18143</xdr:rowOff>
    </xdr:from>
    <xdr:to>
      <xdr:col>12</xdr:col>
      <xdr:colOff>857250</xdr:colOff>
      <xdr:row>1033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xmlns="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1159</xdr:row>
      <xdr:rowOff>27215</xdr:rowOff>
    </xdr:from>
    <xdr:to>
      <xdr:col>12</xdr:col>
      <xdr:colOff>859517</xdr:colOff>
      <xdr:row>1165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xmlns="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1291</xdr:row>
      <xdr:rowOff>20411</xdr:rowOff>
    </xdr:from>
    <xdr:to>
      <xdr:col>12</xdr:col>
      <xdr:colOff>857250</xdr:colOff>
      <xdr:row>1297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xmlns="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498</xdr:row>
      <xdr:rowOff>323850</xdr:rowOff>
    </xdr:from>
    <xdr:to>
      <xdr:col>12</xdr:col>
      <xdr:colOff>835477</xdr:colOff>
      <xdr:row>505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xmlns="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109</xdr:row>
      <xdr:rowOff>31750</xdr:rowOff>
    </xdr:from>
    <xdr:to>
      <xdr:col>13</xdr:col>
      <xdr:colOff>27213</xdr:colOff>
      <xdr:row>234</xdr:row>
      <xdr:rowOff>19050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xmlns="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19148425"/>
          <a:ext cx="12466864" cy="20227925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1428</xdr:row>
      <xdr:rowOff>24651</xdr:rowOff>
    </xdr:from>
    <xdr:to>
      <xdr:col>12</xdr:col>
      <xdr:colOff>435230</xdr:colOff>
      <xdr:row>1440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xmlns="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1664</xdr:row>
      <xdr:rowOff>0</xdr:rowOff>
    </xdr:from>
    <xdr:to>
      <xdr:col>7</xdr:col>
      <xdr:colOff>367393</xdr:colOff>
      <xdr:row>1674</xdr:row>
      <xdr:rowOff>304800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xmlns="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8</xdr:col>
      <xdr:colOff>0</xdr:colOff>
      <xdr:row>1664</xdr:row>
      <xdr:rowOff>1</xdr:rowOff>
    </xdr:from>
    <xdr:to>
      <xdr:col>12</xdr:col>
      <xdr:colOff>485775</xdr:colOff>
      <xdr:row>1675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xmlns="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0</xdr:colOff>
      <xdr:row>1701</xdr:row>
      <xdr:rowOff>1</xdr:rowOff>
    </xdr:from>
    <xdr:to>
      <xdr:col>12</xdr:col>
      <xdr:colOff>476250</xdr:colOff>
      <xdr:row>1712</xdr:row>
      <xdr:rowOff>9525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xmlns="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1701</xdr:row>
      <xdr:rowOff>0</xdr:rowOff>
    </xdr:from>
    <xdr:to>
      <xdr:col>7</xdr:col>
      <xdr:colOff>367393</xdr:colOff>
      <xdr:row>1711</xdr:row>
      <xdr:rowOff>295275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xmlns="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1672772</xdr:colOff>
      <xdr:row>254</xdr:row>
      <xdr:rowOff>12700</xdr:rowOff>
    </xdr:from>
    <xdr:to>
      <xdr:col>10</xdr:col>
      <xdr:colOff>952500</xdr:colOff>
      <xdr:row>275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2</xdr:col>
      <xdr:colOff>11793</xdr:colOff>
      <xdr:row>277</xdr:row>
      <xdr:rowOff>15875</xdr:rowOff>
    </xdr:from>
    <xdr:to>
      <xdr:col>11</xdr:col>
      <xdr:colOff>15875</xdr:colOff>
      <xdr:row>295</xdr:row>
      <xdr:rowOff>285750</xdr:rowOff>
    </xdr:to>
    <xdr:graphicFrame macro="">
      <xdr:nvGraphicFramePr>
        <xdr:cNvPr id="92" name="Gráfico 91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404</xdr:row>
      <xdr:rowOff>0</xdr:rowOff>
    </xdr:from>
    <xdr:to>
      <xdr:col>11</xdr:col>
      <xdr:colOff>967469</xdr:colOff>
      <xdr:row>414</xdr:row>
      <xdr:rowOff>28575</xdr:rowOff>
    </xdr:to>
    <xdr:graphicFrame macro="">
      <xdr:nvGraphicFramePr>
        <xdr:cNvPr id="93" name="Gráfico 92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468</xdr:row>
      <xdr:rowOff>0</xdr:rowOff>
    </xdr:from>
    <xdr:to>
      <xdr:col>12</xdr:col>
      <xdr:colOff>9525</xdr:colOff>
      <xdr:row>477</xdr:row>
      <xdr:rowOff>306161</xdr:rowOff>
    </xdr:to>
    <xdr:graphicFrame macro="">
      <xdr:nvGraphicFramePr>
        <xdr:cNvPr id="94" name="Gráfico 93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583</xdr:row>
      <xdr:rowOff>0</xdr:rowOff>
    </xdr:from>
    <xdr:to>
      <xdr:col>11</xdr:col>
      <xdr:colOff>952500</xdr:colOff>
      <xdr:row>593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613</xdr:row>
      <xdr:rowOff>0</xdr:rowOff>
    </xdr:from>
    <xdr:to>
      <xdr:col>11</xdr:col>
      <xdr:colOff>952500</xdr:colOff>
      <xdr:row>622</xdr:row>
      <xdr:rowOff>296636</xdr:rowOff>
    </xdr:to>
    <xdr:graphicFrame macro="">
      <xdr:nvGraphicFramePr>
        <xdr:cNvPr id="97" name="Gráfico 96">
          <a:extLst>
            <a:ext uri="{FF2B5EF4-FFF2-40B4-BE49-F238E27FC236}">
              <a16:creationId xmlns="" xmlns:a16="http://schemas.microsoft.com/office/drawing/2014/main" id="{B6FA02F9-2C01-45D5-BBAA-203206E71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715</xdr:row>
      <xdr:rowOff>0</xdr:rowOff>
    </xdr:from>
    <xdr:to>
      <xdr:col>11</xdr:col>
      <xdr:colOff>953860</xdr:colOff>
      <xdr:row>725</xdr:row>
      <xdr:rowOff>1363</xdr:rowOff>
    </xdr:to>
    <xdr:graphicFrame macro="">
      <xdr:nvGraphicFramePr>
        <xdr:cNvPr id="98" name="Gráfico 97">
          <a:extLst>
            <a:ext uri="{FF2B5EF4-FFF2-40B4-BE49-F238E27FC236}">
              <a16:creationId xmlns="" xmlns:a16="http://schemas.microsoft.com/office/drawing/2014/main" id="{187B72E5-9073-4707-B324-FDA235C98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0</xdr:colOff>
      <xdr:row>745</xdr:row>
      <xdr:rowOff>0</xdr:rowOff>
    </xdr:from>
    <xdr:to>
      <xdr:col>11</xdr:col>
      <xdr:colOff>952500</xdr:colOff>
      <xdr:row>754</xdr:row>
      <xdr:rowOff>287112</xdr:rowOff>
    </xdr:to>
    <xdr:graphicFrame macro="">
      <xdr:nvGraphicFramePr>
        <xdr:cNvPr id="99" name="Gráfico 98">
          <a:extLst>
            <a:ext uri="{FF2B5EF4-FFF2-40B4-BE49-F238E27FC236}">
              <a16:creationId xmlns="" xmlns:a16="http://schemas.microsoft.com/office/drawing/2014/main" id="{4148AE0F-9082-42F6-A1E1-01D037EAB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847</xdr:row>
      <xdr:rowOff>0</xdr:rowOff>
    </xdr:from>
    <xdr:to>
      <xdr:col>11</xdr:col>
      <xdr:colOff>952500</xdr:colOff>
      <xdr:row>857</xdr:row>
      <xdr:rowOff>1</xdr:rowOff>
    </xdr:to>
    <xdr:graphicFrame macro="">
      <xdr:nvGraphicFramePr>
        <xdr:cNvPr id="100" name="Gráfico 99">
          <a:extLst>
            <a:ext uri="{FF2B5EF4-FFF2-40B4-BE49-F238E27FC236}">
              <a16:creationId xmlns="" xmlns:a16="http://schemas.microsoft.com/office/drawing/2014/main" id="{7B2AE9ED-472F-4A95-AD5F-9940EEF20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0</xdr:colOff>
      <xdr:row>877</xdr:row>
      <xdr:rowOff>0</xdr:rowOff>
    </xdr:from>
    <xdr:to>
      <xdr:col>11</xdr:col>
      <xdr:colOff>953861</xdr:colOff>
      <xdr:row>886</xdr:row>
      <xdr:rowOff>287111</xdr:rowOff>
    </xdr:to>
    <xdr:graphicFrame macro="">
      <xdr:nvGraphicFramePr>
        <xdr:cNvPr id="103" name="Gráfico 102">
          <a:extLst>
            <a:ext uri="{FF2B5EF4-FFF2-40B4-BE49-F238E27FC236}">
              <a16:creationId xmlns="" xmlns:a16="http://schemas.microsoft.com/office/drawing/2014/main" id="{EBDC9238-1842-47A2-B5AA-1977AEDEA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0</xdr:colOff>
      <xdr:row>979</xdr:row>
      <xdr:rowOff>0</xdr:rowOff>
    </xdr:from>
    <xdr:to>
      <xdr:col>11</xdr:col>
      <xdr:colOff>952500</xdr:colOff>
      <xdr:row>989</xdr:row>
      <xdr:rowOff>1</xdr:rowOff>
    </xdr:to>
    <xdr:graphicFrame macro="">
      <xdr:nvGraphicFramePr>
        <xdr:cNvPr id="104" name="Gráfico 103">
          <a:extLst>
            <a:ext uri="{FF2B5EF4-FFF2-40B4-BE49-F238E27FC236}">
              <a16:creationId xmlns="" xmlns:a16="http://schemas.microsoft.com/office/drawing/2014/main" id="{1E7F0F24-A9FD-47E6-A663-ECA216E20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0</xdr:colOff>
      <xdr:row>1111</xdr:row>
      <xdr:rowOff>0</xdr:rowOff>
    </xdr:from>
    <xdr:to>
      <xdr:col>11</xdr:col>
      <xdr:colOff>953860</xdr:colOff>
      <xdr:row>1121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="" xmlns:a16="http://schemas.microsoft.com/office/drawing/2014/main" id="{347062A3-0CB1-4E17-89A2-CCA6E1EB4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1141</xdr:row>
      <xdr:rowOff>0</xdr:rowOff>
    </xdr:from>
    <xdr:to>
      <xdr:col>11</xdr:col>
      <xdr:colOff>953861</xdr:colOff>
      <xdr:row>1150</xdr:row>
      <xdr:rowOff>300718</xdr:rowOff>
    </xdr:to>
    <xdr:graphicFrame macro="">
      <xdr:nvGraphicFramePr>
        <xdr:cNvPr id="106" name="Gráfico 105">
          <a:extLst>
            <a:ext uri="{FF2B5EF4-FFF2-40B4-BE49-F238E27FC236}">
              <a16:creationId xmlns="" xmlns:a16="http://schemas.microsoft.com/office/drawing/2014/main" id="{88FA4DAA-2B03-4AD7-9E83-0E24C02B8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</xdr:col>
      <xdr:colOff>0</xdr:colOff>
      <xdr:row>1243</xdr:row>
      <xdr:rowOff>0</xdr:rowOff>
    </xdr:from>
    <xdr:to>
      <xdr:col>11</xdr:col>
      <xdr:colOff>953861</xdr:colOff>
      <xdr:row>1253</xdr:row>
      <xdr:rowOff>2</xdr:rowOff>
    </xdr:to>
    <xdr:graphicFrame macro="">
      <xdr:nvGraphicFramePr>
        <xdr:cNvPr id="107" name="Gráfico 106">
          <a:extLst>
            <a:ext uri="{FF2B5EF4-FFF2-40B4-BE49-F238E27FC236}">
              <a16:creationId xmlns="" xmlns:a16="http://schemas.microsoft.com/office/drawing/2014/main" id="{92BE727C-3496-4566-9291-A8611BC9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0</xdr:colOff>
      <xdr:row>1273</xdr:row>
      <xdr:rowOff>0</xdr:rowOff>
    </xdr:from>
    <xdr:to>
      <xdr:col>11</xdr:col>
      <xdr:colOff>952500</xdr:colOff>
      <xdr:row>1282</xdr:row>
      <xdr:rowOff>300718</xdr:rowOff>
    </xdr:to>
    <xdr:graphicFrame macro="">
      <xdr:nvGraphicFramePr>
        <xdr:cNvPr id="112" name="Gráfico 111">
          <a:extLst>
            <a:ext uri="{FF2B5EF4-FFF2-40B4-BE49-F238E27FC236}">
              <a16:creationId xmlns="" xmlns:a16="http://schemas.microsoft.com/office/drawing/2014/main" id="{D8F9846D-758D-4879-83D5-EB3DE8D46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1375</xdr:row>
      <xdr:rowOff>0</xdr:rowOff>
    </xdr:from>
    <xdr:to>
      <xdr:col>11</xdr:col>
      <xdr:colOff>952500</xdr:colOff>
      <xdr:row>1385</xdr:row>
      <xdr:rowOff>1</xdr:rowOff>
    </xdr:to>
    <xdr:graphicFrame macro="">
      <xdr:nvGraphicFramePr>
        <xdr:cNvPr id="113" name="Gráfico 112">
          <a:extLst>
            <a:ext uri="{FF2B5EF4-FFF2-40B4-BE49-F238E27FC236}">
              <a16:creationId xmlns="" xmlns:a16="http://schemas.microsoft.com/office/drawing/2014/main" id="{5BB048AD-FF5E-4F8C-887C-A92391DCB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0</xdr:colOff>
      <xdr:row>1405</xdr:row>
      <xdr:rowOff>0</xdr:rowOff>
    </xdr:from>
    <xdr:to>
      <xdr:col>11</xdr:col>
      <xdr:colOff>952500</xdr:colOff>
      <xdr:row>1414</xdr:row>
      <xdr:rowOff>287110</xdr:rowOff>
    </xdr:to>
    <xdr:graphicFrame macro="">
      <xdr:nvGraphicFramePr>
        <xdr:cNvPr id="121" name="Gráfico 120">
          <a:extLst>
            <a:ext uri="{FF2B5EF4-FFF2-40B4-BE49-F238E27FC236}">
              <a16:creationId xmlns="" xmlns:a16="http://schemas.microsoft.com/office/drawing/2014/main" id="{C3D2FE59-F74E-45FB-B7F7-69057EB11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</xdr:col>
      <xdr:colOff>0</xdr:colOff>
      <xdr:row>1009</xdr:row>
      <xdr:rowOff>0</xdr:rowOff>
    </xdr:from>
    <xdr:to>
      <xdr:col>11</xdr:col>
      <xdr:colOff>952500</xdr:colOff>
      <xdr:row>1018</xdr:row>
      <xdr:rowOff>287110</xdr:rowOff>
    </xdr:to>
    <xdr:graphicFrame macro="">
      <xdr:nvGraphicFramePr>
        <xdr:cNvPr id="122" name="Gráfico 121">
          <a:extLst>
            <a:ext uri="{FF2B5EF4-FFF2-40B4-BE49-F238E27FC236}">
              <a16:creationId xmlns="" xmlns:a16="http://schemas.microsoft.com/office/drawing/2014/main" id="{78599F96-ABC3-4FAC-8705-CAC7A446F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20/1.-%20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B39">
            <v>51</v>
          </cell>
          <cell r="D39">
            <v>81</v>
          </cell>
          <cell r="F39">
            <v>13</v>
          </cell>
        </row>
        <row r="40">
          <cell r="B40">
            <v>134</v>
          </cell>
          <cell r="D40">
            <v>116</v>
          </cell>
          <cell r="F40">
            <v>80</v>
          </cell>
        </row>
        <row r="41">
          <cell r="B41">
            <v>91</v>
          </cell>
          <cell r="D41">
            <v>200</v>
          </cell>
          <cell r="F41">
            <v>118</v>
          </cell>
        </row>
        <row r="42">
          <cell r="B42">
            <v>35</v>
          </cell>
          <cell r="D42">
            <v>60</v>
          </cell>
          <cell r="F42">
            <v>24</v>
          </cell>
        </row>
        <row r="43">
          <cell r="B43">
            <v>109</v>
          </cell>
          <cell r="D43">
            <v>110</v>
          </cell>
          <cell r="F43">
            <v>49</v>
          </cell>
        </row>
        <row r="44">
          <cell r="B44">
            <v>62</v>
          </cell>
          <cell r="D44">
            <v>75</v>
          </cell>
          <cell r="F44">
            <v>26</v>
          </cell>
        </row>
        <row r="45">
          <cell r="B45">
            <v>39</v>
          </cell>
          <cell r="D45">
            <v>83</v>
          </cell>
          <cell r="F45">
            <v>22</v>
          </cell>
        </row>
        <row r="46">
          <cell r="B46">
            <v>82</v>
          </cell>
          <cell r="D46">
            <v>64</v>
          </cell>
          <cell r="F46">
            <v>51</v>
          </cell>
        </row>
        <row r="47"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 2020"/>
      <sheetName val="Hoja1"/>
    </sheetNames>
    <sheetDataSet>
      <sheetData sheetId="0"/>
      <sheetData sheetId="1">
        <row r="3">
          <cell r="A3" t="str">
            <v>Melilla</v>
          </cell>
          <cell r="B3">
            <v>7.6835094560543998E-4</v>
          </cell>
        </row>
        <row r="4">
          <cell r="A4" t="str">
            <v>Ceuta</v>
          </cell>
          <cell r="B4">
            <v>1.4804218575973E-3</v>
          </cell>
        </row>
        <row r="5">
          <cell r="A5" t="str">
            <v>Canarias</v>
          </cell>
          <cell r="B5">
            <v>1.0457150341103E-2</v>
          </cell>
        </row>
        <row r="6">
          <cell r="A6" t="str">
            <v>Baleares (Islas)</v>
          </cell>
          <cell r="B6">
            <v>1.1194398682021999E-2</v>
          </cell>
        </row>
        <row r="7">
          <cell r="A7" t="str">
            <v>Rioja (La)</v>
          </cell>
          <cell r="B7">
            <v>1.2482469932721001E-2</v>
          </cell>
        </row>
        <row r="8">
          <cell r="A8" t="str">
            <v>Murcia (Región de)</v>
          </cell>
          <cell r="B8">
            <v>1.4240123405381E-2</v>
          </cell>
        </row>
        <row r="9">
          <cell r="A9" t="str">
            <v>Navarra (Comunidad Foral de)</v>
          </cell>
          <cell r="B9">
            <v>1.6813633049033001E-2</v>
          </cell>
        </row>
        <row r="10">
          <cell r="A10" t="str">
            <v>Aragón</v>
          </cell>
          <cell r="B10">
            <v>2.0195558756519998E-2</v>
          </cell>
        </row>
        <row r="11">
          <cell r="A11" t="str">
            <v>Cantabria</v>
          </cell>
          <cell r="B11">
            <v>2.5050639800337001E-2</v>
          </cell>
        </row>
        <row r="12">
          <cell r="A12" t="str">
            <v>Extremadura</v>
          </cell>
          <cell r="B12">
            <v>2.6569155870350001E-2</v>
          </cell>
        </row>
        <row r="13">
          <cell r="A13" t="str">
            <v>Asturias (Principado de)</v>
          </cell>
          <cell r="B13">
            <v>4.1773997389768003E-2</v>
          </cell>
        </row>
        <row r="14">
          <cell r="A14" t="str">
            <v>Comunidad Valenciana</v>
          </cell>
          <cell r="B14">
            <v>4.8407156071804999E-2</v>
          </cell>
        </row>
        <row r="15">
          <cell r="A15" t="str">
            <v>Castilla - La Mancha</v>
          </cell>
          <cell r="B15">
            <v>5.2043361851471001E-2</v>
          </cell>
        </row>
        <row r="16">
          <cell r="A16" t="str">
            <v>País Vasco</v>
          </cell>
          <cell r="B16">
            <v>5.2773013110435002E-2</v>
          </cell>
        </row>
        <row r="17">
          <cell r="A17" t="str">
            <v>Cataluña</v>
          </cell>
          <cell r="B17">
            <v>5.9071239065056E-2</v>
          </cell>
        </row>
        <row r="18">
          <cell r="A18" t="str">
            <v>Galicia</v>
          </cell>
          <cell r="B18">
            <v>7.3366306972423995E-2</v>
          </cell>
        </row>
        <row r="19">
          <cell r="A19" t="str">
            <v>Andalucía</v>
          </cell>
          <cell r="B19">
            <v>7.8601428988773994E-2</v>
          </cell>
        </row>
        <row r="20">
          <cell r="A20" t="str">
            <v>Castilla y León</v>
          </cell>
          <cell r="B20">
            <v>0.15414068661409999</v>
          </cell>
        </row>
        <row r="21">
          <cell r="A21" t="str">
            <v>Madrid (Comunidad de)</v>
          </cell>
          <cell r="B21">
            <v>0.30057090729549002</v>
          </cell>
        </row>
        <row r="47">
          <cell r="A47" t="str">
            <v>Resto de América</v>
          </cell>
          <cell r="B47">
            <v>6.7476355470764998E-2</v>
          </cell>
        </row>
        <row r="48">
          <cell r="A48" t="str">
            <v>Resto del mundo</v>
          </cell>
          <cell r="B48">
            <v>0.12296305233613</v>
          </cell>
        </row>
        <row r="49">
          <cell r="A49" t="str">
            <v>Resto de Europa</v>
          </cell>
          <cell r="B49">
            <v>9.4696131358016994E-2</v>
          </cell>
        </row>
        <row r="50">
          <cell r="A50" t="str">
            <v>Canadá</v>
          </cell>
          <cell r="B50">
            <v>8.8970042347056005E-3</v>
          </cell>
        </row>
        <row r="51">
          <cell r="A51" t="str">
            <v>Japón</v>
          </cell>
          <cell r="B51">
            <v>1.5292388621785001E-2</v>
          </cell>
        </row>
        <row r="52">
          <cell r="A52" t="str">
            <v>Méjico</v>
          </cell>
          <cell r="B52">
            <v>2.1429807123798002E-2</v>
          </cell>
        </row>
        <row r="53">
          <cell r="A53" t="str">
            <v>Brasil</v>
          </cell>
          <cell r="B53">
            <v>3.2663583599695997E-2</v>
          </cell>
        </row>
        <row r="54">
          <cell r="A54" t="str">
            <v>EEUU</v>
          </cell>
          <cell r="B54">
            <v>4.4519766799884002E-2</v>
          </cell>
        </row>
        <row r="55">
          <cell r="A55" t="str">
            <v>Italia</v>
          </cell>
          <cell r="B55">
            <v>4.6296707069228997E-2</v>
          </cell>
        </row>
        <row r="56">
          <cell r="A56" t="str">
            <v>Benelux (Bélgica, Holanda y Luxemburgo)</v>
          </cell>
          <cell r="B56">
            <v>4.6575079892591999E-2</v>
          </cell>
        </row>
        <row r="57">
          <cell r="A57" t="str">
            <v>Alemania</v>
          </cell>
          <cell r="B57">
            <v>5.4150373550718001E-2</v>
          </cell>
        </row>
        <row r="58">
          <cell r="A58" t="str">
            <v>China</v>
          </cell>
          <cell r="B58">
            <v>5.8069135366148002E-2</v>
          </cell>
        </row>
        <row r="59">
          <cell r="A59" t="str">
            <v>Reino Unido</v>
          </cell>
          <cell r="B59">
            <v>0.11416513349279001</v>
          </cell>
        </row>
        <row r="60">
          <cell r="A60" t="str">
            <v>Portugal</v>
          </cell>
          <cell r="B60">
            <v>0.12874197427416001</v>
          </cell>
        </row>
        <row r="61">
          <cell r="A61" t="str">
            <v>Francia</v>
          </cell>
          <cell r="B61">
            <v>0.14406350680957999</v>
          </cell>
        </row>
        <row r="82">
          <cell r="B82" t="str">
            <v>Enero</v>
          </cell>
          <cell r="C82" t="str">
            <v>Febrero</v>
          </cell>
          <cell r="D82" t="str">
            <v>Marzo</v>
          </cell>
          <cell r="E82" t="str">
            <v>Abril</v>
          </cell>
          <cell r="F82" t="str">
            <v>Mayo</v>
          </cell>
          <cell r="G82" t="str">
            <v>Junio</v>
          </cell>
          <cell r="H82" t="str">
            <v>Julio</v>
          </cell>
          <cell r="I82" t="str">
            <v>Agosto</v>
          </cell>
          <cell r="J82" t="str">
            <v>Septiembre</v>
          </cell>
          <cell r="K82" t="str">
            <v>Octubre</v>
          </cell>
          <cell r="L82" t="str">
            <v>Noviembre</v>
          </cell>
          <cell r="M82" t="str">
            <v>Diciembre</v>
          </cell>
        </row>
        <row r="83">
          <cell r="A83" t="str">
            <v>AÑO 2019</v>
          </cell>
          <cell r="B83">
            <v>389114</v>
          </cell>
          <cell r="C83">
            <v>467211</v>
          </cell>
          <cell r="D83">
            <v>595289</v>
          </cell>
          <cell r="E83">
            <v>788566</v>
          </cell>
          <cell r="F83">
            <v>812511</v>
          </cell>
          <cell r="G83">
            <v>864561</v>
          </cell>
          <cell r="H83">
            <v>867353</v>
          </cell>
          <cell r="I83">
            <v>1199543</v>
          </cell>
          <cell r="J83">
            <v>870060</v>
          </cell>
          <cell r="K83">
            <v>800461</v>
          </cell>
          <cell r="L83">
            <v>639688</v>
          </cell>
          <cell r="M83">
            <v>614484</v>
          </cell>
        </row>
        <row r="84">
          <cell r="A84" t="str">
            <v>AÑO 2020</v>
          </cell>
          <cell r="B84">
            <v>440226</v>
          </cell>
          <cell r="C84"/>
          <cell r="D84"/>
          <cell r="E84"/>
          <cell r="F84"/>
          <cell r="G84"/>
          <cell r="H84"/>
          <cell r="I84"/>
          <cell r="J84"/>
          <cell r="K84"/>
          <cell r="L84"/>
          <cell r="M84"/>
        </row>
        <row r="87">
          <cell r="B87" t="str">
            <v>Enero</v>
          </cell>
          <cell r="C87" t="str">
            <v>Febrero</v>
          </cell>
          <cell r="D87" t="str">
            <v>Marzo</v>
          </cell>
          <cell r="E87" t="str">
            <v>Abril</v>
          </cell>
          <cell r="F87" t="str">
            <v>Mayo</v>
          </cell>
          <cell r="G87" t="str">
            <v>Junio</v>
          </cell>
          <cell r="H87" t="str">
            <v>Julio</v>
          </cell>
          <cell r="I87" t="str">
            <v>Agosto</v>
          </cell>
          <cell r="J87" t="str">
            <v>Septiembre</v>
          </cell>
          <cell r="K87" t="str">
            <v>Octubre</v>
          </cell>
          <cell r="L87" t="str">
            <v>Noviembre</v>
          </cell>
          <cell r="M87" t="str">
            <v>Diciembre</v>
          </cell>
        </row>
        <row r="88">
          <cell r="A88" t="str">
            <v>AÑO 2019</v>
          </cell>
          <cell r="B88">
            <v>655740</v>
          </cell>
          <cell r="C88">
            <v>759966</v>
          </cell>
          <cell r="D88">
            <v>1003448</v>
          </cell>
          <cell r="E88">
            <v>1361160</v>
          </cell>
          <cell r="F88">
            <v>1309968</v>
          </cell>
          <cell r="G88">
            <v>1417925</v>
          </cell>
          <cell r="H88">
            <v>1543564</v>
          </cell>
          <cell r="I88">
            <v>2248836</v>
          </cell>
          <cell r="J88">
            <v>1414754</v>
          </cell>
          <cell r="K88">
            <v>1330736</v>
          </cell>
          <cell r="L88">
            <v>1087118</v>
          </cell>
          <cell r="M88">
            <v>1095192</v>
          </cell>
        </row>
        <row r="89">
          <cell r="A89" t="str">
            <v>AÑO 2020</v>
          </cell>
          <cell r="B89">
            <v>721404</v>
          </cell>
          <cell r="C89"/>
          <cell r="D89"/>
          <cell r="E89"/>
          <cell r="F89"/>
          <cell r="G89"/>
          <cell r="H89"/>
          <cell r="I89"/>
          <cell r="J89"/>
          <cell r="K89"/>
          <cell r="L89"/>
          <cell r="M89"/>
        </row>
        <row r="94">
          <cell r="B94" t="str">
            <v>Enero</v>
          </cell>
          <cell r="C94" t="str">
            <v>Febrero</v>
          </cell>
          <cell r="D94" t="str">
            <v>Marzo</v>
          </cell>
          <cell r="E94" t="str">
            <v>Abril</v>
          </cell>
          <cell r="F94" t="str">
            <v>Mayo</v>
          </cell>
          <cell r="G94" t="str">
            <v>Junio</v>
          </cell>
          <cell r="H94" t="str">
            <v>Julio</v>
          </cell>
          <cell r="I94" t="str">
            <v>Agosto</v>
          </cell>
          <cell r="J94" t="str">
            <v>Septiembre</v>
          </cell>
          <cell r="K94" t="str">
            <v>Octubre</v>
          </cell>
          <cell r="L94" t="str">
            <v>Noviembre</v>
          </cell>
          <cell r="M94" t="str">
            <v>Diciembre</v>
          </cell>
        </row>
        <row r="95">
          <cell r="A95" t="str">
            <v>AÑO 2019</v>
          </cell>
          <cell r="B95">
            <v>312582</v>
          </cell>
          <cell r="C95">
            <v>356296</v>
          </cell>
          <cell r="D95">
            <v>442840</v>
          </cell>
          <cell r="E95">
            <v>556947</v>
          </cell>
          <cell r="F95">
            <v>585358</v>
          </cell>
          <cell r="G95">
            <v>600466</v>
          </cell>
          <cell r="H95">
            <v>589861</v>
          </cell>
          <cell r="I95">
            <v>769600</v>
          </cell>
          <cell r="J95">
            <v>623824</v>
          </cell>
          <cell r="K95">
            <v>578995</v>
          </cell>
          <cell r="L95">
            <v>459227</v>
          </cell>
          <cell r="M95">
            <v>434410</v>
          </cell>
        </row>
        <row r="96">
          <cell r="A96" t="str">
            <v>AÑO 2020</v>
          </cell>
          <cell r="B96">
            <v>338158</v>
          </cell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9">
          <cell r="B99" t="str">
            <v>Enero</v>
          </cell>
          <cell r="C99" t="str">
            <v>Febrero</v>
          </cell>
          <cell r="D99" t="str">
            <v>Marzo</v>
          </cell>
          <cell r="E99" t="str">
            <v>Abril</v>
          </cell>
          <cell r="F99" t="str">
            <v>Mayo</v>
          </cell>
          <cell r="G99" t="str">
            <v>Junio</v>
          </cell>
          <cell r="H99" t="str">
            <v>Julio</v>
          </cell>
          <cell r="I99" t="str">
            <v>Agosto</v>
          </cell>
          <cell r="J99" t="str">
            <v>Septiembre</v>
          </cell>
          <cell r="K99" t="str">
            <v>Octubre</v>
          </cell>
          <cell r="L99" t="str">
            <v>Noviembre</v>
          </cell>
          <cell r="M99" t="str">
            <v>Diciembre</v>
          </cell>
        </row>
        <row r="100">
          <cell r="A100" t="str">
            <v>AÑO 2019</v>
          </cell>
          <cell r="B100">
            <v>505504</v>
          </cell>
          <cell r="C100">
            <v>551807</v>
          </cell>
          <cell r="D100">
            <v>719992</v>
          </cell>
          <cell r="E100">
            <v>875427</v>
          </cell>
          <cell r="F100">
            <v>907259</v>
          </cell>
          <cell r="G100">
            <v>926038</v>
          </cell>
          <cell r="H100">
            <v>914909</v>
          </cell>
          <cell r="I100">
            <v>1198775</v>
          </cell>
          <cell r="J100">
            <v>980949</v>
          </cell>
          <cell r="K100">
            <v>932536</v>
          </cell>
          <cell r="L100">
            <v>742242</v>
          </cell>
          <cell r="M100">
            <v>683808</v>
          </cell>
        </row>
        <row r="101">
          <cell r="A101" t="str">
            <v>AÑO 2020</v>
          </cell>
          <cell r="B101">
            <v>535902</v>
          </cell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6">
          <cell r="B106" t="str">
            <v>Enero</v>
          </cell>
          <cell r="C106" t="str">
            <v>Febrero</v>
          </cell>
          <cell r="D106" t="str">
            <v>Marzo</v>
          </cell>
          <cell r="E106" t="str">
            <v>Abril</v>
          </cell>
          <cell r="F106" t="str">
            <v>Mayo</v>
          </cell>
          <cell r="G106" t="str">
            <v>Junio</v>
          </cell>
          <cell r="H106" t="str">
            <v>Julio</v>
          </cell>
          <cell r="I106" t="str">
            <v>Agosto</v>
          </cell>
          <cell r="J106" t="str">
            <v>Septiembre</v>
          </cell>
          <cell r="K106" t="str">
            <v>Octubre</v>
          </cell>
          <cell r="L106" t="str">
            <v>Noviembre</v>
          </cell>
          <cell r="M106" t="str">
            <v>Diciembre</v>
          </cell>
        </row>
        <row r="107">
          <cell r="A107" t="str">
            <v>AÑO 2019</v>
          </cell>
          <cell r="B107">
            <v>9219</v>
          </cell>
          <cell r="C107">
            <v>8177</v>
          </cell>
          <cell r="D107">
            <v>10402</v>
          </cell>
          <cell r="E107">
            <v>22914</v>
          </cell>
          <cell r="F107">
            <v>20840</v>
          </cell>
          <cell r="G107">
            <v>22825</v>
          </cell>
          <cell r="H107">
            <v>20421</v>
          </cell>
          <cell r="I107">
            <v>25869</v>
          </cell>
          <cell r="J107">
            <v>28867</v>
          </cell>
          <cell r="K107">
            <v>19078</v>
          </cell>
          <cell r="L107">
            <v>13202</v>
          </cell>
          <cell r="M107">
            <v>15445</v>
          </cell>
        </row>
        <row r="108">
          <cell r="A108" t="str">
            <v>AÑO 2020</v>
          </cell>
          <cell r="B108">
            <v>8437</v>
          </cell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11">
          <cell r="B111" t="str">
            <v>Enero</v>
          </cell>
          <cell r="C111" t="str">
            <v>Febrero</v>
          </cell>
          <cell r="D111" t="str">
            <v>Marzo</v>
          </cell>
          <cell r="E111" t="str">
            <v>Abril</v>
          </cell>
          <cell r="F111" t="str">
            <v>Mayo</v>
          </cell>
          <cell r="G111" t="str">
            <v>Junio</v>
          </cell>
          <cell r="H111" t="str">
            <v>Julio</v>
          </cell>
          <cell r="I111" t="str">
            <v>Agosto</v>
          </cell>
          <cell r="J111" t="str">
            <v>Septiembre</v>
          </cell>
          <cell r="K111" t="str">
            <v>Octubre</v>
          </cell>
          <cell r="L111" t="str">
            <v>Noviembre</v>
          </cell>
          <cell r="M111" t="str">
            <v>Diciembre</v>
          </cell>
        </row>
        <row r="112">
          <cell r="A112" t="str">
            <v>AÑO 2019</v>
          </cell>
          <cell r="B112">
            <v>26703</v>
          </cell>
          <cell r="C112">
            <v>22675</v>
          </cell>
          <cell r="D112">
            <v>22430</v>
          </cell>
          <cell r="E112">
            <v>47886</v>
          </cell>
          <cell r="F112">
            <v>34462</v>
          </cell>
          <cell r="G112">
            <v>46467</v>
          </cell>
          <cell r="H112">
            <v>37058</v>
          </cell>
          <cell r="I112">
            <v>43780</v>
          </cell>
          <cell r="J112">
            <v>45976</v>
          </cell>
          <cell r="K112">
            <v>34301</v>
          </cell>
          <cell r="L112">
            <v>28711</v>
          </cell>
          <cell r="M112">
            <v>37289</v>
          </cell>
        </row>
        <row r="113">
          <cell r="A113" t="str">
            <v>AÑO 2020</v>
          </cell>
          <cell r="B113">
            <v>24298</v>
          </cell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9">
          <cell r="B119" t="str">
            <v>Enero</v>
          </cell>
          <cell r="C119" t="str">
            <v>Febrero</v>
          </cell>
          <cell r="D119" t="str">
            <v>Marzo</v>
          </cell>
          <cell r="E119" t="str">
            <v>Abril</v>
          </cell>
          <cell r="F119" t="str">
            <v>Mayo</v>
          </cell>
          <cell r="G119" t="str">
            <v>Junio</v>
          </cell>
          <cell r="H119" t="str">
            <v>Julio</v>
          </cell>
          <cell r="I119" t="str">
            <v>Agosto</v>
          </cell>
          <cell r="J119" t="str">
            <v>Septiembre</v>
          </cell>
          <cell r="K119" t="str">
            <v>Octubre</v>
          </cell>
          <cell r="L119" t="str">
            <v>Noviembre</v>
          </cell>
          <cell r="M119" t="str">
            <v>Diciembre</v>
          </cell>
        </row>
        <row r="120">
          <cell r="A120" t="str">
            <v>AÑO 2019</v>
          </cell>
          <cell r="B120">
            <v>41964</v>
          </cell>
          <cell r="C120">
            <v>60499</v>
          </cell>
          <cell r="D120">
            <v>81563</v>
          </cell>
          <cell r="E120">
            <v>97680</v>
          </cell>
          <cell r="F120">
            <v>94003</v>
          </cell>
          <cell r="G120">
            <v>102822</v>
          </cell>
          <cell r="H120">
            <v>112470</v>
          </cell>
          <cell r="I120">
            <v>158349</v>
          </cell>
          <cell r="J120">
            <v>98551</v>
          </cell>
          <cell r="K120">
            <v>102895</v>
          </cell>
          <cell r="L120">
            <v>96453</v>
          </cell>
          <cell r="M120">
            <v>96114</v>
          </cell>
        </row>
        <row r="121">
          <cell r="A121" t="str">
            <v>AÑO 2020</v>
          </cell>
          <cell r="B121">
            <v>49718</v>
          </cell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4">
          <cell r="B124" t="str">
            <v>Enero</v>
          </cell>
          <cell r="C124" t="str">
            <v>Febrero</v>
          </cell>
          <cell r="D124" t="str">
            <v>Marzo</v>
          </cell>
          <cell r="E124" t="str">
            <v>Abril</v>
          </cell>
          <cell r="F124" t="str">
            <v>Mayo</v>
          </cell>
          <cell r="G124" t="str">
            <v>Junio</v>
          </cell>
          <cell r="H124" t="str">
            <v>Julio</v>
          </cell>
          <cell r="I124" t="str">
            <v>Agosto</v>
          </cell>
          <cell r="J124" t="str">
            <v>Septiembre</v>
          </cell>
          <cell r="K124" t="str">
            <v>Octubre</v>
          </cell>
          <cell r="L124" t="str">
            <v>Noviembre</v>
          </cell>
          <cell r="M124" t="str">
            <v>Diciembre</v>
          </cell>
        </row>
        <row r="125">
          <cell r="A125" t="str">
            <v>AÑO 2019</v>
          </cell>
          <cell r="B125">
            <v>71160</v>
          </cell>
          <cell r="C125">
            <v>106734</v>
          </cell>
          <cell r="D125">
            <v>147812</v>
          </cell>
          <cell r="E125">
            <v>204251</v>
          </cell>
          <cell r="F125">
            <v>161108</v>
          </cell>
          <cell r="G125">
            <v>183154</v>
          </cell>
          <cell r="H125">
            <v>231469</v>
          </cell>
          <cell r="I125">
            <v>421413</v>
          </cell>
          <cell r="J125">
            <v>174323</v>
          </cell>
          <cell r="K125">
            <v>181094</v>
          </cell>
          <cell r="L125">
            <v>176808</v>
          </cell>
          <cell r="M125">
            <v>222124</v>
          </cell>
        </row>
        <row r="126">
          <cell r="A126" t="str">
            <v>AÑO 2020</v>
          </cell>
          <cell r="B126">
            <v>82408</v>
          </cell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31">
          <cell r="B131" t="str">
            <v>Enero</v>
          </cell>
          <cell r="C131" t="str">
            <v>Febrero</v>
          </cell>
          <cell r="D131" t="str">
            <v>Marzo</v>
          </cell>
          <cell r="E131" t="str">
            <v>Abril</v>
          </cell>
          <cell r="F131" t="str">
            <v>Mayo</v>
          </cell>
          <cell r="G131" t="str">
            <v>Junio</v>
          </cell>
          <cell r="H131" t="str">
            <v>Julio</v>
          </cell>
          <cell r="I131" t="str">
            <v>Agosto</v>
          </cell>
          <cell r="J131" t="str">
            <v>Septiembre</v>
          </cell>
          <cell r="K131" t="str">
            <v>Octubre</v>
          </cell>
          <cell r="L131" t="str">
            <v>Noviembre</v>
          </cell>
          <cell r="M131" t="str">
            <v>Diciembre</v>
          </cell>
        </row>
        <row r="132">
          <cell r="A132" t="str">
            <v>AÑO 2019</v>
          </cell>
          <cell r="B132">
            <v>3388</v>
          </cell>
          <cell r="C132">
            <v>4836</v>
          </cell>
          <cell r="D132">
            <v>9665</v>
          </cell>
          <cell r="E132">
            <v>26837</v>
          </cell>
          <cell r="F132">
            <v>24220</v>
          </cell>
          <cell r="G132">
            <v>40032</v>
          </cell>
          <cell r="H132">
            <v>59939</v>
          </cell>
          <cell r="I132">
            <v>97883</v>
          </cell>
          <cell r="J132">
            <v>22884</v>
          </cell>
          <cell r="K132">
            <v>13296</v>
          </cell>
          <cell r="L132">
            <v>5710</v>
          </cell>
          <cell r="M132">
            <v>4256</v>
          </cell>
        </row>
        <row r="133">
          <cell r="A133" t="str">
            <v>AÑO 2020</v>
          </cell>
          <cell r="B133">
            <v>5028</v>
          </cell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6">
          <cell r="B136" t="str">
            <v>Enero</v>
          </cell>
          <cell r="C136" t="str">
            <v>Febrero</v>
          </cell>
          <cell r="D136" t="str">
            <v>Marzo</v>
          </cell>
          <cell r="E136" t="str">
            <v>Abril</v>
          </cell>
          <cell r="F136" t="str">
            <v>Mayo</v>
          </cell>
          <cell r="G136" t="str">
            <v>Junio</v>
          </cell>
          <cell r="H136" t="str">
            <v>Julio</v>
          </cell>
          <cell r="I136" t="str">
            <v>Agosto</v>
          </cell>
          <cell r="J136" t="str">
            <v>Septiembre</v>
          </cell>
          <cell r="K136" t="str">
            <v>Octubre</v>
          </cell>
          <cell r="L136" t="str">
            <v>Noviembre</v>
          </cell>
          <cell r="M136" t="str">
            <v>Diciembre</v>
          </cell>
        </row>
        <row r="137">
          <cell r="A137" t="str">
            <v>AÑO 2019</v>
          </cell>
          <cell r="B137">
            <v>4417</v>
          </cell>
          <cell r="C137">
            <v>7497</v>
          </cell>
          <cell r="D137">
            <v>16168</v>
          </cell>
          <cell r="E137">
            <v>63218</v>
          </cell>
          <cell r="F137">
            <v>50806</v>
          </cell>
          <cell r="G137">
            <v>90337</v>
          </cell>
          <cell r="H137">
            <v>166201</v>
          </cell>
          <cell r="I137">
            <v>271082</v>
          </cell>
          <cell r="J137">
            <v>47626</v>
          </cell>
          <cell r="K137">
            <v>26718</v>
          </cell>
          <cell r="L137">
            <v>10935</v>
          </cell>
          <cell r="M137">
            <v>7327</v>
          </cell>
        </row>
        <row r="138">
          <cell r="A138" t="str">
            <v>AÑO 2020</v>
          </cell>
          <cell r="B138">
            <v>6116</v>
          </cell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43">
          <cell r="B143" t="str">
            <v>Enero</v>
          </cell>
          <cell r="C143" t="str">
            <v>Febrero</v>
          </cell>
          <cell r="D143" t="str">
            <v>Marzo</v>
          </cell>
          <cell r="E143" t="str">
            <v>Abril</v>
          </cell>
          <cell r="F143" t="str">
            <v>Mayo</v>
          </cell>
          <cell r="G143" t="str">
            <v>Junio</v>
          </cell>
          <cell r="H143" t="str">
            <v>Julio</v>
          </cell>
          <cell r="I143" t="str">
            <v>Agosto</v>
          </cell>
          <cell r="J143" t="str">
            <v>Septiembre</v>
          </cell>
          <cell r="K143" t="str">
            <v>Octubre</v>
          </cell>
          <cell r="L143" t="str">
            <v>Noviembre</v>
          </cell>
          <cell r="M143" t="str">
            <v>Diciembre</v>
          </cell>
        </row>
        <row r="144">
          <cell r="A144" t="str">
            <v>AÑO 2019</v>
          </cell>
          <cell r="B144">
            <v>2198</v>
          </cell>
          <cell r="C144">
            <v>5055</v>
          </cell>
          <cell r="D144">
            <v>7587</v>
          </cell>
          <cell r="E144">
            <v>23556</v>
          </cell>
          <cell r="F144">
            <v>32860</v>
          </cell>
          <cell r="G144">
            <v>37406</v>
          </cell>
          <cell r="H144">
            <v>30325</v>
          </cell>
          <cell r="I144">
            <v>46426</v>
          </cell>
          <cell r="J144">
            <v>42752</v>
          </cell>
          <cell r="K144">
            <v>28923</v>
          </cell>
          <cell r="L144">
            <v>11698</v>
          </cell>
          <cell r="M144">
            <v>8728</v>
          </cell>
        </row>
        <row r="145">
          <cell r="A145" t="str">
            <v>AÑO 2020</v>
          </cell>
          <cell r="B145">
            <v>4663</v>
          </cell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8">
          <cell r="B148" t="str">
            <v>Enero</v>
          </cell>
          <cell r="C148" t="str">
            <v>Febrero</v>
          </cell>
          <cell r="D148" t="str">
            <v>Marzo</v>
          </cell>
          <cell r="E148" t="str">
            <v>Abril</v>
          </cell>
          <cell r="F148" t="str">
            <v>Mayo</v>
          </cell>
          <cell r="G148" t="str">
            <v>Junio</v>
          </cell>
          <cell r="H148" t="str">
            <v>Julio</v>
          </cell>
          <cell r="I148" t="str">
            <v>Agosto</v>
          </cell>
          <cell r="J148" t="str">
            <v>Septiembre</v>
          </cell>
          <cell r="K148" t="str">
            <v>Octubre</v>
          </cell>
          <cell r="L148" t="str">
            <v>Noviembre</v>
          </cell>
          <cell r="M148" t="str">
            <v>Diciembre</v>
          </cell>
        </row>
        <row r="149">
          <cell r="A149" t="str">
            <v>AÑO 2019</v>
          </cell>
          <cell r="B149">
            <v>3385</v>
          </cell>
          <cell r="C149">
            <v>9573</v>
          </cell>
          <cell r="D149">
            <v>11430</v>
          </cell>
          <cell r="E149">
            <v>37555</v>
          </cell>
          <cell r="F149">
            <v>39996</v>
          </cell>
          <cell r="G149">
            <v>47896</v>
          </cell>
          <cell r="H149">
            <v>60968</v>
          </cell>
          <cell r="I149">
            <v>74155</v>
          </cell>
          <cell r="J149">
            <v>48762</v>
          </cell>
          <cell r="K149">
            <v>39198</v>
          </cell>
          <cell r="L149">
            <v>16332</v>
          </cell>
          <cell r="M149">
            <v>16834</v>
          </cell>
        </row>
        <row r="150">
          <cell r="A150" t="str">
            <v>AÑO 2020</v>
          </cell>
          <cell r="B150">
            <v>8108</v>
          </cell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6">
          <cell r="B156" t="str">
            <v>Enero</v>
          </cell>
          <cell r="C156" t="str">
            <v>Febrero</v>
          </cell>
          <cell r="D156" t="str">
            <v>Marzo</v>
          </cell>
          <cell r="E156" t="str">
            <v>Abril</v>
          </cell>
          <cell r="F156" t="str">
            <v>Mayo</v>
          </cell>
          <cell r="G156" t="str">
            <v>Junio</v>
          </cell>
          <cell r="H156" t="str">
            <v>Julio</v>
          </cell>
          <cell r="I156" t="str">
            <v>Agosto</v>
          </cell>
          <cell r="J156" t="str">
            <v>Septiembre</v>
          </cell>
          <cell r="K156" t="str">
            <v>Octubre</v>
          </cell>
          <cell r="L156" t="str">
            <v>Noviembre</v>
          </cell>
          <cell r="M156" t="str">
            <v>Diciembre</v>
          </cell>
        </row>
        <row r="157">
          <cell r="A157" t="str">
            <v>AÑO 2019</v>
          </cell>
          <cell r="B157">
            <v>11997</v>
          </cell>
          <cell r="C157">
            <v>15829</v>
          </cell>
          <cell r="D157">
            <v>28009</v>
          </cell>
          <cell r="E157">
            <v>36476</v>
          </cell>
          <cell r="F157">
            <v>34539</v>
          </cell>
          <cell r="G157">
            <v>38313</v>
          </cell>
          <cell r="H157">
            <v>32751</v>
          </cell>
          <cell r="I157">
            <v>67395</v>
          </cell>
          <cell r="J157">
            <v>34893</v>
          </cell>
          <cell r="K157">
            <v>39280</v>
          </cell>
          <cell r="L157">
            <v>36659</v>
          </cell>
          <cell r="M157">
            <v>36379</v>
          </cell>
        </row>
        <row r="158">
          <cell r="A158" t="str">
            <v>AÑO 2020</v>
          </cell>
          <cell r="B158">
            <v>22801</v>
          </cell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61">
          <cell r="B161" t="str">
            <v>Enero</v>
          </cell>
          <cell r="C161" t="str">
            <v>Febrero</v>
          </cell>
          <cell r="D161" t="str">
            <v>Marzo</v>
          </cell>
          <cell r="E161" t="str">
            <v>Abril</v>
          </cell>
          <cell r="F161" t="str">
            <v>Mayo</v>
          </cell>
          <cell r="G161" t="str">
            <v>Junio</v>
          </cell>
          <cell r="H161" t="str">
            <v>Julio</v>
          </cell>
          <cell r="I161" t="str">
            <v>Agosto</v>
          </cell>
          <cell r="J161" t="str">
            <v>Septiembre</v>
          </cell>
          <cell r="K161" t="str">
            <v>Octubre</v>
          </cell>
          <cell r="L161" t="str">
            <v>Noviembre</v>
          </cell>
          <cell r="M161" t="str">
            <v>Diciembre</v>
          </cell>
        </row>
        <row r="162">
          <cell r="A162" t="str">
            <v>AÑO 2019</v>
          </cell>
          <cell r="B162">
            <v>24237</v>
          </cell>
          <cell r="C162">
            <v>30953</v>
          </cell>
          <cell r="D162">
            <v>49693</v>
          </cell>
          <cell r="E162">
            <v>76139</v>
          </cell>
          <cell r="F162">
            <v>71359</v>
          </cell>
          <cell r="G162">
            <v>78469</v>
          </cell>
          <cell r="H162">
            <v>76128</v>
          </cell>
          <cell r="I162">
            <v>136375</v>
          </cell>
          <cell r="J162">
            <v>76783</v>
          </cell>
          <cell r="K162">
            <v>77749</v>
          </cell>
          <cell r="L162">
            <v>73396</v>
          </cell>
          <cell r="M162">
            <v>82999</v>
          </cell>
        </row>
        <row r="163">
          <cell r="A163" t="str">
            <v>AÑO 2020</v>
          </cell>
          <cell r="B163">
            <v>40173</v>
          </cell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8">
          <cell r="B168" t="str">
            <v>Enero</v>
          </cell>
          <cell r="C168" t="str">
            <v>Febrero</v>
          </cell>
          <cell r="D168" t="str">
            <v>Marzo</v>
          </cell>
          <cell r="E168" t="str">
            <v>Abril</v>
          </cell>
          <cell r="F168" t="str">
            <v>Mayo</v>
          </cell>
          <cell r="G168" t="str">
            <v>Junio</v>
          </cell>
          <cell r="H168" t="str">
            <v>Julio</v>
          </cell>
          <cell r="I168" t="str">
            <v>Agosto</v>
          </cell>
          <cell r="J168" t="str">
            <v>Septiembre</v>
          </cell>
          <cell r="K168" t="str">
            <v>Octubre</v>
          </cell>
          <cell r="L168" t="str">
            <v>Noviembre</v>
          </cell>
          <cell r="M168" t="str">
            <v>Diciembre</v>
          </cell>
        </row>
        <row r="169">
          <cell r="A169" t="str">
            <v>AÑO 2019</v>
          </cell>
          <cell r="B169">
            <v>7766</v>
          </cell>
          <cell r="C169">
            <v>16519</v>
          </cell>
          <cell r="D169">
            <v>15223</v>
          </cell>
          <cell r="E169">
            <v>24156</v>
          </cell>
          <cell r="F169">
            <v>20691</v>
          </cell>
          <cell r="G169">
            <v>22697</v>
          </cell>
          <cell r="H169">
            <v>21586</v>
          </cell>
          <cell r="I169">
            <v>34021</v>
          </cell>
          <cell r="J169">
            <v>18289</v>
          </cell>
          <cell r="K169">
            <v>17994</v>
          </cell>
          <cell r="L169">
            <v>16739</v>
          </cell>
          <cell r="M169">
            <v>19152</v>
          </cell>
        </row>
        <row r="170">
          <cell r="A170" t="str">
            <v>AÑO 2020</v>
          </cell>
          <cell r="B170">
            <v>11421</v>
          </cell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3">
          <cell r="B173" t="str">
            <v>Enero</v>
          </cell>
          <cell r="C173" t="str">
            <v>Febrero</v>
          </cell>
          <cell r="D173" t="str">
            <v>Marzo</v>
          </cell>
          <cell r="E173" t="str">
            <v>Abril</v>
          </cell>
          <cell r="F173" t="str">
            <v>Mayo</v>
          </cell>
          <cell r="G173" t="str">
            <v>Junio</v>
          </cell>
          <cell r="H173" t="str">
            <v>Julio</v>
          </cell>
          <cell r="I173" t="str">
            <v>Agosto</v>
          </cell>
          <cell r="J173" t="str">
            <v>Septiembre</v>
          </cell>
          <cell r="K173" t="str">
            <v>Octubre</v>
          </cell>
          <cell r="L173" t="str">
            <v>Noviembre</v>
          </cell>
          <cell r="M173" t="str">
            <v>Diciembre</v>
          </cell>
        </row>
        <row r="174">
          <cell r="A174" t="str">
            <v>AÑO 2019</v>
          </cell>
          <cell r="B174">
            <v>20334</v>
          </cell>
          <cell r="C174">
            <v>30727</v>
          </cell>
          <cell r="D174">
            <v>35923</v>
          </cell>
          <cell r="E174">
            <v>56684</v>
          </cell>
          <cell r="F174">
            <v>44978</v>
          </cell>
          <cell r="G174">
            <v>45564</v>
          </cell>
          <cell r="H174">
            <v>56831</v>
          </cell>
          <cell r="I174">
            <v>103256</v>
          </cell>
          <cell r="J174">
            <v>40335</v>
          </cell>
          <cell r="K174">
            <v>39140</v>
          </cell>
          <cell r="L174">
            <v>38694</v>
          </cell>
          <cell r="M174">
            <v>44811</v>
          </cell>
        </row>
        <row r="175">
          <cell r="A175" t="str">
            <v>AÑO 2020</v>
          </cell>
          <cell r="B175">
            <v>24399</v>
          </cell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30"/>
  <sheetViews>
    <sheetView tabSelected="1" view="pageBreakPreview" topLeftCell="A1900" zoomScaleNormal="60" zoomScaleSheetLayoutView="100" workbookViewId="0">
      <selection activeCell="A1747" sqref="A1747:XFD1747"/>
    </sheetView>
  </sheetViews>
  <sheetFormatPr baseColWidth="10" defaultRowHeight="12.75" x14ac:dyDescent="0.2"/>
  <cols>
    <col min="1" max="1" width="1.85546875" style="6" customWidth="1"/>
    <col min="2" max="2" width="25.140625" style="6" customWidth="1"/>
    <col min="3" max="12" width="14.7109375" style="6" customWidth="1"/>
    <col min="13" max="13" width="13" style="6" customWidth="1"/>
    <col min="14" max="14" width="11.28515625" style="6" customWidth="1"/>
    <col min="15" max="16384" width="11.42578125" style="6"/>
  </cols>
  <sheetData>
    <row r="1" spans="1:13" x14ac:dyDescent="0.2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</row>
    <row r="2" spans="1:13" x14ac:dyDescent="0.2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</row>
    <row r="3" spans="1:13" x14ac:dyDescent="0.2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</row>
    <row r="4" spans="1:13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</row>
    <row r="5" spans="1:13" x14ac:dyDescent="0.2">
      <c r="A5" s="101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</row>
    <row r="6" spans="1:13" x14ac:dyDescent="0.2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</row>
    <row r="7" spans="1:13" x14ac:dyDescent="0.2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</row>
    <row r="8" spans="1:13" x14ac:dyDescent="0.2">
      <c r="A8" s="101"/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</row>
    <row r="9" spans="1:13" x14ac:dyDescent="0.2">
      <c r="A9" s="101"/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</row>
    <row r="10" spans="1:13" x14ac:dyDescent="0.2">
      <c r="A10" s="101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</row>
    <row r="11" spans="1:13" x14ac:dyDescent="0.2">
      <c r="A11" s="101"/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</row>
    <row r="12" spans="1:13" x14ac:dyDescent="0.2">
      <c r="A12" s="101"/>
      <c r="B12" s="101"/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</row>
    <row r="13" spans="1:13" ht="70.5" x14ac:dyDescent="0.2">
      <c r="A13" s="101"/>
      <c r="B13" s="348" t="s">
        <v>31</v>
      </c>
      <c r="C13" s="348"/>
      <c r="D13" s="348"/>
      <c r="E13" s="348"/>
      <c r="F13" s="348"/>
      <c r="G13" s="348"/>
      <c r="H13" s="348"/>
      <c r="I13" s="348"/>
      <c r="J13" s="348"/>
      <c r="K13" s="348"/>
      <c r="L13" s="133"/>
      <c r="M13" s="133"/>
    </row>
    <row r="14" spans="1:13" ht="70.5" x14ac:dyDescent="0.2">
      <c r="A14" s="101"/>
      <c r="B14" s="348" t="s">
        <v>32</v>
      </c>
      <c r="C14" s="348"/>
      <c r="D14" s="348"/>
      <c r="E14" s="348"/>
      <c r="F14" s="348"/>
      <c r="G14" s="348"/>
      <c r="H14" s="348"/>
      <c r="I14" s="348"/>
      <c r="J14" s="348"/>
      <c r="K14" s="348"/>
      <c r="L14" s="133"/>
      <c r="M14" s="133"/>
    </row>
    <row r="15" spans="1:13" x14ac:dyDescent="0.2">
      <c r="A15" s="101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</row>
    <row r="16" spans="1:13" x14ac:dyDescent="0.2">
      <c r="A16" s="101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</row>
    <row r="17" spans="1:13" x14ac:dyDescent="0.2">
      <c r="A17" s="101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</row>
    <row r="18" spans="1:13" x14ac:dyDescent="0.2">
      <c r="A18" s="101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</row>
    <row r="19" spans="1:13" x14ac:dyDescent="0.2">
      <c r="A19" s="101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</row>
    <row r="20" spans="1:13" x14ac:dyDescent="0.2">
      <c r="A20" s="101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</row>
    <row r="21" spans="1:13" x14ac:dyDescent="0.2">
      <c r="A21" s="101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</row>
    <row r="22" spans="1:13" x14ac:dyDescent="0.2">
      <c r="A22" s="101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</row>
    <row r="23" spans="1:13" x14ac:dyDescent="0.2">
      <c r="A23" s="101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</row>
    <row r="24" spans="1:13" x14ac:dyDescent="0.2">
      <c r="A24" s="101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</row>
    <row r="25" spans="1:13" x14ac:dyDescent="0.2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</row>
    <row r="26" spans="1:13" x14ac:dyDescent="0.2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</row>
    <row r="27" spans="1:13" x14ac:dyDescent="0.2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</row>
    <row r="28" spans="1:13" x14ac:dyDescent="0.2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</row>
    <row r="29" spans="1:13" x14ac:dyDescent="0.2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</row>
    <row r="30" spans="1:13" ht="12.75" customHeight="1" x14ac:dyDescent="0.2">
      <c r="A30" s="101"/>
      <c r="B30" s="101"/>
      <c r="C30" s="101"/>
      <c r="D30" s="101"/>
      <c r="E30" s="101"/>
      <c r="F30" s="347" t="s">
        <v>148</v>
      </c>
      <c r="G30" s="347"/>
      <c r="H30" s="347"/>
      <c r="I30" s="347"/>
      <c r="J30" s="347"/>
      <c r="K30" s="347"/>
      <c r="L30" s="134"/>
      <c r="M30" s="134"/>
    </row>
    <row r="31" spans="1:13" ht="12.75" customHeight="1" x14ac:dyDescent="0.2">
      <c r="A31" s="101"/>
      <c r="B31" s="101"/>
      <c r="C31" s="101"/>
      <c r="D31" s="101"/>
      <c r="E31" s="101"/>
      <c r="F31" s="347"/>
      <c r="G31" s="347"/>
      <c r="H31" s="347"/>
      <c r="I31" s="347"/>
      <c r="J31" s="347"/>
      <c r="K31" s="347"/>
      <c r="L31" s="134"/>
      <c r="M31" s="134"/>
    </row>
    <row r="32" spans="1:13" ht="12.75" customHeight="1" x14ac:dyDescent="0.2">
      <c r="A32" s="101"/>
      <c r="B32" s="101"/>
      <c r="C32" s="101"/>
      <c r="D32" s="101"/>
      <c r="E32" s="101"/>
      <c r="F32" s="347"/>
      <c r="G32" s="347"/>
      <c r="H32" s="347"/>
      <c r="I32" s="347"/>
      <c r="J32" s="347"/>
      <c r="K32" s="347"/>
      <c r="L32" s="134"/>
      <c r="M32" s="134"/>
    </row>
    <row r="33" spans="1:13" x14ac:dyDescent="0.2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</row>
    <row r="34" spans="1:13" x14ac:dyDescent="0.2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</row>
    <row r="35" spans="1:13" x14ac:dyDescent="0.2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 x14ac:dyDescent="0.2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  <row r="37" spans="1:13" x14ac:dyDescent="0.2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</row>
    <row r="38" spans="1:13" x14ac:dyDescent="0.2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</row>
    <row r="39" spans="1:13" x14ac:dyDescent="0.2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</row>
    <row r="40" spans="1:13" x14ac:dyDescent="0.2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</row>
    <row r="41" spans="1:13" x14ac:dyDescent="0.2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</row>
    <row r="42" spans="1:13" x14ac:dyDescent="0.2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</row>
    <row r="43" spans="1:13" x14ac:dyDescent="0.2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</row>
    <row r="44" spans="1:13" x14ac:dyDescent="0.2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</row>
    <row r="45" spans="1:13" x14ac:dyDescent="0.2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</row>
    <row r="46" spans="1:13" x14ac:dyDescent="0.2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</row>
    <row r="47" spans="1:13" x14ac:dyDescent="0.2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</row>
    <row r="48" spans="1:13" x14ac:dyDescent="0.2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</row>
    <row r="49" spans="1:13" x14ac:dyDescent="0.2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</row>
    <row r="50" spans="1:13" x14ac:dyDescent="0.2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</row>
    <row r="51" spans="1:13" x14ac:dyDescent="0.2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</row>
    <row r="52" spans="1:13" x14ac:dyDescent="0.2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</row>
    <row r="53" spans="1:13" x14ac:dyDescent="0.2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</row>
    <row r="54" spans="1:13" x14ac:dyDescent="0.2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</row>
    <row r="55" spans="1:13" x14ac:dyDescent="0.2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</row>
    <row r="56" spans="1:13" x14ac:dyDescent="0.2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</row>
    <row r="57" spans="1:13" x14ac:dyDescent="0.2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</row>
    <row r="58" spans="1:13" x14ac:dyDescent="0.2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</row>
    <row r="59" spans="1:13" x14ac:dyDescent="0.2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</row>
    <row r="60" spans="1:13" x14ac:dyDescent="0.2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</row>
    <row r="61" spans="1:13" x14ac:dyDescent="0.2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</row>
    <row r="62" spans="1:13" x14ac:dyDescent="0.2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</row>
    <row r="63" spans="1:13" x14ac:dyDescent="0.2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</row>
    <row r="64" spans="1:13" x14ac:dyDescent="0.2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</row>
    <row r="65" spans="1:13" x14ac:dyDescent="0.2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</row>
    <row r="66" spans="1:13" x14ac:dyDescent="0.2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</row>
    <row r="67" spans="1:13" x14ac:dyDescent="0.2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</row>
    <row r="68" spans="1:13" x14ac:dyDescent="0.2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</row>
    <row r="69" spans="1:13" x14ac:dyDescent="0.2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</row>
    <row r="70" spans="1:13" x14ac:dyDescent="0.2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</row>
    <row r="71" spans="1:13" x14ac:dyDescent="0.2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</row>
    <row r="72" spans="1:13" ht="12.75" customHeight="1" x14ac:dyDescent="0.2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</row>
    <row r="73" spans="1:13" ht="12.75" customHeight="1" x14ac:dyDescent="0.2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</row>
    <row r="74" spans="1:13" ht="12.75" customHeight="1" x14ac:dyDescent="0.2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</row>
    <row r="75" spans="1:13" ht="12.75" customHeight="1" x14ac:dyDescent="0.2">
      <c r="A75" s="78"/>
      <c r="B75" s="78"/>
      <c r="C75" s="78"/>
      <c r="D75" s="78"/>
      <c r="E75" s="78"/>
      <c r="F75" s="131"/>
      <c r="G75" s="131"/>
      <c r="H75" s="131"/>
      <c r="I75" s="131"/>
      <c r="J75" s="131"/>
      <c r="K75" s="131"/>
      <c r="L75" s="131"/>
      <c r="M75" s="131"/>
    </row>
    <row r="76" spans="1:13" x14ac:dyDescent="0.2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</row>
    <row r="77" spans="1:13" x14ac:dyDescent="0.2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</row>
    <row r="78" spans="1:13" x14ac:dyDescent="0.2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</row>
    <row r="79" spans="1:13" x14ac:dyDescent="0.2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</row>
    <row r="80" spans="1:13" x14ac:dyDescent="0.2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</row>
    <row r="81" spans="1:15" x14ac:dyDescent="0.2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</row>
    <row r="82" spans="1:15" x14ac:dyDescent="0.2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</row>
    <row r="83" spans="1:15" x14ac:dyDescent="0.2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</row>
    <row r="84" spans="1:15" x14ac:dyDescent="0.2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</row>
    <row r="85" spans="1:15" x14ac:dyDescent="0.2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</row>
    <row r="86" spans="1:15" x14ac:dyDescent="0.2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</row>
    <row r="87" spans="1:15" x14ac:dyDescent="0.2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</row>
    <row r="88" spans="1:15" x14ac:dyDescent="0.2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</row>
    <row r="89" spans="1:15" s="7" customFormat="1" x14ac:dyDescent="0.2">
      <c r="A89" s="132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6"/>
      <c r="O89" s="6"/>
    </row>
    <row r="90" spans="1:15" s="7" customFormat="1" x14ac:dyDescent="0.2">
      <c r="A90" s="132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6"/>
      <c r="O90" s="6"/>
    </row>
    <row r="91" spans="1:15" s="7" customFormat="1" x14ac:dyDescent="0.2">
      <c r="A91" s="132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6"/>
      <c r="O91" s="6"/>
    </row>
    <row r="92" spans="1:15" s="7" customFormat="1" x14ac:dyDescent="0.2">
      <c r="A92" s="132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6"/>
      <c r="O92" s="6"/>
    </row>
    <row r="93" spans="1:15" s="7" customFormat="1" x14ac:dyDescent="0.2">
      <c r="A93" s="132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6"/>
      <c r="O93" s="6"/>
    </row>
    <row r="94" spans="1:15" s="7" customFormat="1" x14ac:dyDescent="0.2">
      <c r="A94" s="132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6"/>
      <c r="O94" s="6"/>
    </row>
    <row r="95" spans="1:15" s="7" customFormat="1" x14ac:dyDescent="0.2">
      <c r="A95" s="132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6"/>
      <c r="O95" s="6"/>
    </row>
    <row r="96" spans="1:15" s="7" customFormat="1" x14ac:dyDescent="0.2">
      <c r="A96" s="132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6"/>
      <c r="O96" s="6"/>
    </row>
    <row r="97" spans="1:15" s="7" customFormat="1" x14ac:dyDescent="0.2">
      <c r="A97" s="132"/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6"/>
      <c r="O97" s="6"/>
    </row>
    <row r="98" spans="1:15" s="7" customFormat="1" x14ac:dyDescent="0.2">
      <c r="A98" s="132"/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6"/>
      <c r="O98" s="6"/>
    </row>
    <row r="99" spans="1:15" s="7" customFormat="1" x14ac:dyDescent="0.2">
      <c r="A99" s="132"/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6"/>
      <c r="O99" s="6"/>
    </row>
    <row r="100" spans="1:15" s="7" customFormat="1" x14ac:dyDescent="0.2">
      <c r="A100" s="132"/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6"/>
      <c r="O100" s="6"/>
    </row>
    <row r="101" spans="1:15" s="7" customFormat="1" x14ac:dyDescent="0.2">
      <c r="A101" s="132"/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6"/>
      <c r="O101" s="6"/>
    </row>
    <row r="102" spans="1:15" s="7" customFormat="1" x14ac:dyDescent="0.2">
      <c r="A102" s="132"/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6"/>
      <c r="O102" s="6"/>
    </row>
    <row r="103" spans="1:15" s="7" customFormat="1" x14ac:dyDescent="0.2">
      <c r="A103" s="132"/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6"/>
      <c r="O103" s="6"/>
    </row>
    <row r="104" spans="1:15" s="7" customFormat="1" x14ac:dyDescent="0.2">
      <c r="A104" s="132"/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6"/>
      <c r="O104" s="6"/>
    </row>
    <row r="105" spans="1:15" s="7" customFormat="1" x14ac:dyDescent="0.2">
      <c r="A105" s="132"/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6"/>
      <c r="O105" s="6"/>
    </row>
    <row r="106" spans="1:15" s="7" customFormat="1" x14ac:dyDescent="0.2">
      <c r="A106" s="132"/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6"/>
      <c r="O106" s="6"/>
    </row>
    <row r="107" spans="1:15" s="7" customFormat="1" x14ac:dyDescent="0.2">
      <c r="A107" s="132"/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6"/>
      <c r="O107" s="6"/>
    </row>
    <row r="108" spans="1:15" s="7" customFormat="1" x14ac:dyDescent="0.2">
      <c r="A108" s="132"/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6"/>
      <c r="O108" s="6"/>
    </row>
    <row r="109" spans="1:15" s="7" customFormat="1" x14ac:dyDescent="0.2">
      <c r="A109" s="132"/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6"/>
      <c r="O109" s="6"/>
    </row>
    <row r="110" spans="1:15" s="8" customFormat="1" x14ac:dyDescent="0.2">
      <c r="A110" s="132"/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</row>
    <row r="111" spans="1:15" s="8" customFormat="1" x14ac:dyDescent="0.2">
      <c r="A111" s="132"/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</row>
    <row r="112" spans="1:15" x14ac:dyDescent="0.2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9"/>
    </row>
    <row r="113" spans="1:14" x14ac:dyDescent="0.2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9"/>
    </row>
    <row r="114" spans="1:14" x14ac:dyDescent="0.2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9"/>
    </row>
    <row r="115" spans="1:14" x14ac:dyDescent="0.2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9"/>
    </row>
    <row r="116" spans="1:14" x14ac:dyDescent="0.2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9"/>
    </row>
    <row r="117" spans="1:14" x14ac:dyDescent="0.2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9"/>
    </row>
    <row r="118" spans="1:14" x14ac:dyDescent="0.2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9"/>
    </row>
    <row r="119" spans="1:14" s="9" customFormat="1" x14ac:dyDescent="0.2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</row>
    <row r="120" spans="1:14" s="9" customFormat="1" x14ac:dyDescent="0.2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</row>
    <row r="121" spans="1:14" s="9" customFormat="1" x14ac:dyDescent="0.2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</row>
    <row r="122" spans="1:14" x14ac:dyDescent="0.2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9"/>
    </row>
    <row r="123" spans="1:14" x14ac:dyDescent="0.2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9"/>
    </row>
    <row r="124" spans="1:14" x14ac:dyDescent="0.2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9"/>
    </row>
    <row r="125" spans="1:14" x14ac:dyDescent="0.2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9"/>
    </row>
    <row r="126" spans="1:14" s="9" customFormat="1" x14ac:dyDescent="0.2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</row>
    <row r="127" spans="1:14" x14ac:dyDescent="0.2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9"/>
    </row>
    <row r="128" spans="1:14" x14ac:dyDescent="0.2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9"/>
    </row>
    <row r="129" spans="1:14" x14ac:dyDescent="0.2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9"/>
    </row>
    <row r="130" spans="1:14" x14ac:dyDescent="0.2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9"/>
    </row>
    <row r="131" spans="1:14" x14ac:dyDescent="0.2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9"/>
    </row>
    <row r="132" spans="1:14" x14ac:dyDescent="0.2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9"/>
    </row>
    <row r="133" spans="1:14" x14ac:dyDescent="0.2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9"/>
    </row>
    <row r="134" spans="1:14" x14ac:dyDescent="0.2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9"/>
    </row>
    <row r="135" spans="1:14" x14ac:dyDescent="0.2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9"/>
    </row>
    <row r="136" spans="1:14" x14ac:dyDescent="0.2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9"/>
    </row>
    <row r="137" spans="1:14" x14ac:dyDescent="0.2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9"/>
    </row>
    <row r="138" spans="1:14" x14ac:dyDescent="0.2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9"/>
    </row>
    <row r="139" spans="1:14" x14ac:dyDescent="0.2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9"/>
    </row>
    <row r="140" spans="1:14" x14ac:dyDescent="0.2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9"/>
    </row>
    <row r="141" spans="1:14" x14ac:dyDescent="0.2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9"/>
    </row>
    <row r="142" spans="1:14" x14ac:dyDescent="0.2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9"/>
    </row>
    <row r="143" spans="1:14" x14ac:dyDescent="0.2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9"/>
    </row>
    <row r="144" spans="1:14" x14ac:dyDescent="0.2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9"/>
    </row>
    <row r="145" spans="1:14" x14ac:dyDescent="0.2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9"/>
    </row>
    <row r="146" spans="1:14" x14ac:dyDescent="0.2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9"/>
    </row>
    <row r="147" spans="1:14" x14ac:dyDescent="0.2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9"/>
    </row>
    <row r="148" spans="1:14" x14ac:dyDescent="0.2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9"/>
    </row>
    <row r="149" spans="1:14" x14ac:dyDescent="0.2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9"/>
    </row>
    <row r="150" spans="1:14" x14ac:dyDescent="0.2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9"/>
    </row>
    <row r="151" spans="1:14" x14ac:dyDescent="0.2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9"/>
    </row>
    <row r="152" spans="1:14" x14ac:dyDescent="0.2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9"/>
    </row>
    <row r="153" spans="1:14" x14ac:dyDescent="0.2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9"/>
    </row>
    <row r="154" spans="1:14" x14ac:dyDescent="0.2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9"/>
    </row>
    <row r="155" spans="1:14" x14ac:dyDescent="0.2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9"/>
    </row>
    <row r="156" spans="1:14" x14ac:dyDescent="0.2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9"/>
    </row>
    <row r="157" spans="1:14" x14ac:dyDescent="0.2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9"/>
    </row>
    <row r="158" spans="1:14" x14ac:dyDescent="0.2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9"/>
    </row>
    <row r="159" spans="1:14" x14ac:dyDescent="0.2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9"/>
    </row>
    <row r="160" spans="1:14" x14ac:dyDescent="0.2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9"/>
    </row>
    <row r="161" spans="1:14" x14ac:dyDescent="0.2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9"/>
    </row>
    <row r="162" spans="1:14" x14ac:dyDescent="0.2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9"/>
    </row>
    <row r="163" spans="1:14" x14ac:dyDescent="0.2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9"/>
    </row>
    <row r="164" spans="1:14" x14ac:dyDescent="0.2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9"/>
    </row>
    <row r="165" spans="1:14" x14ac:dyDescent="0.2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9"/>
    </row>
    <row r="166" spans="1:14" x14ac:dyDescent="0.2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9"/>
    </row>
    <row r="167" spans="1:14" x14ac:dyDescent="0.2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9"/>
    </row>
    <row r="168" spans="1:14" x14ac:dyDescent="0.2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9"/>
    </row>
    <row r="169" spans="1:14" x14ac:dyDescent="0.2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9"/>
    </row>
    <row r="170" spans="1:14" x14ac:dyDescent="0.2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9"/>
    </row>
    <row r="171" spans="1:14" x14ac:dyDescent="0.2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9"/>
    </row>
    <row r="172" spans="1:14" x14ac:dyDescent="0.2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9"/>
    </row>
    <row r="173" spans="1:14" x14ac:dyDescent="0.2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9"/>
    </row>
    <row r="174" spans="1:14" x14ac:dyDescent="0.2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9"/>
    </row>
    <row r="175" spans="1:14" x14ac:dyDescent="0.2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9"/>
    </row>
    <row r="176" spans="1:14" x14ac:dyDescent="0.2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9"/>
    </row>
    <row r="177" spans="1:14" x14ac:dyDescent="0.2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9"/>
    </row>
    <row r="178" spans="1:14" x14ac:dyDescent="0.2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9"/>
    </row>
    <row r="179" spans="1:14" x14ac:dyDescent="0.2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9"/>
    </row>
    <row r="180" spans="1:14" x14ac:dyDescent="0.2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9"/>
    </row>
    <row r="181" spans="1:14" x14ac:dyDescent="0.2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9"/>
    </row>
    <row r="182" spans="1:14" x14ac:dyDescent="0.2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9"/>
    </row>
    <row r="183" spans="1:14" x14ac:dyDescent="0.2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9"/>
    </row>
    <row r="184" spans="1:14" x14ac:dyDescent="0.2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9"/>
    </row>
    <row r="185" spans="1:14" x14ac:dyDescent="0.2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9"/>
    </row>
    <row r="186" spans="1:14" x14ac:dyDescent="0.2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9"/>
    </row>
    <row r="187" spans="1:14" x14ac:dyDescent="0.2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9"/>
    </row>
    <row r="188" spans="1:14" x14ac:dyDescent="0.2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9"/>
    </row>
    <row r="189" spans="1:14" x14ac:dyDescent="0.2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9"/>
    </row>
    <row r="190" spans="1:14" x14ac:dyDescent="0.2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9"/>
    </row>
    <row r="191" spans="1:14" x14ac:dyDescent="0.2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9"/>
    </row>
    <row r="192" spans="1:14" x14ac:dyDescent="0.2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9"/>
    </row>
    <row r="193" spans="1:14" x14ac:dyDescent="0.2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9"/>
    </row>
    <row r="194" spans="1:14" x14ac:dyDescent="0.2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9"/>
    </row>
    <row r="195" spans="1:14" x14ac:dyDescent="0.2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9"/>
    </row>
    <row r="196" spans="1:14" x14ac:dyDescent="0.2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9"/>
    </row>
    <row r="197" spans="1:14" x14ac:dyDescent="0.2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9"/>
    </row>
    <row r="198" spans="1:14" x14ac:dyDescent="0.2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9"/>
    </row>
    <row r="199" spans="1:14" x14ac:dyDescent="0.2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9"/>
    </row>
    <row r="200" spans="1:14" x14ac:dyDescent="0.2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9"/>
    </row>
    <row r="201" spans="1:14" x14ac:dyDescent="0.2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9"/>
    </row>
    <row r="202" spans="1:14" x14ac:dyDescent="0.2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9"/>
    </row>
    <row r="203" spans="1:14" x14ac:dyDescent="0.2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9"/>
    </row>
    <row r="204" spans="1:14" x14ac:dyDescent="0.2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9"/>
    </row>
    <row r="205" spans="1:14" x14ac:dyDescent="0.2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9"/>
    </row>
    <row r="206" spans="1:14" x14ac:dyDescent="0.2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9"/>
    </row>
    <row r="207" spans="1:14" x14ac:dyDescent="0.2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9"/>
    </row>
    <row r="208" spans="1:14" x14ac:dyDescent="0.2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9"/>
    </row>
    <row r="209" spans="1:14" x14ac:dyDescent="0.2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9"/>
    </row>
    <row r="210" spans="1:14" x14ac:dyDescent="0.2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9"/>
    </row>
    <row r="211" spans="1:14" x14ac:dyDescent="0.2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9"/>
    </row>
    <row r="212" spans="1:14" x14ac:dyDescent="0.2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9"/>
    </row>
    <row r="213" spans="1:14" x14ac:dyDescent="0.2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9"/>
    </row>
    <row r="214" spans="1:14" x14ac:dyDescent="0.2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9"/>
    </row>
    <row r="215" spans="1:14" x14ac:dyDescent="0.2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9"/>
    </row>
    <row r="216" spans="1:14" x14ac:dyDescent="0.2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9"/>
    </row>
    <row r="217" spans="1:14" x14ac:dyDescent="0.2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9"/>
    </row>
    <row r="218" spans="1:14" x14ac:dyDescent="0.2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9"/>
    </row>
    <row r="219" spans="1:14" x14ac:dyDescent="0.2">
      <c r="A219" s="78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9"/>
    </row>
    <row r="220" spans="1:14" x14ac:dyDescent="0.2">
      <c r="A220" s="78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9"/>
    </row>
    <row r="221" spans="1:14" x14ac:dyDescent="0.2">
      <c r="A221" s="78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9"/>
    </row>
    <row r="222" spans="1:14" x14ac:dyDescent="0.2">
      <c r="A222" s="78"/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9"/>
    </row>
    <row r="223" spans="1:14" x14ac:dyDescent="0.2">
      <c r="A223" s="78"/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9"/>
    </row>
    <row r="224" spans="1:14" x14ac:dyDescent="0.2">
      <c r="A224" s="78"/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9"/>
    </row>
    <row r="225" spans="1:14" x14ac:dyDescent="0.2">
      <c r="A225" s="78"/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9"/>
    </row>
    <row r="226" spans="1:14" x14ac:dyDescent="0.2">
      <c r="A226" s="78"/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9"/>
    </row>
    <row r="227" spans="1:14" x14ac:dyDescent="0.2">
      <c r="A227" s="78"/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9"/>
    </row>
    <row r="228" spans="1:14" x14ac:dyDescent="0.2">
      <c r="A228" s="78"/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9"/>
    </row>
    <row r="229" spans="1:14" x14ac:dyDescent="0.2">
      <c r="A229" s="78"/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9"/>
    </row>
    <row r="230" spans="1:14" x14ac:dyDescent="0.2">
      <c r="A230" s="78"/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9"/>
    </row>
    <row r="231" spans="1:14" x14ac:dyDescent="0.2">
      <c r="A231" s="78"/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9"/>
    </row>
    <row r="232" spans="1:14" x14ac:dyDescent="0.2">
      <c r="A232" s="78"/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9"/>
    </row>
    <row r="233" spans="1:14" x14ac:dyDescent="0.2">
      <c r="A233" s="78"/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9"/>
    </row>
    <row r="234" spans="1:14" x14ac:dyDescent="0.2">
      <c r="A234" s="78"/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9"/>
    </row>
    <row r="235" spans="1:14" x14ac:dyDescent="0.2">
      <c r="A235" s="78"/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9"/>
    </row>
    <row r="236" spans="1:14" x14ac:dyDescent="0.2">
      <c r="A236" s="78"/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9"/>
    </row>
    <row r="237" spans="1:14" x14ac:dyDescent="0.2">
      <c r="A237" s="78"/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9"/>
    </row>
    <row r="238" spans="1:14" ht="50.1" customHeight="1" x14ac:dyDescent="0.2">
      <c r="B238" s="293" t="s">
        <v>120</v>
      </c>
      <c r="C238" s="293"/>
      <c r="D238" s="293"/>
      <c r="E238" s="293"/>
      <c r="F238" s="293"/>
      <c r="G238" s="293"/>
      <c r="H238" s="293"/>
      <c r="I238" s="293"/>
      <c r="J238" s="293"/>
      <c r="K238" s="293"/>
      <c r="L238" s="293"/>
      <c r="M238" s="293"/>
    </row>
    <row r="239" spans="1:14" ht="50.1" customHeight="1" x14ac:dyDescent="0.2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</row>
    <row r="240" spans="1:14" ht="25.5" customHeight="1" x14ac:dyDescent="0.2">
      <c r="B240" s="280" t="s">
        <v>121</v>
      </c>
      <c r="C240" s="280"/>
      <c r="D240" s="280"/>
      <c r="E240" s="280"/>
      <c r="F240" s="280"/>
      <c r="G240" s="280"/>
      <c r="H240" s="280"/>
      <c r="I240" s="280"/>
      <c r="J240" s="280"/>
      <c r="K240" s="280"/>
      <c r="L240" s="280"/>
      <c r="M240" s="280"/>
    </row>
    <row r="241" spans="2:15" ht="24.95" customHeight="1" x14ac:dyDescent="0.2"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</row>
    <row r="242" spans="2:15" ht="20.100000000000001" customHeight="1" x14ac:dyDescent="0.2"/>
    <row r="243" spans="2:15" ht="24.95" customHeight="1" x14ac:dyDescent="0.2">
      <c r="E243" s="102" t="s">
        <v>33</v>
      </c>
      <c r="F243" s="102"/>
      <c r="G243" s="103"/>
      <c r="H243" s="102"/>
      <c r="I243" s="230">
        <v>356818</v>
      </c>
    </row>
    <row r="244" spans="2:15" ht="24.95" customHeight="1" x14ac:dyDescent="0.2">
      <c r="E244" s="104" t="s">
        <v>34</v>
      </c>
      <c r="F244" s="104"/>
      <c r="G244" s="105"/>
      <c r="H244" s="104"/>
      <c r="I244" s="231">
        <v>83408</v>
      </c>
    </row>
    <row r="245" spans="2:15" ht="24.95" customHeight="1" x14ac:dyDescent="0.2">
      <c r="E245" s="120" t="s">
        <v>0</v>
      </c>
      <c r="F245" s="120"/>
      <c r="G245" s="111"/>
      <c r="H245" s="120"/>
      <c r="I245" s="121">
        <f>SUM(I243:I244)</f>
        <v>440226</v>
      </c>
    </row>
    <row r="246" spans="2:15" ht="24.95" customHeight="1" x14ac:dyDescent="0.2">
      <c r="E246" s="104" t="s">
        <v>45</v>
      </c>
      <c r="F246" s="104"/>
      <c r="G246" s="105"/>
      <c r="H246" s="104"/>
      <c r="I246" s="231">
        <v>585787</v>
      </c>
    </row>
    <row r="247" spans="2:15" ht="24.95" customHeight="1" x14ac:dyDescent="0.2">
      <c r="E247" s="104" t="s">
        <v>46</v>
      </c>
      <c r="F247" s="104"/>
      <c r="G247" s="105"/>
      <c r="H247" s="104"/>
      <c r="I247" s="231">
        <v>135617</v>
      </c>
    </row>
    <row r="248" spans="2:15" ht="24.95" customHeight="1" x14ac:dyDescent="0.2">
      <c r="E248" s="120" t="s">
        <v>1</v>
      </c>
      <c r="F248" s="120"/>
      <c r="G248" s="111"/>
      <c r="H248" s="120"/>
      <c r="I248" s="121">
        <f>SUM(I246:I247)</f>
        <v>721404</v>
      </c>
    </row>
    <row r="249" spans="2:15" ht="24.95" customHeight="1" x14ac:dyDescent="0.2">
      <c r="E249" s="120" t="s">
        <v>2</v>
      </c>
      <c r="F249" s="120"/>
      <c r="G249" s="111"/>
      <c r="H249" s="120"/>
      <c r="I249" s="232">
        <v>0.16218658859999999</v>
      </c>
    </row>
    <row r="250" spans="2:15" ht="24.95" customHeight="1" x14ac:dyDescent="0.2">
      <c r="E250" s="112" t="s">
        <v>3</v>
      </c>
      <c r="F250" s="112"/>
      <c r="G250" s="113"/>
      <c r="H250" s="112"/>
      <c r="I250" s="114">
        <f>I248/I245</f>
        <v>1.6387128429488489</v>
      </c>
    </row>
    <row r="251" spans="2:15" ht="24.95" customHeight="1" x14ac:dyDescent="0.2">
      <c r="B251" s="115"/>
      <c r="C251" s="115"/>
      <c r="D251" s="115"/>
      <c r="E251" s="115"/>
      <c r="F251" s="115"/>
    </row>
    <row r="252" spans="2:15" ht="24.95" customHeight="1" x14ac:dyDescent="0.2"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</row>
    <row r="253" spans="2:15" ht="24.95" customHeight="1" x14ac:dyDescent="0.2"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</row>
    <row r="254" spans="2:15" ht="24.95" customHeight="1" x14ac:dyDescent="0.2"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</row>
    <row r="255" spans="2:15" ht="24.95" customHeight="1" x14ac:dyDescent="0.2">
      <c r="B255" s="11"/>
      <c r="C255" s="11"/>
      <c r="D255" s="12"/>
      <c r="E255" s="13"/>
      <c r="F255" s="14"/>
      <c r="G255" s="15"/>
    </row>
    <row r="256" spans="2:15" ht="24.95" customHeight="1" x14ac:dyDescent="0.2">
      <c r="B256" s="11"/>
      <c r="C256" s="11"/>
      <c r="D256" s="12"/>
      <c r="E256" s="13"/>
      <c r="F256" s="14"/>
    </row>
    <row r="257" spans="2:7" ht="24.95" customHeight="1" x14ac:dyDescent="0.2">
      <c r="B257" s="11"/>
      <c r="C257" s="11"/>
      <c r="D257" s="12"/>
      <c r="E257" s="13"/>
      <c r="F257" s="14"/>
    </row>
    <row r="258" spans="2:7" ht="24.95" customHeight="1" x14ac:dyDescent="0.2">
      <c r="B258" s="11"/>
      <c r="C258" s="11"/>
      <c r="D258" s="12"/>
      <c r="F258" s="2"/>
      <c r="G258" s="15"/>
    </row>
    <row r="259" spans="2:7" ht="24.95" customHeight="1" x14ac:dyDescent="0.2">
      <c r="B259" s="11"/>
      <c r="C259" s="11"/>
      <c r="D259" s="12"/>
      <c r="E259" s="3"/>
      <c r="F259" s="2"/>
    </row>
    <row r="260" spans="2:7" ht="24.95" customHeight="1" x14ac:dyDescent="0.2">
      <c r="B260" s="11"/>
      <c r="C260" s="11"/>
      <c r="D260" s="12"/>
      <c r="F260" s="2"/>
    </row>
    <row r="261" spans="2:7" ht="24.95" customHeight="1" x14ac:dyDescent="0.2">
      <c r="B261" s="11"/>
      <c r="C261" s="11"/>
      <c r="D261" s="12"/>
      <c r="F261" s="2"/>
      <c r="G261" s="15"/>
    </row>
    <row r="262" spans="2:7" ht="24.95" customHeight="1" x14ac:dyDescent="0.2">
      <c r="B262" s="11"/>
      <c r="C262" s="11"/>
      <c r="D262" s="12"/>
      <c r="E262" s="13"/>
      <c r="F262" s="2"/>
    </row>
    <row r="263" spans="2:7" ht="24.95" customHeight="1" x14ac:dyDescent="0.2">
      <c r="B263" s="11"/>
      <c r="C263" s="11"/>
      <c r="D263" s="12"/>
      <c r="E263" s="13"/>
      <c r="F263" s="2"/>
      <c r="G263" s="15"/>
    </row>
    <row r="264" spans="2:7" ht="24.95" customHeight="1" x14ac:dyDescent="0.2">
      <c r="B264" s="11"/>
      <c r="C264" s="11"/>
      <c r="D264" s="12"/>
      <c r="E264" s="13"/>
      <c r="F264" s="2"/>
      <c r="G264" s="15"/>
    </row>
    <row r="265" spans="2:7" ht="24.95" customHeight="1" x14ac:dyDescent="0.2">
      <c r="B265" s="11"/>
      <c r="C265" s="11"/>
      <c r="D265" s="12"/>
      <c r="E265" s="13"/>
      <c r="F265" s="2"/>
      <c r="G265" s="15"/>
    </row>
    <row r="266" spans="2:7" ht="24.95" customHeight="1" x14ac:dyDescent="0.2">
      <c r="B266" s="11"/>
      <c r="C266" s="11"/>
      <c r="D266" s="12"/>
      <c r="F266" s="2"/>
      <c r="G266" s="15"/>
    </row>
    <row r="267" spans="2:7" ht="24.95" customHeight="1" x14ac:dyDescent="0.2">
      <c r="B267" s="11"/>
      <c r="C267" s="11"/>
      <c r="D267" s="12"/>
      <c r="E267" s="13"/>
      <c r="F267" s="2"/>
      <c r="G267" s="15"/>
    </row>
    <row r="268" spans="2:7" ht="24.95" customHeight="1" x14ac:dyDescent="0.2">
      <c r="B268" s="11"/>
      <c r="C268" s="11"/>
      <c r="D268" s="12"/>
      <c r="E268" s="13"/>
      <c r="F268" s="2"/>
      <c r="G268" s="15"/>
    </row>
    <row r="269" spans="2:7" ht="24.95" customHeight="1" x14ac:dyDescent="0.2">
      <c r="B269" s="11"/>
      <c r="C269" s="11"/>
      <c r="D269" s="12"/>
      <c r="E269" s="13"/>
      <c r="F269" s="2"/>
      <c r="G269" s="15"/>
    </row>
    <row r="270" spans="2:7" ht="24.95" customHeight="1" x14ac:dyDescent="0.2">
      <c r="B270" s="11"/>
      <c r="C270" s="11"/>
      <c r="D270" s="12"/>
      <c r="E270" s="13"/>
      <c r="F270" s="2"/>
      <c r="G270" s="15"/>
    </row>
    <row r="271" spans="2:7" ht="24.95" customHeight="1" x14ac:dyDescent="0.2">
      <c r="B271" s="11"/>
      <c r="C271" s="11"/>
      <c r="D271" s="12"/>
      <c r="E271" s="13"/>
      <c r="F271" s="2"/>
      <c r="G271" s="15"/>
    </row>
    <row r="272" spans="2:7" ht="24.95" customHeight="1" x14ac:dyDescent="0.2">
      <c r="B272" s="11"/>
      <c r="C272" s="11"/>
      <c r="D272" s="12"/>
      <c r="E272" s="13"/>
      <c r="F272" s="2"/>
      <c r="G272" s="15"/>
    </row>
    <row r="273" spans="2:7" ht="24.95" customHeight="1" x14ac:dyDescent="0.2">
      <c r="B273" s="11"/>
      <c r="C273" s="11"/>
      <c r="D273" s="12"/>
      <c r="E273" s="13"/>
      <c r="F273" s="2"/>
    </row>
    <row r="274" spans="2:7" ht="24.95" customHeight="1" x14ac:dyDescent="0.2">
      <c r="B274" s="11"/>
      <c r="C274" s="11"/>
      <c r="D274" s="12"/>
      <c r="E274" s="13"/>
      <c r="F274" s="2"/>
    </row>
    <row r="275" spans="2:7" ht="24.95" customHeight="1" x14ac:dyDescent="0.2">
      <c r="B275" s="11"/>
      <c r="C275" s="11"/>
      <c r="D275" s="12"/>
      <c r="E275" s="13"/>
      <c r="F275" s="2"/>
    </row>
    <row r="276" spans="2:7" ht="24.95" customHeight="1" x14ac:dyDescent="0.2">
      <c r="C276" s="16"/>
      <c r="D276" s="12"/>
      <c r="E276" s="12"/>
      <c r="F276" s="17"/>
    </row>
    <row r="277" spans="2:7" ht="24.95" customHeight="1" x14ac:dyDescent="0.2">
      <c r="C277" s="16"/>
      <c r="D277" s="12"/>
      <c r="E277" s="12"/>
      <c r="F277" s="17"/>
    </row>
    <row r="278" spans="2:7" ht="24.95" customHeight="1" x14ac:dyDescent="0.2">
      <c r="D278" s="12"/>
      <c r="E278" s="13"/>
      <c r="F278" s="14"/>
      <c r="G278" s="15"/>
    </row>
    <row r="279" spans="2:7" ht="24.95" customHeight="1" x14ac:dyDescent="0.2">
      <c r="D279" s="12"/>
      <c r="E279" s="13"/>
      <c r="F279" s="14"/>
    </row>
    <row r="280" spans="2:7" ht="24.95" customHeight="1" x14ac:dyDescent="0.2">
      <c r="D280" s="12"/>
      <c r="E280" s="13"/>
      <c r="F280" s="14"/>
    </row>
    <row r="281" spans="2:7" ht="24.95" customHeight="1" x14ac:dyDescent="0.2">
      <c r="D281" s="12"/>
      <c r="F281" s="2"/>
      <c r="G281" s="15"/>
    </row>
    <row r="282" spans="2:7" ht="24.95" customHeight="1" x14ac:dyDescent="0.2">
      <c r="D282" s="12"/>
      <c r="E282" s="3"/>
      <c r="F282" s="2"/>
    </row>
    <row r="283" spans="2:7" ht="24.95" customHeight="1" x14ac:dyDescent="0.2">
      <c r="D283" s="12"/>
      <c r="F283" s="2"/>
    </row>
    <row r="284" spans="2:7" ht="24.95" customHeight="1" x14ac:dyDescent="0.2">
      <c r="D284" s="12"/>
      <c r="F284" s="2"/>
      <c r="G284" s="15"/>
    </row>
    <row r="285" spans="2:7" ht="24.95" customHeight="1" x14ac:dyDescent="0.2">
      <c r="D285" s="12"/>
      <c r="E285" s="13"/>
      <c r="F285" s="2"/>
    </row>
    <row r="286" spans="2:7" ht="24.95" customHeight="1" x14ac:dyDescent="0.2">
      <c r="D286" s="12"/>
      <c r="E286" s="13"/>
      <c r="F286" s="2"/>
      <c r="G286" s="15"/>
    </row>
    <row r="287" spans="2:7" ht="24.95" customHeight="1" x14ac:dyDescent="0.2">
      <c r="D287" s="12"/>
      <c r="E287" s="13"/>
      <c r="F287" s="2"/>
      <c r="G287" s="15"/>
    </row>
    <row r="288" spans="2:7" ht="24.95" customHeight="1" x14ac:dyDescent="0.2">
      <c r="D288" s="12"/>
      <c r="E288" s="13"/>
      <c r="F288" s="2"/>
      <c r="G288" s="15"/>
    </row>
    <row r="289" spans="2:15" ht="24.95" customHeight="1" x14ac:dyDescent="0.2">
      <c r="D289" s="12"/>
      <c r="F289" s="2"/>
      <c r="G289" s="15"/>
    </row>
    <row r="290" spans="2:15" ht="24.95" customHeight="1" x14ac:dyDescent="0.2">
      <c r="D290" s="12"/>
      <c r="E290" s="13"/>
      <c r="F290" s="2"/>
      <c r="G290" s="15"/>
    </row>
    <row r="291" spans="2:15" ht="24.95" customHeight="1" x14ac:dyDescent="0.2">
      <c r="D291" s="12"/>
      <c r="E291" s="13"/>
      <c r="F291" s="2"/>
      <c r="G291" s="15"/>
    </row>
    <row r="292" spans="2:15" ht="24.95" customHeight="1" x14ac:dyDescent="0.2">
      <c r="D292" s="12"/>
      <c r="E292" s="13"/>
      <c r="F292" s="2"/>
      <c r="G292" s="15"/>
    </row>
    <row r="293" spans="2:15" ht="24.95" customHeight="1" x14ac:dyDescent="0.2">
      <c r="D293" s="12"/>
      <c r="E293" s="13"/>
      <c r="F293" s="2"/>
      <c r="G293" s="15"/>
    </row>
    <row r="294" spans="2:15" ht="24.95" customHeight="1" x14ac:dyDescent="0.2">
      <c r="D294" s="12"/>
      <c r="E294" s="13"/>
      <c r="F294" s="2"/>
      <c r="G294" s="15"/>
    </row>
    <row r="295" spans="2:15" ht="24.95" customHeight="1" x14ac:dyDescent="0.2">
      <c r="D295" s="12"/>
      <c r="E295" s="13"/>
      <c r="F295" s="2"/>
      <c r="G295" s="15"/>
    </row>
    <row r="296" spans="2:15" ht="24.95" customHeight="1" x14ac:dyDescent="0.2">
      <c r="D296" s="12"/>
      <c r="E296" s="13"/>
      <c r="F296" s="2"/>
    </row>
    <row r="297" spans="2:15" ht="24.95" customHeight="1" x14ac:dyDescent="0.2">
      <c r="D297" s="12"/>
      <c r="E297" s="13"/>
      <c r="F297" s="2"/>
      <c r="M297" s="18"/>
    </row>
    <row r="298" spans="2:15" ht="24.95" customHeight="1" x14ac:dyDescent="0.2">
      <c r="D298" s="12"/>
      <c r="E298" s="13"/>
      <c r="F298" s="2"/>
      <c r="M298" s="18"/>
    </row>
    <row r="299" spans="2:15" ht="24.95" customHeight="1" x14ac:dyDescent="0.2">
      <c r="D299" s="12"/>
      <c r="E299" s="13"/>
      <c r="F299" s="2"/>
      <c r="M299" s="18"/>
    </row>
    <row r="300" spans="2:15" ht="24.95" customHeight="1" x14ac:dyDescent="0.2">
      <c r="D300" s="12"/>
      <c r="E300" s="13"/>
      <c r="F300" s="2"/>
      <c r="M300" s="18"/>
    </row>
    <row r="301" spans="2:15" ht="24.95" customHeight="1" x14ac:dyDescent="0.2">
      <c r="D301" s="12"/>
      <c r="E301" s="13"/>
      <c r="F301" s="2"/>
      <c r="M301" s="18">
        <v>1</v>
      </c>
    </row>
    <row r="302" spans="2:15" s="115" customFormat="1" ht="25.5" customHeight="1" x14ac:dyDescent="0.2">
      <c r="B302" s="280" t="s">
        <v>154</v>
      </c>
      <c r="C302" s="280"/>
      <c r="D302" s="280"/>
      <c r="E302" s="280"/>
      <c r="F302" s="280"/>
      <c r="G302" s="280"/>
      <c r="H302" s="280"/>
      <c r="I302" s="280"/>
      <c r="J302" s="280"/>
      <c r="K302" s="280"/>
      <c r="L302" s="280"/>
      <c r="M302" s="280"/>
      <c r="N302" s="6"/>
      <c r="O302" s="6"/>
    </row>
    <row r="303" spans="2:15" ht="15" customHeight="1" x14ac:dyDescent="0.2"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</row>
    <row r="304" spans="2:15" ht="24.95" customHeight="1" x14ac:dyDescent="0.2">
      <c r="B304" s="2"/>
      <c r="C304" s="150" t="s">
        <v>109</v>
      </c>
      <c r="D304" s="150" t="s">
        <v>5</v>
      </c>
      <c r="E304" s="150" t="s">
        <v>6</v>
      </c>
      <c r="F304" s="150" t="s">
        <v>7</v>
      </c>
      <c r="G304" s="150" t="s">
        <v>8</v>
      </c>
      <c r="H304" s="150" t="s">
        <v>9</v>
      </c>
      <c r="I304" s="150" t="s">
        <v>10</v>
      </c>
      <c r="J304" s="150" t="s">
        <v>11</v>
      </c>
      <c r="K304" s="150" t="s">
        <v>12</v>
      </c>
      <c r="L304" s="150" t="s">
        <v>14</v>
      </c>
      <c r="N304" s="22"/>
    </row>
    <row r="305" spans="2:15" ht="24.95" customHeight="1" x14ac:dyDescent="0.2">
      <c r="B305" s="95" t="s">
        <v>4</v>
      </c>
      <c r="C305" s="96">
        <f t="shared" ref="C305:K305" si="0">C306+C307</f>
        <v>41990</v>
      </c>
      <c r="D305" s="96">
        <f t="shared" si="0"/>
        <v>60275</v>
      </c>
      <c r="E305" s="96">
        <f t="shared" si="0"/>
        <v>64719</v>
      </c>
      <c r="F305" s="96">
        <f t="shared" si="0"/>
        <v>22769</v>
      </c>
      <c r="G305" s="96">
        <f t="shared" si="0"/>
        <v>90549</v>
      </c>
      <c r="H305" s="96">
        <f t="shared" si="0"/>
        <v>50076</v>
      </c>
      <c r="I305" s="96">
        <f t="shared" si="0"/>
        <v>23105</v>
      </c>
      <c r="J305" s="96">
        <f t="shared" si="0"/>
        <v>62053</v>
      </c>
      <c r="K305" s="96">
        <f t="shared" si="0"/>
        <v>24690</v>
      </c>
      <c r="L305" s="96">
        <f t="shared" ref="L305:L310" si="1">SUM(C305:K305)</f>
        <v>440226</v>
      </c>
      <c r="M305" s="15"/>
      <c r="N305" s="22"/>
      <c r="O305" s="22"/>
    </row>
    <row r="306" spans="2:15" ht="24.95" customHeight="1" x14ac:dyDescent="0.2">
      <c r="B306" s="80" t="s">
        <v>33</v>
      </c>
      <c r="C306" s="233">
        <v>38294</v>
      </c>
      <c r="D306" s="233">
        <v>40630</v>
      </c>
      <c r="E306" s="233">
        <v>56670</v>
      </c>
      <c r="F306" s="233">
        <v>17056</v>
      </c>
      <c r="G306" s="233">
        <v>63365</v>
      </c>
      <c r="H306" s="233">
        <v>44123</v>
      </c>
      <c r="I306" s="233">
        <v>21770</v>
      </c>
      <c r="J306" s="233">
        <v>52317</v>
      </c>
      <c r="K306" s="233">
        <v>22593</v>
      </c>
      <c r="L306" s="86">
        <f t="shared" si="1"/>
        <v>356818</v>
      </c>
      <c r="M306" s="22"/>
      <c r="N306" s="22"/>
      <c r="O306" s="22"/>
    </row>
    <row r="307" spans="2:15" ht="24.95" customHeight="1" x14ac:dyDescent="0.2">
      <c r="B307" s="83" t="s">
        <v>34</v>
      </c>
      <c r="C307" s="234">
        <v>3696</v>
      </c>
      <c r="D307" s="234">
        <v>19645</v>
      </c>
      <c r="E307" s="234">
        <v>8049</v>
      </c>
      <c r="F307" s="234">
        <v>5713</v>
      </c>
      <c r="G307" s="234">
        <v>27184</v>
      </c>
      <c r="H307" s="234">
        <v>5953</v>
      </c>
      <c r="I307" s="234">
        <v>1335</v>
      </c>
      <c r="J307" s="234">
        <v>9736</v>
      </c>
      <c r="K307" s="234">
        <v>2097</v>
      </c>
      <c r="L307" s="87">
        <f t="shared" si="1"/>
        <v>83408</v>
      </c>
      <c r="M307" s="22"/>
      <c r="N307" s="22"/>
      <c r="O307" s="22"/>
    </row>
    <row r="308" spans="2:15" ht="24.95" customHeight="1" x14ac:dyDescent="0.2">
      <c r="B308" s="95" t="s">
        <v>73</v>
      </c>
      <c r="C308" s="97">
        <f t="shared" ref="C308:K308" si="2">C309+C310</f>
        <v>65467</v>
      </c>
      <c r="D308" s="97">
        <f t="shared" si="2"/>
        <v>97067</v>
      </c>
      <c r="E308" s="97">
        <f t="shared" si="2"/>
        <v>109137</v>
      </c>
      <c r="F308" s="97">
        <f t="shared" si="2"/>
        <v>37338</v>
      </c>
      <c r="G308" s="97">
        <f t="shared" si="2"/>
        <v>145754</v>
      </c>
      <c r="H308" s="97">
        <f t="shared" si="2"/>
        <v>74066</v>
      </c>
      <c r="I308" s="97">
        <f t="shared" si="2"/>
        <v>36971</v>
      </c>
      <c r="J308" s="97">
        <f t="shared" si="2"/>
        <v>116688</v>
      </c>
      <c r="K308" s="97">
        <f t="shared" si="2"/>
        <v>38916</v>
      </c>
      <c r="L308" s="97">
        <f t="shared" si="1"/>
        <v>721404</v>
      </c>
      <c r="M308" s="22"/>
    </row>
    <row r="309" spans="2:15" ht="24.95" customHeight="1" x14ac:dyDescent="0.2">
      <c r="B309" s="80" t="s">
        <v>55</v>
      </c>
      <c r="C309" s="233">
        <v>60240</v>
      </c>
      <c r="D309" s="233">
        <v>67726</v>
      </c>
      <c r="E309" s="233">
        <v>96941</v>
      </c>
      <c r="F309" s="233">
        <v>29997</v>
      </c>
      <c r="G309" s="233">
        <v>100844</v>
      </c>
      <c r="H309" s="233">
        <v>65614</v>
      </c>
      <c r="I309" s="233">
        <v>34624</v>
      </c>
      <c r="J309" s="233">
        <v>93932</v>
      </c>
      <c r="K309" s="233">
        <v>35869</v>
      </c>
      <c r="L309" s="86">
        <f t="shared" si="1"/>
        <v>585787</v>
      </c>
      <c r="M309" s="22"/>
    </row>
    <row r="310" spans="2:15" ht="24.95" customHeight="1" x14ac:dyDescent="0.2">
      <c r="B310" s="83" t="s">
        <v>56</v>
      </c>
      <c r="C310" s="234">
        <v>5227</v>
      </c>
      <c r="D310" s="234">
        <v>29341</v>
      </c>
      <c r="E310" s="234">
        <v>12196</v>
      </c>
      <c r="F310" s="234">
        <v>7341</v>
      </c>
      <c r="G310" s="234">
        <v>44910</v>
      </c>
      <c r="H310" s="234">
        <v>8452</v>
      </c>
      <c r="I310" s="234">
        <v>2347</v>
      </c>
      <c r="J310" s="234">
        <v>22756</v>
      </c>
      <c r="K310" s="234">
        <v>3047</v>
      </c>
      <c r="L310" s="87">
        <f t="shared" si="1"/>
        <v>135617</v>
      </c>
      <c r="M310" s="22"/>
    </row>
    <row r="311" spans="2:15" ht="24.95" customHeight="1" x14ac:dyDescent="0.2">
      <c r="B311" s="95" t="s">
        <v>85</v>
      </c>
      <c r="C311" s="235">
        <v>0.1039932902</v>
      </c>
      <c r="D311" s="235">
        <v>0.1454185087</v>
      </c>
      <c r="E311" s="235">
        <v>0.14985952860000001</v>
      </c>
      <c r="F311" s="235">
        <v>0.16964107219999999</v>
      </c>
      <c r="G311" s="235">
        <v>0.2110514054</v>
      </c>
      <c r="H311" s="235">
        <v>0.14408101810000001</v>
      </c>
      <c r="I311" s="235">
        <v>0.13009849500000001</v>
      </c>
      <c r="J311" s="235">
        <v>0.26701631780000001</v>
      </c>
      <c r="K311" s="235">
        <v>0.14062144300000001</v>
      </c>
      <c r="L311" s="98">
        <f>I249</f>
        <v>0.16218658859999999</v>
      </c>
      <c r="M311" s="22"/>
    </row>
    <row r="312" spans="2:15" ht="24.95" customHeight="1" x14ac:dyDescent="0.2">
      <c r="B312" s="99" t="s">
        <v>3</v>
      </c>
      <c r="C312" s="100">
        <f t="shared" ref="C312:L312" si="3">C308/C305</f>
        <v>1.5591093117408907</v>
      </c>
      <c r="D312" s="100">
        <f t="shared" si="3"/>
        <v>1.6104023226876814</v>
      </c>
      <c r="E312" s="100">
        <f t="shared" si="3"/>
        <v>1.6863208640430167</v>
      </c>
      <c r="F312" s="100">
        <f t="shared" si="3"/>
        <v>1.6398612148096094</v>
      </c>
      <c r="G312" s="100">
        <f t="shared" si="3"/>
        <v>1.609669902483738</v>
      </c>
      <c r="H312" s="100">
        <f t="shared" si="3"/>
        <v>1.4790718108475118</v>
      </c>
      <c r="I312" s="100">
        <f t="shared" si="3"/>
        <v>1.6001298420255357</v>
      </c>
      <c r="J312" s="100">
        <f t="shared" si="3"/>
        <v>1.880457028669041</v>
      </c>
      <c r="K312" s="100">
        <f t="shared" si="3"/>
        <v>1.5761846901579586</v>
      </c>
      <c r="L312" s="100">
        <f t="shared" si="3"/>
        <v>1.6387128429488489</v>
      </c>
      <c r="M312" s="22"/>
    </row>
    <row r="313" spans="2:15" ht="24.95" customHeight="1" x14ac:dyDescent="0.2">
      <c r="B313" s="80" t="s">
        <v>57</v>
      </c>
      <c r="C313" s="81">
        <f t="shared" ref="C313:L313" si="4">C309/C306</f>
        <v>1.5730923904528125</v>
      </c>
      <c r="D313" s="81">
        <f t="shared" si="4"/>
        <v>1.6668963819837559</v>
      </c>
      <c r="E313" s="81">
        <f t="shared" si="4"/>
        <v>1.7106229045350274</v>
      </c>
      <c r="F313" s="81">
        <f t="shared" si="4"/>
        <v>1.7587359287054409</v>
      </c>
      <c r="G313" s="81">
        <f t="shared" si="4"/>
        <v>1.5914779452379073</v>
      </c>
      <c r="H313" s="81">
        <f t="shared" si="4"/>
        <v>1.4870702354780954</v>
      </c>
      <c r="I313" s="81">
        <f t="shared" si="4"/>
        <v>1.590445567294442</v>
      </c>
      <c r="J313" s="81">
        <f t="shared" si="4"/>
        <v>1.7954393409408032</v>
      </c>
      <c r="K313" s="81">
        <f t="shared" si="4"/>
        <v>1.5876156331607134</v>
      </c>
      <c r="L313" s="82">
        <f t="shared" si="4"/>
        <v>1.6416968874888598</v>
      </c>
      <c r="M313" s="22"/>
      <c r="N313" s="22"/>
      <c r="O313" s="22"/>
    </row>
    <row r="314" spans="2:15" ht="24.95" customHeight="1" x14ac:dyDescent="0.2">
      <c r="B314" s="83" t="s">
        <v>84</v>
      </c>
      <c r="C314" s="84">
        <f t="shared" ref="C314:L314" si="5">C310/C307</f>
        <v>1.4142316017316017</v>
      </c>
      <c r="D314" s="84">
        <f t="shared" si="5"/>
        <v>1.4935607024688216</v>
      </c>
      <c r="E314" s="84">
        <f t="shared" si="5"/>
        <v>1.5152192818983725</v>
      </c>
      <c r="F314" s="84">
        <f t="shared" si="5"/>
        <v>1.2849641169263084</v>
      </c>
      <c r="G314" s="84">
        <f t="shared" si="5"/>
        <v>1.6520747498528545</v>
      </c>
      <c r="H314" s="84">
        <f t="shared" si="5"/>
        <v>1.4197883420124306</v>
      </c>
      <c r="I314" s="84">
        <f t="shared" si="5"/>
        <v>1.7580524344569288</v>
      </c>
      <c r="J314" s="84">
        <f t="shared" si="5"/>
        <v>2.3373048479868528</v>
      </c>
      <c r="K314" s="84">
        <f t="shared" si="5"/>
        <v>1.4530281354315688</v>
      </c>
      <c r="L314" s="85">
        <f t="shared" si="5"/>
        <v>1.6259471513523882</v>
      </c>
      <c r="M314" s="22"/>
      <c r="N314" s="22"/>
      <c r="O314" s="22"/>
    </row>
    <row r="315" spans="2:15" ht="24.95" customHeight="1" x14ac:dyDescent="0.2">
      <c r="B315" s="2"/>
      <c r="C315" s="23"/>
      <c r="D315" s="23"/>
      <c r="E315" s="23"/>
      <c r="H315" s="23"/>
      <c r="I315" s="23"/>
      <c r="J315" s="23"/>
      <c r="K315" s="23"/>
      <c r="L315" s="23"/>
      <c r="M315" s="15"/>
    </row>
    <row r="316" spans="2:15" ht="24.95" customHeight="1" x14ac:dyDescent="0.2">
      <c r="B316" s="2"/>
      <c r="C316" s="2"/>
      <c r="D316" s="2"/>
      <c r="E316" s="2"/>
      <c r="H316" s="2"/>
      <c r="I316" s="2"/>
      <c r="J316" s="2"/>
      <c r="K316" s="2"/>
      <c r="L316" s="4"/>
      <c r="M316" s="15"/>
    </row>
    <row r="317" spans="2:15" ht="24.95" customHeight="1" x14ac:dyDescent="0.2">
      <c r="B317" s="2"/>
      <c r="C317" s="2"/>
      <c r="D317" s="2"/>
      <c r="E317" s="2"/>
      <c r="H317" s="2"/>
      <c r="I317" s="2"/>
      <c r="J317" s="2"/>
      <c r="K317" s="2"/>
      <c r="L317" s="4"/>
      <c r="M317" s="15"/>
    </row>
    <row r="318" spans="2:15" ht="24.95" customHeight="1" x14ac:dyDescent="0.2">
      <c r="B318" s="2"/>
      <c r="C318" s="24"/>
      <c r="D318" s="24"/>
      <c r="E318" s="24"/>
      <c r="H318" s="24"/>
      <c r="I318" s="24"/>
      <c r="J318" s="24"/>
      <c r="K318" s="24"/>
      <c r="L318" s="4"/>
      <c r="M318" s="15"/>
    </row>
    <row r="319" spans="2:15" ht="24.95" customHeight="1" x14ac:dyDescent="0.2">
      <c r="B319" s="2"/>
      <c r="C319" s="24"/>
      <c r="D319" s="24"/>
      <c r="E319" s="24"/>
      <c r="H319" s="24"/>
      <c r="I319" s="24"/>
      <c r="J319" s="24"/>
      <c r="K319" s="24"/>
      <c r="L319" s="4"/>
      <c r="M319" s="15"/>
    </row>
    <row r="320" spans="2:15" ht="24.95" customHeight="1" x14ac:dyDescent="0.2">
      <c r="B320" s="2"/>
      <c r="C320" s="24"/>
      <c r="D320" s="24"/>
      <c r="E320" s="24"/>
      <c r="H320" s="24"/>
      <c r="I320" s="24"/>
      <c r="J320" s="24"/>
      <c r="K320" s="24"/>
      <c r="L320" s="4"/>
      <c r="M320" s="15"/>
      <c r="N320" s="9"/>
    </row>
    <row r="321" spans="2:13" ht="24.95" customHeight="1" x14ac:dyDescent="0.2">
      <c r="B321" s="2"/>
      <c r="C321" s="24"/>
      <c r="D321" s="24"/>
      <c r="E321" s="24"/>
      <c r="H321" s="24"/>
      <c r="I321" s="24"/>
      <c r="J321" s="24"/>
      <c r="K321" s="24"/>
      <c r="L321" s="4"/>
      <c r="M321" s="15"/>
    </row>
    <row r="322" spans="2:13" ht="24.95" customHeight="1" x14ac:dyDescent="0.2">
      <c r="B322" s="2"/>
      <c r="C322" s="24"/>
      <c r="D322" s="24"/>
      <c r="E322" s="24"/>
      <c r="H322" s="24"/>
      <c r="I322" s="24"/>
      <c r="J322" s="24"/>
      <c r="K322" s="24"/>
      <c r="L322" s="4"/>
      <c r="M322" s="15"/>
    </row>
    <row r="323" spans="2:13" ht="24.95" customHeight="1" x14ac:dyDescent="0.2">
      <c r="B323" s="2"/>
      <c r="C323" s="24"/>
      <c r="D323" s="24"/>
      <c r="E323" s="24"/>
      <c r="H323" s="24"/>
      <c r="I323" s="24"/>
      <c r="J323" s="24"/>
      <c r="K323" s="24"/>
      <c r="L323" s="4"/>
      <c r="M323" s="15"/>
    </row>
    <row r="324" spans="2:13" ht="24.95" customHeight="1" x14ac:dyDescent="0.2">
      <c r="B324" s="2"/>
      <c r="C324" s="24"/>
      <c r="D324" s="24"/>
      <c r="E324" s="24"/>
      <c r="H324" s="24"/>
      <c r="I324" s="24"/>
      <c r="J324" s="24"/>
      <c r="K324" s="24"/>
      <c r="L324" s="4"/>
      <c r="M324" s="15"/>
    </row>
    <row r="325" spans="2:13" ht="24.95" customHeight="1" x14ac:dyDescent="0.2">
      <c r="B325" s="2"/>
      <c r="C325" s="24"/>
      <c r="D325" s="24"/>
      <c r="E325" s="24"/>
      <c r="H325" s="24"/>
      <c r="I325" s="24"/>
      <c r="J325" s="24"/>
      <c r="K325" s="24"/>
      <c r="L325" s="4"/>
      <c r="M325" s="15"/>
    </row>
    <row r="326" spans="2:13" ht="24.95" customHeight="1" x14ac:dyDescent="0.2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15"/>
    </row>
    <row r="327" spans="2:13" ht="24.95" customHeight="1" x14ac:dyDescent="0.2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15"/>
    </row>
    <row r="328" spans="2:13" ht="24.95" customHeight="1" x14ac:dyDescent="0.2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15"/>
    </row>
    <row r="329" spans="2:13" ht="24.95" customHeight="1" x14ac:dyDescent="0.2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15"/>
    </row>
    <row r="330" spans="2:13" ht="24.95" customHeight="1" x14ac:dyDescent="0.2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15"/>
    </row>
    <row r="331" spans="2:13" ht="24.95" customHeight="1" x14ac:dyDescent="0.2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15"/>
    </row>
    <row r="332" spans="2:13" ht="24.95" customHeight="1" x14ac:dyDescent="0.2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15"/>
    </row>
    <row r="333" spans="2:13" ht="24.95" customHeight="1" x14ac:dyDescent="0.2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15"/>
    </row>
    <row r="334" spans="2:13" ht="24.95" customHeight="1" x14ac:dyDescent="0.2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15"/>
    </row>
    <row r="335" spans="2:13" ht="24.95" customHeight="1" x14ac:dyDescent="0.2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15"/>
    </row>
    <row r="336" spans="2:13" ht="24.95" customHeight="1" x14ac:dyDescent="0.2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15"/>
    </row>
    <row r="337" spans="2:13" ht="24.95" customHeight="1" x14ac:dyDescent="0.2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15"/>
    </row>
    <row r="338" spans="2:13" ht="24.95" customHeight="1" x14ac:dyDescent="0.2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15"/>
    </row>
    <row r="339" spans="2:13" ht="24.95" customHeight="1" x14ac:dyDescent="0.2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15"/>
    </row>
    <row r="340" spans="2:13" ht="24.95" customHeight="1" x14ac:dyDescent="0.2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15"/>
    </row>
    <row r="341" spans="2:13" ht="24.95" customHeight="1" x14ac:dyDescent="0.2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15"/>
    </row>
    <row r="342" spans="2:13" ht="24.95" customHeight="1" x14ac:dyDescent="0.2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15"/>
    </row>
    <row r="343" spans="2:13" ht="24.95" customHeight="1" x14ac:dyDescent="0.2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15"/>
    </row>
    <row r="344" spans="2:13" ht="24.95" customHeight="1" x14ac:dyDescent="0.2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15"/>
    </row>
    <row r="345" spans="2:13" ht="24.95" customHeight="1" x14ac:dyDescent="0.2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15"/>
    </row>
    <row r="346" spans="2:13" ht="24.95" customHeight="1" x14ac:dyDescent="0.2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15"/>
    </row>
    <row r="347" spans="2:13" ht="24.95" customHeight="1" x14ac:dyDescent="0.2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15"/>
    </row>
    <row r="348" spans="2:13" ht="24.95" customHeight="1" x14ac:dyDescent="0.2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15"/>
    </row>
    <row r="349" spans="2:13" ht="24.95" customHeight="1" x14ac:dyDescent="0.2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15"/>
    </row>
    <row r="350" spans="2:13" ht="24.95" customHeight="1" x14ac:dyDescent="0.2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15"/>
    </row>
    <row r="351" spans="2:13" ht="24.95" customHeight="1" x14ac:dyDescent="0.2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15"/>
    </row>
    <row r="352" spans="2:13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15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15"/>
    </row>
    <row r="354" spans="2:15" ht="24.95" customHeight="1" x14ac:dyDescent="0.2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15"/>
    </row>
    <row r="355" spans="2:15" ht="24.95" customHeight="1" x14ac:dyDescent="0.2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15"/>
    </row>
    <row r="356" spans="2:15" ht="24.95" customHeight="1" x14ac:dyDescent="0.2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15"/>
    </row>
    <row r="357" spans="2:15" ht="24.95" customHeight="1" x14ac:dyDescent="0.2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15"/>
    </row>
    <row r="358" spans="2:15" ht="24.95" customHeight="1" x14ac:dyDescent="0.2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15"/>
    </row>
    <row r="359" spans="2:15" ht="24.95" customHeight="1" x14ac:dyDescent="0.2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15"/>
    </row>
    <row r="360" spans="2:15" ht="24.95" customHeight="1" x14ac:dyDescent="0.2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15"/>
    </row>
    <row r="361" spans="2:15" ht="24.95" customHeight="1" x14ac:dyDescent="0.2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15"/>
    </row>
    <row r="362" spans="2:15" ht="24.95" customHeight="1" x14ac:dyDescent="0.2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15"/>
    </row>
    <row r="363" spans="2:15" ht="24.95" customHeight="1" x14ac:dyDescent="0.2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15"/>
    </row>
    <row r="364" spans="2:15" ht="24.95" customHeight="1" x14ac:dyDescent="0.2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15"/>
    </row>
    <row r="365" spans="2:15" ht="24.95" customHeight="1" x14ac:dyDescent="0.2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15"/>
    </row>
    <row r="366" spans="2:15" ht="24.95" customHeight="1" x14ac:dyDescent="0.2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15"/>
    </row>
    <row r="367" spans="2:15" ht="24.95" customHeight="1" x14ac:dyDescent="0.2">
      <c r="B367" s="2"/>
      <c r="C367" s="2"/>
      <c r="D367" s="2"/>
      <c r="E367" s="2"/>
      <c r="F367" s="2"/>
      <c r="G367" s="2"/>
      <c r="H367" s="2"/>
      <c r="I367" s="2"/>
      <c r="J367" s="2"/>
      <c r="K367" s="2"/>
      <c r="M367" s="18">
        <v>2</v>
      </c>
      <c r="O367" s="25"/>
    </row>
    <row r="368" spans="2:15" s="115" customFormat="1" ht="25.5" customHeight="1" x14ac:dyDescent="0.2">
      <c r="B368" s="279" t="s">
        <v>150</v>
      </c>
      <c r="C368" s="279"/>
      <c r="D368" s="279"/>
      <c r="E368" s="279"/>
      <c r="F368" s="279"/>
      <c r="G368" s="279"/>
      <c r="H368" s="279"/>
      <c r="I368" s="279"/>
      <c r="J368" s="279"/>
      <c r="K368" s="279"/>
      <c r="L368" s="279"/>
      <c r="M368" s="279"/>
      <c r="N368" s="123"/>
      <c r="O368" s="123"/>
    </row>
    <row r="369" spans="2:14" ht="15" customHeight="1" x14ac:dyDescent="0.2">
      <c r="B369" s="21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</row>
    <row r="370" spans="2:14" ht="24.95" customHeight="1" x14ac:dyDescent="0.2">
      <c r="B370" s="297" t="s">
        <v>13</v>
      </c>
      <c r="C370" s="297"/>
      <c r="D370" s="297"/>
      <c r="E370" s="297"/>
      <c r="F370" s="297"/>
      <c r="G370" s="297"/>
      <c r="H370" s="297"/>
      <c r="I370" s="122"/>
      <c r="J370" s="122"/>
      <c r="K370" s="122"/>
      <c r="L370" s="122"/>
      <c r="M370" s="122"/>
      <c r="N370" s="122"/>
    </row>
    <row r="371" spans="2:14" ht="24.95" customHeight="1" x14ac:dyDescent="0.2">
      <c r="B371" s="91" t="s">
        <v>35</v>
      </c>
      <c r="C371" s="298" t="s">
        <v>51</v>
      </c>
      <c r="D371" s="298"/>
      <c r="E371" s="298" t="s">
        <v>50</v>
      </c>
      <c r="F371" s="298"/>
      <c r="G371" s="298" t="s">
        <v>0</v>
      </c>
      <c r="H371" s="298"/>
    </row>
    <row r="372" spans="2:14" ht="24.95" customHeight="1" x14ac:dyDescent="0.2">
      <c r="B372" s="236" t="s">
        <v>166</v>
      </c>
      <c r="C372" s="301">
        <v>325623</v>
      </c>
      <c r="D372" s="301"/>
      <c r="E372" s="301">
        <v>63491</v>
      </c>
      <c r="F372" s="301"/>
      <c r="G372" s="299">
        <f>C372+E372</f>
        <v>389114</v>
      </c>
      <c r="H372" s="299"/>
    </row>
    <row r="373" spans="2:14" ht="24.95" customHeight="1" x14ac:dyDescent="0.2">
      <c r="B373" s="236" t="s">
        <v>167</v>
      </c>
      <c r="C373" s="289">
        <v>356818</v>
      </c>
      <c r="D373" s="289"/>
      <c r="E373" s="289">
        <v>83408</v>
      </c>
      <c r="F373" s="289"/>
      <c r="G373" s="299">
        <f>C373+E373</f>
        <v>440226</v>
      </c>
      <c r="H373" s="299"/>
    </row>
    <row r="374" spans="2:14" ht="24.95" customHeight="1" x14ac:dyDescent="0.2">
      <c r="B374" s="91" t="s">
        <v>43</v>
      </c>
      <c r="C374" s="331">
        <f>(C373-C372)/C372</f>
        <v>9.5800972290040934E-2</v>
      </c>
      <c r="D374" s="331"/>
      <c r="E374" s="284">
        <f>(E373-E372)/E372</f>
        <v>0.31369800444157442</v>
      </c>
      <c r="F374" s="284"/>
      <c r="G374" s="331">
        <f>(G373-G372)/G372</f>
        <v>0.1313548214662027</v>
      </c>
      <c r="H374" s="331"/>
    </row>
    <row r="375" spans="2:14" s="9" customFormat="1" ht="24.95" customHeight="1" x14ac:dyDescent="0.2">
      <c r="B375" s="27"/>
      <c r="C375" s="28"/>
      <c r="D375" s="28"/>
      <c r="E375" s="28"/>
      <c r="F375" s="28"/>
      <c r="G375" s="28"/>
      <c r="H375" s="28"/>
    </row>
    <row r="376" spans="2:14" s="9" customFormat="1" ht="24.95" customHeight="1" x14ac:dyDescent="0.2">
      <c r="B376" s="27"/>
      <c r="C376" s="28"/>
      <c r="D376" s="28"/>
      <c r="E376" s="28"/>
      <c r="F376" s="28"/>
      <c r="G376" s="28"/>
      <c r="H376" s="28"/>
    </row>
    <row r="377" spans="2:14" s="9" customFormat="1" ht="24.95" customHeight="1" x14ac:dyDescent="0.2">
      <c r="B377" s="27"/>
      <c r="C377" s="28"/>
      <c r="D377" s="28"/>
      <c r="E377" s="28"/>
      <c r="F377" s="28"/>
      <c r="G377" s="28"/>
      <c r="H377" s="28"/>
    </row>
    <row r="378" spans="2:14" s="9" customFormat="1" ht="24.95" customHeight="1" x14ac:dyDescent="0.2">
      <c r="B378" s="27"/>
      <c r="C378" s="28"/>
      <c r="D378" s="28"/>
      <c r="E378" s="28"/>
      <c r="F378" s="28"/>
      <c r="G378" s="28"/>
      <c r="H378" s="28"/>
    </row>
    <row r="379" spans="2:14" s="9" customFormat="1" ht="24.95" customHeight="1" x14ac:dyDescent="0.2">
      <c r="B379" s="27"/>
      <c r="C379" s="28"/>
      <c r="D379" s="28"/>
      <c r="E379" s="28"/>
      <c r="F379" s="28"/>
      <c r="G379" s="28"/>
      <c r="H379" s="28"/>
    </row>
    <row r="380" spans="2:14" s="9" customFormat="1" ht="24.95" customHeight="1" x14ac:dyDescent="0.2">
      <c r="B380" s="27"/>
      <c r="C380" s="28"/>
      <c r="D380" s="28"/>
      <c r="E380" s="28"/>
      <c r="F380" s="28"/>
      <c r="G380" s="28"/>
      <c r="H380" s="28"/>
    </row>
    <row r="381" spans="2:14" s="9" customFormat="1" ht="24.95" customHeight="1" x14ac:dyDescent="0.2">
      <c r="B381" s="27"/>
      <c r="C381" s="28"/>
      <c r="D381" s="28"/>
      <c r="E381" s="28"/>
      <c r="F381" s="28"/>
      <c r="G381" s="28"/>
      <c r="H381" s="28"/>
    </row>
    <row r="382" spans="2:14" s="9" customFormat="1" ht="24.95" customHeight="1" x14ac:dyDescent="0.2">
      <c r="B382" s="27"/>
      <c r="C382" s="28"/>
      <c r="D382" s="28"/>
      <c r="E382" s="28"/>
      <c r="F382" s="28"/>
      <c r="G382" s="28"/>
      <c r="H382" s="28"/>
    </row>
    <row r="383" spans="2:14" s="9" customFormat="1" ht="24.95" customHeight="1" x14ac:dyDescent="0.2">
      <c r="B383" s="27"/>
      <c r="C383" s="28"/>
      <c r="D383" s="28"/>
      <c r="E383" s="28"/>
      <c r="F383" s="28"/>
      <c r="G383" s="28"/>
      <c r="H383" s="28"/>
    </row>
    <row r="384" spans="2:14" ht="24.95" customHeight="1" x14ac:dyDescent="0.2"/>
    <row r="385" spans="2:12" ht="24.95" customHeight="1" x14ac:dyDescent="0.2"/>
    <row r="386" spans="2:12" ht="24.95" customHeight="1" x14ac:dyDescent="0.2"/>
    <row r="387" spans="2:12" ht="24.95" customHeight="1" x14ac:dyDescent="0.2"/>
    <row r="388" spans="2:12" ht="24.95" customHeight="1" x14ac:dyDescent="0.2">
      <c r="B388" s="297" t="s">
        <v>37</v>
      </c>
      <c r="C388" s="297"/>
      <c r="D388" s="297"/>
      <c r="E388" s="297"/>
      <c r="F388" s="297"/>
      <c r="G388" s="297"/>
      <c r="H388" s="297"/>
      <c r="I388" s="297"/>
      <c r="J388" s="297"/>
      <c r="K388" s="297"/>
      <c r="L388" s="297"/>
    </row>
    <row r="389" spans="2:12" ht="24.95" customHeight="1" x14ac:dyDescent="0.2">
      <c r="B389" s="91" t="s">
        <v>35</v>
      </c>
      <c r="C389" s="92" t="s">
        <v>109</v>
      </c>
      <c r="D389" s="92" t="s">
        <v>5</v>
      </c>
      <c r="E389" s="92" t="s">
        <v>6</v>
      </c>
      <c r="F389" s="92" t="s">
        <v>7</v>
      </c>
      <c r="G389" s="92" t="s">
        <v>8</v>
      </c>
      <c r="H389" s="92" t="s">
        <v>9</v>
      </c>
      <c r="I389" s="92" t="s">
        <v>10</v>
      </c>
      <c r="J389" s="92" t="s">
        <v>11</v>
      </c>
      <c r="K389" s="92" t="s">
        <v>12</v>
      </c>
      <c r="L389" s="92" t="s">
        <v>14</v>
      </c>
    </row>
    <row r="390" spans="2:12" ht="24.95" customHeight="1" x14ac:dyDescent="0.2">
      <c r="B390" s="236" t="s">
        <v>166</v>
      </c>
      <c r="C390" s="237">
        <v>36957</v>
      </c>
      <c r="D390" s="237">
        <v>53174</v>
      </c>
      <c r="E390" s="237">
        <v>53661</v>
      </c>
      <c r="F390" s="237">
        <v>22220</v>
      </c>
      <c r="G390" s="237">
        <v>77893</v>
      </c>
      <c r="H390" s="237">
        <v>39743</v>
      </c>
      <c r="I390" s="237">
        <v>19092</v>
      </c>
      <c r="J390" s="237">
        <v>65231</v>
      </c>
      <c r="K390" s="237">
        <v>21143</v>
      </c>
      <c r="L390" s="93">
        <f>SUM(C390:K390)</f>
        <v>389114</v>
      </c>
    </row>
    <row r="391" spans="2:12" ht="24.95" customHeight="1" x14ac:dyDescent="0.2">
      <c r="B391" s="236" t="s">
        <v>167</v>
      </c>
      <c r="C391" s="237">
        <v>41990</v>
      </c>
      <c r="D391" s="237">
        <v>60275</v>
      </c>
      <c r="E391" s="237">
        <v>64719</v>
      </c>
      <c r="F391" s="237">
        <v>22769</v>
      </c>
      <c r="G391" s="237">
        <v>90549</v>
      </c>
      <c r="H391" s="237">
        <v>50076</v>
      </c>
      <c r="I391" s="237">
        <v>23105</v>
      </c>
      <c r="J391" s="237">
        <v>62053</v>
      </c>
      <c r="K391" s="237">
        <v>24690</v>
      </c>
      <c r="L391" s="93">
        <f>SUM(C391:K391)</f>
        <v>440226</v>
      </c>
    </row>
    <row r="392" spans="2:12" ht="24.95" customHeight="1" x14ac:dyDescent="0.2">
      <c r="B392" s="91" t="s">
        <v>43</v>
      </c>
      <c r="C392" s="79">
        <f t="shared" ref="C392:L392" si="6">(C391-C390)/C390</f>
        <v>0.13618529642557567</v>
      </c>
      <c r="D392" s="79">
        <f t="shared" si="6"/>
        <v>0.13354270884266747</v>
      </c>
      <c r="E392" s="79">
        <f t="shared" si="6"/>
        <v>0.20607144853804438</v>
      </c>
      <c r="F392" s="79">
        <f t="shared" si="6"/>
        <v>2.4707470747074706E-2</v>
      </c>
      <c r="G392" s="79">
        <f t="shared" si="6"/>
        <v>0.16247929852489953</v>
      </c>
      <c r="H392" s="79">
        <f t="shared" si="6"/>
        <v>0.25999547090053593</v>
      </c>
      <c r="I392" s="79">
        <f t="shared" si="6"/>
        <v>0.2101927508904253</v>
      </c>
      <c r="J392" s="79">
        <f t="shared" si="6"/>
        <v>-4.8719167267096936E-2</v>
      </c>
      <c r="K392" s="79">
        <f t="shared" si="6"/>
        <v>0.16776237998391902</v>
      </c>
      <c r="L392" s="79">
        <f t="shared" si="6"/>
        <v>0.1313548214662027</v>
      </c>
    </row>
    <row r="393" spans="2:12" ht="24.95" customHeight="1" x14ac:dyDescent="0.2">
      <c r="B393" s="31"/>
      <c r="C393" s="32"/>
      <c r="D393" s="32"/>
      <c r="E393" s="32"/>
      <c r="F393" s="32"/>
      <c r="G393" s="32"/>
      <c r="H393" s="32"/>
      <c r="I393" s="32"/>
      <c r="J393" s="32"/>
      <c r="K393" s="32"/>
      <c r="L393" s="32"/>
    </row>
    <row r="394" spans="2:12" ht="24.95" customHeight="1" x14ac:dyDescent="0.2">
      <c r="B394" s="31"/>
      <c r="C394" s="32"/>
      <c r="D394" s="32"/>
      <c r="E394" s="32"/>
      <c r="F394" s="32"/>
      <c r="G394" s="32"/>
      <c r="H394" s="32"/>
      <c r="I394" s="32"/>
      <c r="J394" s="32"/>
      <c r="K394" s="32"/>
      <c r="L394" s="32"/>
    </row>
    <row r="395" spans="2:12" ht="24.95" customHeight="1" x14ac:dyDescent="0.2">
      <c r="B395" s="31"/>
      <c r="C395" s="32"/>
      <c r="D395" s="32"/>
      <c r="E395" s="32"/>
      <c r="F395" s="32"/>
      <c r="G395" s="32"/>
      <c r="H395" s="32"/>
      <c r="I395" s="32"/>
      <c r="J395" s="32"/>
      <c r="K395" s="32"/>
      <c r="L395" s="32"/>
    </row>
    <row r="396" spans="2:12" ht="24.95" customHeight="1" x14ac:dyDescent="0.2">
      <c r="B396" s="294"/>
      <c r="C396" s="294"/>
      <c r="D396" s="294"/>
      <c r="E396" s="294"/>
      <c r="F396" s="294"/>
      <c r="G396" s="294"/>
      <c r="H396" s="294"/>
      <c r="I396" s="294"/>
      <c r="J396" s="294"/>
      <c r="K396" s="294"/>
      <c r="L396" s="294"/>
    </row>
    <row r="397" spans="2:12" ht="24.95" customHeight="1" x14ac:dyDescent="0.2">
      <c r="B397" s="31"/>
      <c r="C397" s="32"/>
      <c r="D397" s="32"/>
      <c r="E397" s="32"/>
      <c r="F397" s="32"/>
      <c r="G397" s="32"/>
      <c r="H397" s="32"/>
      <c r="I397" s="32"/>
      <c r="J397" s="32"/>
      <c r="K397" s="32"/>
      <c r="L397" s="32"/>
    </row>
    <row r="398" spans="2:12" ht="24.95" customHeight="1" x14ac:dyDescent="0.2">
      <c r="B398" s="31"/>
      <c r="C398" s="32"/>
      <c r="D398" s="32"/>
      <c r="E398" s="32"/>
      <c r="F398" s="32"/>
      <c r="G398" s="32"/>
      <c r="H398" s="32"/>
      <c r="I398" s="32"/>
      <c r="J398" s="32"/>
      <c r="K398" s="32"/>
      <c r="L398" s="32"/>
    </row>
    <row r="399" spans="2:12" ht="24.95" customHeight="1" x14ac:dyDescent="0.2">
      <c r="B399" s="31"/>
      <c r="C399" s="32"/>
      <c r="D399" s="32"/>
      <c r="E399" s="32"/>
      <c r="F399" s="32"/>
      <c r="G399" s="32"/>
      <c r="H399" s="32"/>
      <c r="I399" s="32"/>
      <c r="J399" s="32"/>
      <c r="K399" s="32"/>
      <c r="L399" s="32"/>
    </row>
    <row r="400" spans="2:12" ht="24.95" customHeight="1" x14ac:dyDescent="0.2">
      <c r="B400" s="31"/>
      <c r="C400" s="32"/>
      <c r="D400" s="32"/>
      <c r="E400" s="32"/>
      <c r="F400" s="32"/>
      <c r="G400" s="32"/>
      <c r="H400" s="32"/>
      <c r="I400" s="32"/>
      <c r="J400" s="32"/>
      <c r="K400" s="32"/>
      <c r="L400" s="32"/>
    </row>
    <row r="401" spans="2:12" ht="24.95" customHeight="1" x14ac:dyDescent="0.2">
      <c r="B401" s="31"/>
      <c r="C401" s="32"/>
      <c r="D401" s="32"/>
      <c r="E401" s="32"/>
      <c r="F401" s="32"/>
      <c r="G401" s="32"/>
      <c r="H401" s="32"/>
      <c r="I401" s="32"/>
      <c r="J401" s="32"/>
      <c r="K401" s="32"/>
      <c r="L401" s="32"/>
    </row>
    <row r="402" spans="2:12" ht="24.95" customHeight="1" x14ac:dyDescent="0.2">
      <c r="B402" s="31"/>
      <c r="C402" s="32"/>
      <c r="D402" s="32"/>
      <c r="E402" s="32"/>
      <c r="F402" s="32"/>
      <c r="G402" s="32"/>
      <c r="H402" s="32"/>
      <c r="I402" s="32"/>
      <c r="J402" s="32"/>
      <c r="K402" s="32"/>
      <c r="L402" s="32"/>
    </row>
    <row r="403" spans="2:12" ht="24.95" customHeight="1" x14ac:dyDescent="0.2">
      <c r="B403" s="31"/>
      <c r="C403" s="32"/>
      <c r="D403" s="32"/>
      <c r="E403" s="32"/>
      <c r="F403" s="32"/>
      <c r="G403" s="32"/>
      <c r="H403" s="32"/>
      <c r="I403" s="32"/>
      <c r="J403" s="32"/>
      <c r="K403" s="32"/>
      <c r="L403" s="32"/>
    </row>
    <row r="404" spans="2:12" ht="24.95" customHeight="1" x14ac:dyDescent="0.2">
      <c r="B404" s="31"/>
      <c r="C404" s="32"/>
      <c r="D404" s="32"/>
      <c r="E404" s="32"/>
      <c r="F404" s="32"/>
      <c r="G404" s="32"/>
      <c r="H404" s="32"/>
      <c r="I404" s="32"/>
      <c r="J404" s="32"/>
      <c r="K404" s="32"/>
      <c r="L404" s="32"/>
    </row>
    <row r="405" spans="2:12" ht="24.95" customHeight="1" x14ac:dyDescent="0.2">
      <c r="B405" s="31"/>
      <c r="C405" s="32"/>
      <c r="D405" s="32"/>
      <c r="E405" s="32"/>
      <c r="F405" s="32"/>
      <c r="G405" s="32"/>
      <c r="H405" s="32"/>
      <c r="I405" s="32"/>
      <c r="J405" s="32"/>
      <c r="K405" s="32"/>
      <c r="L405" s="32"/>
    </row>
    <row r="406" spans="2:12" ht="24.95" customHeight="1" x14ac:dyDescent="0.2">
      <c r="B406" s="31"/>
      <c r="C406" s="32"/>
      <c r="D406" s="32"/>
      <c r="E406" s="32"/>
      <c r="F406" s="32"/>
      <c r="G406" s="32"/>
      <c r="H406" s="32"/>
      <c r="I406" s="32"/>
      <c r="J406" s="32"/>
      <c r="K406" s="32"/>
      <c r="L406" s="32"/>
    </row>
    <row r="407" spans="2:12" ht="24.95" customHeight="1" x14ac:dyDescent="0.2">
      <c r="B407" s="31"/>
      <c r="C407" s="32"/>
      <c r="D407" s="32"/>
      <c r="E407" s="32"/>
      <c r="F407" s="32"/>
      <c r="G407" s="32"/>
      <c r="H407" s="32"/>
      <c r="I407" s="32"/>
      <c r="J407" s="32"/>
      <c r="K407" s="32"/>
      <c r="L407" s="32"/>
    </row>
    <row r="408" spans="2:12" ht="24.95" customHeight="1" x14ac:dyDescent="0.2">
      <c r="B408" s="31"/>
      <c r="C408" s="32"/>
      <c r="D408" s="32"/>
      <c r="E408" s="32"/>
      <c r="F408" s="32"/>
      <c r="G408" s="32"/>
      <c r="H408" s="32"/>
      <c r="I408" s="32"/>
      <c r="J408" s="32"/>
      <c r="K408" s="32"/>
      <c r="L408" s="32"/>
    </row>
    <row r="409" spans="2:12" ht="24.95" customHeight="1" x14ac:dyDescent="0.2">
      <c r="B409" s="31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2" ht="24.95" customHeight="1" x14ac:dyDescent="0.2">
      <c r="B410" s="31"/>
      <c r="C410" s="32"/>
      <c r="D410" s="32"/>
      <c r="E410" s="32"/>
      <c r="F410" s="32"/>
      <c r="G410" s="32"/>
      <c r="H410" s="32"/>
      <c r="I410" s="32"/>
      <c r="J410" s="32"/>
      <c r="K410" s="32"/>
      <c r="L410" s="32"/>
    </row>
    <row r="411" spans="2:12" ht="24.95" customHeight="1" x14ac:dyDescent="0.2">
      <c r="B411" s="31"/>
      <c r="C411" s="32"/>
      <c r="D411" s="32"/>
      <c r="E411" s="32"/>
      <c r="F411" s="32"/>
      <c r="G411" s="32"/>
      <c r="H411" s="32"/>
      <c r="I411" s="32"/>
      <c r="J411" s="32"/>
      <c r="K411" s="32"/>
      <c r="L411" s="32"/>
    </row>
    <row r="412" spans="2:12" ht="24.95" customHeight="1" x14ac:dyDescent="0.2">
      <c r="B412" s="31"/>
      <c r="C412" s="32"/>
      <c r="D412" s="32"/>
      <c r="E412" s="32"/>
      <c r="F412" s="32"/>
      <c r="G412" s="32"/>
      <c r="H412" s="32"/>
      <c r="I412" s="32"/>
      <c r="J412" s="32"/>
      <c r="K412" s="32"/>
      <c r="L412" s="32"/>
    </row>
    <row r="413" spans="2:12" ht="24.95" customHeight="1" x14ac:dyDescent="0.2">
      <c r="B413" s="31"/>
      <c r="C413" s="32"/>
      <c r="D413" s="32"/>
      <c r="E413" s="32"/>
      <c r="F413" s="32"/>
      <c r="G413" s="32"/>
      <c r="H413" s="32"/>
      <c r="I413" s="32"/>
      <c r="J413" s="32"/>
      <c r="K413" s="32"/>
      <c r="L413" s="32"/>
    </row>
    <row r="414" spans="2:12" ht="24.95" customHeight="1" x14ac:dyDescent="0.2">
      <c r="B414" s="31"/>
      <c r="C414" s="32"/>
      <c r="D414" s="32"/>
      <c r="E414" s="32"/>
      <c r="F414" s="32"/>
      <c r="G414" s="32"/>
      <c r="H414" s="32"/>
      <c r="I414" s="32"/>
      <c r="J414" s="32"/>
      <c r="K414" s="32"/>
      <c r="L414" s="32"/>
    </row>
    <row r="415" spans="2:12" ht="24.95" customHeight="1" x14ac:dyDescent="0.2">
      <c r="B415" s="31"/>
      <c r="C415" s="32"/>
      <c r="D415" s="32"/>
      <c r="E415" s="32"/>
      <c r="F415" s="32"/>
      <c r="G415" s="32"/>
      <c r="H415" s="32"/>
      <c r="I415" s="32"/>
      <c r="J415" s="32"/>
      <c r="K415" s="32"/>
      <c r="L415" s="32"/>
    </row>
    <row r="416" spans="2:12" ht="24.95" customHeight="1" x14ac:dyDescent="0.2">
      <c r="B416" s="31"/>
      <c r="C416" s="32"/>
      <c r="D416" s="32"/>
      <c r="E416" s="32"/>
      <c r="F416" s="32"/>
      <c r="G416" s="32"/>
      <c r="H416" s="32"/>
      <c r="I416" s="32"/>
      <c r="J416" s="32"/>
      <c r="K416" s="32"/>
      <c r="L416" s="32"/>
    </row>
    <row r="417" spans="2:12" ht="24.95" customHeight="1" x14ac:dyDescent="0.2">
      <c r="B417" s="31"/>
      <c r="C417" s="32"/>
      <c r="D417" s="32"/>
      <c r="E417" s="32"/>
      <c r="F417" s="32"/>
      <c r="G417" s="32"/>
      <c r="H417" s="32"/>
      <c r="I417" s="32"/>
      <c r="J417" s="32"/>
      <c r="K417" s="32"/>
      <c r="L417" s="32"/>
    </row>
    <row r="418" spans="2:12" ht="24.95" customHeight="1" x14ac:dyDescent="0.2">
      <c r="B418" s="31"/>
      <c r="C418" s="32"/>
      <c r="D418" s="32"/>
      <c r="E418" s="32"/>
      <c r="F418" s="32"/>
      <c r="G418" s="32"/>
      <c r="H418" s="32"/>
      <c r="I418" s="32"/>
      <c r="J418" s="32"/>
      <c r="K418" s="32"/>
      <c r="L418" s="32"/>
    </row>
    <row r="419" spans="2:12" ht="24.95" customHeight="1" x14ac:dyDescent="0.2">
      <c r="B419" s="31"/>
      <c r="C419" s="32"/>
      <c r="D419" s="32"/>
      <c r="E419" s="32"/>
      <c r="F419" s="32"/>
      <c r="G419" s="32"/>
      <c r="H419" s="32"/>
      <c r="I419" s="32"/>
      <c r="J419" s="32"/>
      <c r="K419" s="32"/>
      <c r="L419" s="32"/>
    </row>
    <row r="420" spans="2:12" ht="24.95" customHeight="1" x14ac:dyDescent="0.2">
      <c r="B420" s="31"/>
      <c r="C420" s="32"/>
      <c r="D420" s="32"/>
      <c r="E420" s="32"/>
      <c r="F420" s="32"/>
      <c r="G420" s="32"/>
      <c r="H420" s="32"/>
      <c r="I420" s="32"/>
      <c r="J420" s="32"/>
      <c r="K420" s="32"/>
      <c r="L420" s="32"/>
    </row>
    <row r="421" spans="2:12" ht="24.95" customHeight="1" x14ac:dyDescent="0.2">
      <c r="B421" s="31"/>
      <c r="C421" s="32"/>
      <c r="D421" s="32"/>
      <c r="E421" s="32"/>
      <c r="F421" s="32"/>
      <c r="G421" s="32"/>
      <c r="H421" s="32"/>
      <c r="I421" s="32"/>
      <c r="J421" s="32"/>
      <c r="K421" s="32"/>
      <c r="L421" s="32"/>
    </row>
    <row r="422" spans="2:12" ht="24.95" customHeight="1" x14ac:dyDescent="0.2">
      <c r="B422" s="31"/>
      <c r="C422" s="32"/>
      <c r="D422" s="32"/>
      <c r="E422" s="32"/>
      <c r="F422" s="32"/>
      <c r="G422" s="32"/>
      <c r="H422" s="32"/>
      <c r="I422" s="32"/>
      <c r="J422" s="32"/>
      <c r="K422" s="32"/>
      <c r="L422" s="32"/>
    </row>
    <row r="423" spans="2:12" ht="24.95" customHeight="1" x14ac:dyDescent="0.2">
      <c r="B423" s="31"/>
      <c r="C423" s="32"/>
      <c r="D423" s="32"/>
      <c r="E423" s="32"/>
      <c r="F423" s="32"/>
      <c r="G423" s="32"/>
      <c r="H423" s="32"/>
      <c r="I423" s="32"/>
      <c r="J423" s="32"/>
      <c r="K423" s="32"/>
      <c r="L423" s="32"/>
    </row>
    <row r="424" spans="2:12" ht="24.95" customHeight="1" x14ac:dyDescent="0.2">
      <c r="B424" s="31"/>
      <c r="C424" s="32"/>
      <c r="D424" s="32"/>
      <c r="E424" s="32"/>
      <c r="F424" s="32"/>
      <c r="G424" s="32"/>
      <c r="H424" s="32"/>
      <c r="I424" s="32"/>
      <c r="J424" s="32"/>
      <c r="K424" s="32"/>
      <c r="L424" s="32"/>
    </row>
    <row r="425" spans="2:12" ht="24.95" customHeight="1" x14ac:dyDescent="0.2">
      <c r="B425" s="31"/>
      <c r="C425" s="32"/>
      <c r="D425" s="32"/>
      <c r="E425" s="32"/>
      <c r="F425" s="32"/>
      <c r="G425" s="32"/>
      <c r="H425" s="32"/>
      <c r="I425" s="32"/>
      <c r="J425" s="32"/>
      <c r="K425" s="32"/>
      <c r="L425" s="32"/>
    </row>
    <row r="426" spans="2:12" ht="24.95" customHeight="1" x14ac:dyDescent="0.2">
      <c r="B426" s="31"/>
      <c r="C426" s="32"/>
      <c r="D426" s="32"/>
      <c r="E426" s="32"/>
      <c r="F426" s="32"/>
      <c r="G426" s="32"/>
      <c r="H426" s="32"/>
      <c r="I426" s="32"/>
      <c r="J426" s="32"/>
      <c r="K426" s="32"/>
      <c r="L426" s="32"/>
    </row>
    <row r="427" spans="2:12" ht="24.95" customHeight="1" x14ac:dyDescent="0.2">
      <c r="B427" s="31"/>
      <c r="C427" s="32"/>
      <c r="D427" s="32"/>
      <c r="E427" s="32"/>
      <c r="F427" s="32"/>
      <c r="G427" s="32"/>
      <c r="H427" s="32"/>
      <c r="I427" s="32"/>
      <c r="J427" s="32"/>
      <c r="K427" s="32"/>
      <c r="L427" s="32"/>
    </row>
    <row r="428" spans="2:12" ht="24.95" customHeight="1" x14ac:dyDescent="0.2">
      <c r="B428" s="31"/>
      <c r="C428" s="32"/>
      <c r="D428" s="32"/>
      <c r="E428" s="32"/>
      <c r="F428" s="32"/>
      <c r="G428" s="32"/>
      <c r="H428" s="32"/>
      <c r="I428" s="32"/>
      <c r="J428" s="32"/>
      <c r="K428" s="32"/>
      <c r="L428" s="32"/>
    </row>
    <row r="429" spans="2:12" ht="24.95" customHeight="1" x14ac:dyDescent="0.2">
      <c r="B429" s="31"/>
      <c r="C429" s="32"/>
      <c r="D429" s="32"/>
      <c r="E429" s="32"/>
      <c r="F429" s="32"/>
      <c r="G429" s="32"/>
      <c r="H429" s="32"/>
      <c r="I429" s="32"/>
      <c r="J429" s="32"/>
      <c r="K429" s="32"/>
      <c r="L429" s="32"/>
    </row>
    <row r="430" spans="2:12" ht="24.95" customHeight="1" x14ac:dyDescent="0.2">
      <c r="B430" s="31"/>
      <c r="C430" s="32"/>
      <c r="D430" s="32"/>
      <c r="E430" s="32"/>
      <c r="F430" s="32"/>
      <c r="G430" s="32"/>
      <c r="H430" s="32"/>
      <c r="I430" s="32"/>
      <c r="J430" s="32"/>
      <c r="K430" s="32"/>
      <c r="L430" s="32"/>
    </row>
    <row r="431" spans="2:12" ht="24.95" customHeight="1" x14ac:dyDescent="0.2">
      <c r="B431" s="31"/>
      <c r="C431" s="32"/>
      <c r="D431" s="32"/>
      <c r="E431" s="32"/>
      <c r="F431" s="32"/>
      <c r="G431" s="32"/>
      <c r="H431" s="32"/>
      <c r="I431" s="32"/>
      <c r="J431" s="32"/>
      <c r="K431" s="32"/>
      <c r="L431" s="32"/>
    </row>
    <row r="432" spans="2:12" ht="24.95" customHeight="1" x14ac:dyDescent="0.2">
      <c r="B432" s="31"/>
      <c r="C432" s="32"/>
      <c r="D432" s="32"/>
      <c r="E432" s="32"/>
      <c r="F432" s="32"/>
      <c r="G432" s="32"/>
      <c r="H432" s="32"/>
      <c r="I432" s="32"/>
      <c r="J432" s="32"/>
      <c r="K432" s="32"/>
      <c r="L432" s="32"/>
    </row>
    <row r="433" spans="2:13" ht="24.95" customHeight="1" x14ac:dyDescent="0.2">
      <c r="B433" s="31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25">
        <v>3</v>
      </c>
    </row>
    <row r="434" spans="2:13" ht="24.95" customHeight="1" x14ac:dyDescent="0.2">
      <c r="B434" s="288" t="s">
        <v>15</v>
      </c>
      <c r="C434" s="288"/>
      <c r="D434" s="288"/>
      <c r="E434" s="288"/>
      <c r="F434" s="288"/>
      <c r="G434" s="288"/>
      <c r="H434" s="288"/>
      <c r="I434" s="288"/>
      <c r="J434" s="288"/>
    </row>
    <row r="435" spans="2:13" ht="24.95" customHeight="1" x14ac:dyDescent="0.2">
      <c r="B435" s="94" t="s">
        <v>35</v>
      </c>
      <c r="C435" s="335" t="s">
        <v>40</v>
      </c>
      <c r="D435" s="335"/>
      <c r="E435" s="335" t="s">
        <v>41</v>
      </c>
      <c r="F435" s="335"/>
      <c r="G435" s="335" t="s">
        <v>42</v>
      </c>
      <c r="H435" s="335"/>
      <c r="I435" s="287" t="s">
        <v>86</v>
      </c>
      <c r="J435" s="287"/>
      <c r="L435" s="33"/>
    </row>
    <row r="436" spans="2:13" ht="24.95" customHeight="1" x14ac:dyDescent="0.2">
      <c r="B436" s="236" t="s">
        <v>166</v>
      </c>
      <c r="C436" s="301">
        <v>555514</v>
      </c>
      <c r="D436" s="301"/>
      <c r="E436" s="301">
        <v>100226</v>
      </c>
      <c r="F436" s="301"/>
      <c r="G436" s="290">
        <v>655740</v>
      </c>
      <c r="H436" s="290"/>
      <c r="I436" s="334">
        <v>0.1537784703</v>
      </c>
      <c r="J436" s="326"/>
    </row>
    <row r="437" spans="2:13" ht="24.95" customHeight="1" x14ac:dyDescent="0.2">
      <c r="B437" s="236" t="s">
        <v>167</v>
      </c>
      <c r="C437" s="289">
        <v>585787</v>
      </c>
      <c r="D437" s="289"/>
      <c r="E437" s="289">
        <v>135617</v>
      </c>
      <c r="F437" s="289"/>
      <c r="G437" s="332">
        <v>721404</v>
      </c>
      <c r="H437" s="332"/>
      <c r="I437" s="295">
        <v>0.16218658859999999</v>
      </c>
      <c r="J437" s="296"/>
    </row>
    <row r="438" spans="2:13" ht="24.95" customHeight="1" x14ac:dyDescent="0.2">
      <c r="B438" s="107" t="s">
        <v>43</v>
      </c>
      <c r="C438" s="329">
        <f>(C437-C436)/C436</f>
        <v>5.4495476261624369E-2</v>
      </c>
      <c r="D438" s="329"/>
      <c r="E438" s="329">
        <f>(E437-E436)/E436</f>
        <v>0.35311196695468244</v>
      </c>
      <c r="F438" s="329"/>
      <c r="G438" s="330">
        <f>(G437-G436)/G436</f>
        <v>0.10013724951962669</v>
      </c>
      <c r="H438" s="330"/>
      <c r="I438" s="330">
        <f>(I437-I436)/I436</f>
        <v>5.4676823638555791E-2</v>
      </c>
      <c r="J438" s="330"/>
    </row>
    <row r="439" spans="2:13" ht="24.95" customHeight="1" x14ac:dyDescent="0.2">
      <c r="B439" s="31"/>
      <c r="C439" s="32"/>
      <c r="D439" s="32"/>
      <c r="E439" s="32"/>
      <c r="F439" s="32"/>
      <c r="G439" s="34"/>
      <c r="H439" s="34"/>
      <c r="I439" s="34"/>
      <c r="J439" s="34"/>
      <c r="K439" s="9"/>
    </row>
    <row r="440" spans="2:13" ht="24.95" customHeight="1" x14ac:dyDescent="0.2"/>
    <row r="441" spans="2:13" ht="24.95" customHeight="1" x14ac:dyDescent="0.2"/>
    <row r="442" spans="2:13" ht="24.95" customHeight="1" x14ac:dyDescent="0.2"/>
    <row r="443" spans="2:13" ht="24.95" customHeight="1" x14ac:dyDescent="0.2">
      <c r="L443" s="35"/>
    </row>
    <row r="444" spans="2:13" ht="24.95" customHeight="1" x14ac:dyDescent="0.2"/>
    <row r="445" spans="2:13" ht="24.95" customHeight="1" x14ac:dyDescent="0.2"/>
    <row r="446" spans="2:13" ht="24.95" customHeight="1" x14ac:dyDescent="0.2">
      <c r="L446" s="20"/>
    </row>
    <row r="447" spans="2:13" ht="24.95" customHeight="1" x14ac:dyDescent="0.2"/>
    <row r="448" spans="2:13" ht="24.95" customHeight="1" x14ac:dyDescent="0.2"/>
    <row r="449" spans="2:13" ht="24.95" customHeight="1" x14ac:dyDescent="0.2"/>
    <row r="450" spans="2:13" ht="24.95" customHeight="1" x14ac:dyDescent="0.2"/>
    <row r="451" spans="2:13" ht="24.95" customHeight="1" x14ac:dyDescent="0.2"/>
    <row r="452" spans="2:13" ht="24.95" customHeight="1" x14ac:dyDescent="0.2">
      <c r="B452" s="288" t="s">
        <v>38</v>
      </c>
      <c r="C452" s="288"/>
      <c r="D452" s="288"/>
      <c r="E452" s="288"/>
      <c r="F452" s="288"/>
      <c r="G452" s="288"/>
      <c r="H452" s="288"/>
      <c r="I452" s="288"/>
      <c r="J452" s="288"/>
      <c r="K452" s="288"/>
      <c r="L452" s="288"/>
    </row>
    <row r="453" spans="2:13" ht="24.95" customHeight="1" x14ac:dyDescent="0.2">
      <c r="B453" s="94" t="s">
        <v>35</v>
      </c>
      <c r="C453" s="116" t="s">
        <v>109</v>
      </c>
      <c r="D453" s="116" t="s">
        <v>5</v>
      </c>
      <c r="E453" s="116" t="s">
        <v>6</v>
      </c>
      <c r="F453" s="116" t="s">
        <v>7</v>
      </c>
      <c r="G453" s="116" t="s">
        <v>8</v>
      </c>
      <c r="H453" s="116" t="s">
        <v>9</v>
      </c>
      <c r="I453" s="116" t="s">
        <v>10</v>
      </c>
      <c r="J453" s="116" t="s">
        <v>11</v>
      </c>
      <c r="K453" s="116" t="s">
        <v>12</v>
      </c>
      <c r="L453" s="116" t="s">
        <v>14</v>
      </c>
    </row>
    <row r="454" spans="2:13" ht="24.95" customHeight="1" x14ac:dyDescent="0.2">
      <c r="B454" s="236" t="s">
        <v>166</v>
      </c>
      <c r="C454" s="237">
        <v>59143</v>
      </c>
      <c r="D454" s="237">
        <v>81926</v>
      </c>
      <c r="E454" s="237">
        <v>95372</v>
      </c>
      <c r="F454" s="237">
        <v>36702</v>
      </c>
      <c r="G454" s="237">
        <v>126291</v>
      </c>
      <c r="H454" s="237">
        <v>61215</v>
      </c>
      <c r="I454" s="237">
        <v>33624</v>
      </c>
      <c r="J454" s="237">
        <v>126206</v>
      </c>
      <c r="K454" s="237">
        <v>35261</v>
      </c>
      <c r="L454" s="108">
        <f>SUM(C454:K454)</f>
        <v>655740</v>
      </c>
    </row>
    <row r="455" spans="2:13" ht="24.95" customHeight="1" x14ac:dyDescent="0.2">
      <c r="B455" s="236" t="s">
        <v>167</v>
      </c>
      <c r="C455" s="238">
        <v>65467</v>
      </c>
      <c r="D455" s="238">
        <v>97067</v>
      </c>
      <c r="E455" s="238">
        <v>109137</v>
      </c>
      <c r="F455" s="238">
        <v>37338</v>
      </c>
      <c r="G455" s="238">
        <v>145754</v>
      </c>
      <c r="H455" s="238">
        <v>74066</v>
      </c>
      <c r="I455" s="238">
        <v>36971</v>
      </c>
      <c r="J455" s="238">
        <v>116688</v>
      </c>
      <c r="K455" s="238">
        <v>38916</v>
      </c>
      <c r="L455" s="109">
        <f>SUM(C455:K455)</f>
        <v>721404</v>
      </c>
    </row>
    <row r="456" spans="2:13" ht="24.95" customHeight="1" x14ac:dyDescent="0.2">
      <c r="B456" s="107" t="s">
        <v>43</v>
      </c>
      <c r="C456" s="110">
        <f t="shared" ref="C456:L456" si="7">(C455-C454)/C454</f>
        <v>0.1069272779534349</v>
      </c>
      <c r="D456" s="110">
        <f t="shared" si="7"/>
        <v>0.18481312403876668</v>
      </c>
      <c r="E456" s="110">
        <f t="shared" si="7"/>
        <v>0.14432957262089502</v>
      </c>
      <c r="F456" s="110">
        <f t="shared" si="7"/>
        <v>1.732875592610757E-2</v>
      </c>
      <c r="G456" s="110">
        <f t="shared" si="7"/>
        <v>0.15411232787767934</v>
      </c>
      <c r="H456" s="110">
        <f t="shared" si="7"/>
        <v>0.20993220615862127</v>
      </c>
      <c r="I456" s="110">
        <f t="shared" si="7"/>
        <v>9.9541993813942423E-2</v>
      </c>
      <c r="J456" s="110">
        <f t="shared" si="7"/>
        <v>-7.5416382739330934E-2</v>
      </c>
      <c r="K456" s="110">
        <f t="shared" si="7"/>
        <v>0.1036555968350302</v>
      </c>
      <c r="L456" s="110">
        <f t="shared" si="7"/>
        <v>0.10013724951962669</v>
      </c>
    </row>
    <row r="457" spans="2:13" ht="24.95" customHeight="1" x14ac:dyDescent="0.2">
      <c r="B457" s="31"/>
      <c r="C457" s="32"/>
      <c r="D457" s="32"/>
      <c r="E457" s="32"/>
      <c r="F457" s="32"/>
      <c r="G457" s="32"/>
      <c r="H457" s="32"/>
      <c r="I457" s="32"/>
      <c r="J457" s="32"/>
      <c r="K457" s="32"/>
      <c r="L457" s="32"/>
    </row>
    <row r="458" spans="2:13" ht="24.95" customHeight="1" x14ac:dyDescent="0.2">
      <c r="B458" s="31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9"/>
    </row>
    <row r="459" spans="2:13" ht="24.95" customHeight="1" x14ac:dyDescent="0.2">
      <c r="B459" s="294"/>
      <c r="C459" s="294"/>
      <c r="D459" s="294"/>
      <c r="E459" s="294"/>
      <c r="F459" s="294"/>
      <c r="G459" s="294"/>
      <c r="H459" s="294"/>
      <c r="I459" s="294"/>
      <c r="J459" s="294"/>
      <c r="K459" s="294"/>
      <c r="L459" s="294"/>
      <c r="M459" s="9"/>
    </row>
    <row r="460" spans="2:13" ht="24.95" customHeight="1" x14ac:dyDescent="0.2">
      <c r="B460" s="262"/>
      <c r="C460" s="262"/>
      <c r="D460" s="262"/>
      <c r="E460" s="262"/>
      <c r="F460" s="262"/>
      <c r="G460" s="262"/>
      <c r="H460" s="262"/>
      <c r="I460" s="262"/>
      <c r="J460" s="262"/>
      <c r="K460" s="262"/>
      <c r="L460" s="262"/>
      <c r="M460" s="9"/>
    </row>
    <row r="461" spans="2:13" ht="24.95" customHeight="1" x14ac:dyDescent="0.2">
      <c r="B461" s="262"/>
      <c r="C461" s="262"/>
      <c r="D461" s="262"/>
      <c r="E461" s="262"/>
      <c r="F461" s="262"/>
      <c r="G461" s="262"/>
      <c r="H461" s="262"/>
      <c r="I461" s="262"/>
      <c r="J461" s="262"/>
      <c r="K461" s="262"/>
      <c r="L461" s="262"/>
      <c r="M461" s="9"/>
    </row>
    <row r="462" spans="2:13" ht="24.95" customHeight="1" x14ac:dyDescent="0.2"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9"/>
    </row>
    <row r="463" spans="2:13" ht="24.95" customHeight="1" x14ac:dyDescent="0.2">
      <c r="B463" s="31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9"/>
    </row>
    <row r="464" spans="2:13" ht="24.95" customHeight="1" x14ac:dyDescent="0.2">
      <c r="B464" s="31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9"/>
    </row>
    <row r="465" spans="2:15" ht="24.95" customHeight="1" x14ac:dyDescent="0.2">
      <c r="B465" s="31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9"/>
    </row>
    <row r="466" spans="2:15" ht="24.95" customHeight="1" x14ac:dyDescent="0.2">
      <c r="B466" s="31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9"/>
    </row>
    <row r="467" spans="2:15" ht="24.95" customHeight="1" x14ac:dyDescent="0.2">
      <c r="B467" s="31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9"/>
    </row>
    <row r="468" spans="2:15" ht="24.95" customHeight="1" x14ac:dyDescent="0.2">
      <c r="B468" s="31"/>
      <c r="C468" s="32"/>
      <c r="D468" s="32"/>
      <c r="E468" s="32"/>
      <c r="F468" s="32"/>
      <c r="G468" s="32"/>
      <c r="H468" s="32"/>
      <c r="I468" s="32"/>
      <c r="J468" s="32"/>
      <c r="K468" s="32"/>
      <c r="M468" s="25"/>
      <c r="N468" s="9"/>
      <c r="O468" s="9"/>
    </row>
    <row r="469" spans="2:15" ht="24.95" customHeight="1" x14ac:dyDescent="0.2"/>
    <row r="470" spans="2:15" ht="24.95" customHeight="1" x14ac:dyDescent="0.2"/>
    <row r="471" spans="2:15" ht="24.95" customHeight="1" x14ac:dyDescent="0.2"/>
    <row r="472" spans="2:15" ht="24.95" customHeight="1" x14ac:dyDescent="0.2"/>
    <row r="473" spans="2:15" ht="24.95" customHeight="1" x14ac:dyDescent="0.2"/>
    <row r="474" spans="2:15" ht="24.95" customHeight="1" x14ac:dyDescent="0.2"/>
    <row r="475" spans="2:15" ht="24.95" customHeight="1" x14ac:dyDescent="0.2"/>
    <row r="476" spans="2:15" ht="24.95" customHeight="1" x14ac:dyDescent="0.2"/>
    <row r="477" spans="2:15" ht="24.95" customHeight="1" x14ac:dyDescent="0.2"/>
    <row r="478" spans="2:15" ht="24.95" customHeight="1" x14ac:dyDescent="0.2"/>
    <row r="479" spans="2:15" ht="24.95" customHeight="1" x14ac:dyDescent="0.2"/>
    <row r="480" spans="2:15" ht="24.95" customHeight="1" x14ac:dyDescent="0.2"/>
    <row r="481" spans="2:12" ht="24.95" customHeight="1" x14ac:dyDescent="0.2">
      <c r="B481" s="31"/>
      <c r="C481" s="32"/>
      <c r="D481" s="32"/>
      <c r="E481" s="32"/>
      <c r="F481" s="32"/>
      <c r="G481" s="32"/>
      <c r="H481" s="32"/>
      <c r="I481" s="32"/>
      <c r="J481" s="32"/>
      <c r="K481" s="32"/>
      <c r="L481" s="32"/>
    </row>
    <row r="482" spans="2:12" ht="24.95" customHeight="1" x14ac:dyDescent="0.2">
      <c r="B482" s="31"/>
      <c r="C482" s="32"/>
      <c r="D482" s="32"/>
      <c r="E482" s="32"/>
      <c r="F482" s="32"/>
      <c r="G482" s="32"/>
      <c r="H482" s="32"/>
      <c r="I482" s="32"/>
      <c r="J482" s="32"/>
      <c r="K482" s="32"/>
      <c r="L482" s="32"/>
    </row>
    <row r="483" spans="2:12" ht="24.95" customHeight="1" x14ac:dyDescent="0.2">
      <c r="B483" s="31"/>
      <c r="C483" s="32"/>
      <c r="D483" s="32"/>
      <c r="E483" s="32"/>
      <c r="F483" s="32"/>
      <c r="G483" s="32"/>
      <c r="H483" s="32"/>
      <c r="I483" s="32"/>
      <c r="J483" s="32"/>
      <c r="K483" s="32"/>
      <c r="L483" s="32"/>
    </row>
    <row r="484" spans="2:12" ht="24.95" customHeight="1" x14ac:dyDescent="0.2">
      <c r="B484" s="31"/>
      <c r="C484" s="32"/>
      <c r="D484" s="32"/>
      <c r="E484" s="32"/>
      <c r="F484" s="32"/>
      <c r="G484" s="32"/>
      <c r="H484" s="32"/>
      <c r="I484" s="32"/>
      <c r="J484" s="32"/>
      <c r="K484" s="32"/>
      <c r="L484" s="32"/>
    </row>
    <row r="485" spans="2:12" ht="24.95" customHeight="1" x14ac:dyDescent="0.2">
      <c r="B485" s="31"/>
      <c r="C485" s="32"/>
      <c r="D485" s="32"/>
      <c r="E485" s="32"/>
      <c r="F485" s="32"/>
      <c r="G485" s="32"/>
      <c r="H485" s="32"/>
      <c r="I485" s="32"/>
      <c r="J485" s="32"/>
      <c r="K485" s="32"/>
      <c r="L485" s="32"/>
    </row>
    <row r="486" spans="2:12" ht="24.95" customHeight="1" x14ac:dyDescent="0.2">
      <c r="B486" s="31"/>
      <c r="C486" s="32"/>
      <c r="D486" s="32"/>
      <c r="E486" s="32"/>
      <c r="F486" s="32"/>
      <c r="G486" s="32"/>
      <c r="H486" s="32"/>
      <c r="I486" s="32"/>
      <c r="J486" s="32"/>
      <c r="K486" s="32"/>
      <c r="L486" s="32"/>
    </row>
    <row r="487" spans="2:12" ht="24.95" customHeight="1" x14ac:dyDescent="0.2">
      <c r="B487" s="31"/>
      <c r="C487" s="32"/>
      <c r="D487" s="32"/>
      <c r="E487" s="32"/>
      <c r="F487" s="32"/>
      <c r="G487" s="32"/>
      <c r="H487" s="32"/>
      <c r="I487" s="32"/>
      <c r="J487" s="32"/>
      <c r="K487" s="32"/>
      <c r="L487" s="32"/>
    </row>
    <row r="488" spans="2:12" ht="24.95" customHeight="1" x14ac:dyDescent="0.2">
      <c r="B488" s="31"/>
      <c r="C488" s="32"/>
      <c r="D488" s="32"/>
      <c r="E488" s="32"/>
      <c r="F488" s="32"/>
      <c r="G488" s="32"/>
      <c r="H488" s="32"/>
      <c r="I488" s="32"/>
      <c r="J488" s="32"/>
      <c r="K488" s="32"/>
      <c r="L488" s="32"/>
    </row>
    <row r="489" spans="2:12" ht="24.95" customHeight="1" x14ac:dyDescent="0.2">
      <c r="B489" s="31"/>
      <c r="C489" s="32"/>
      <c r="D489" s="32"/>
      <c r="E489" s="32"/>
      <c r="F489" s="32"/>
      <c r="G489" s="32"/>
      <c r="H489" s="32"/>
      <c r="I489" s="32"/>
      <c r="J489" s="32"/>
      <c r="K489" s="32"/>
      <c r="L489" s="32"/>
    </row>
    <row r="490" spans="2:12" ht="24.95" customHeight="1" x14ac:dyDescent="0.2">
      <c r="B490" s="31"/>
      <c r="C490" s="32"/>
      <c r="D490" s="32"/>
      <c r="E490" s="32"/>
      <c r="F490" s="32"/>
      <c r="G490" s="32"/>
      <c r="H490" s="32"/>
      <c r="I490" s="32"/>
      <c r="J490" s="32"/>
      <c r="K490" s="32"/>
      <c r="L490" s="32"/>
    </row>
    <row r="491" spans="2:12" ht="24.95" customHeight="1" x14ac:dyDescent="0.2">
      <c r="B491" s="31"/>
      <c r="C491" s="32"/>
      <c r="D491" s="32"/>
      <c r="E491" s="32"/>
      <c r="F491" s="32"/>
      <c r="G491" s="32"/>
      <c r="H491" s="32"/>
      <c r="I491" s="32"/>
      <c r="J491" s="32"/>
      <c r="K491" s="32"/>
      <c r="L491" s="32"/>
    </row>
    <row r="492" spans="2:12" ht="24.95" customHeight="1" x14ac:dyDescent="0.2">
      <c r="B492" s="31"/>
      <c r="C492" s="32"/>
      <c r="D492" s="32"/>
      <c r="E492" s="32"/>
      <c r="F492" s="32"/>
      <c r="G492" s="32"/>
      <c r="H492" s="32"/>
      <c r="I492" s="32"/>
      <c r="J492" s="32"/>
      <c r="K492" s="32"/>
      <c r="L492" s="32"/>
    </row>
    <row r="493" spans="2:12" ht="24.95" customHeight="1" x14ac:dyDescent="0.2">
      <c r="B493" s="31"/>
      <c r="C493" s="32"/>
      <c r="D493" s="32"/>
      <c r="E493" s="32"/>
      <c r="F493" s="32"/>
      <c r="G493" s="32"/>
      <c r="H493" s="32"/>
      <c r="I493" s="32"/>
      <c r="J493" s="32"/>
      <c r="K493" s="32"/>
      <c r="L493" s="32"/>
    </row>
    <row r="494" spans="2:12" ht="24.95" customHeight="1" x14ac:dyDescent="0.2">
      <c r="B494" s="31"/>
      <c r="C494" s="32"/>
      <c r="D494" s="32"/>
      <c r="E494" s="32"/>
      <c r="F494" s="32"/>
      <c r="G494" s="32"/>
      <c r="H494" s="32"/>
      <c r="I494" s="32"/>
      <c r="J494" s="32"/>
      <c r="K494" s="32"/>
      <c r="L494" s="32"/>
    </row>
    <row r="495" spans="2:12" ht="24.95" customHeight="1" x14ac:dyDescent="0.2">
      <c r="B495" s="31"/>
      <c r="C495" s="32"/>
      <c r="D495" s="32"/>
      <c r="E495" s="32"/>
      <c r="F495" s="32"/>
      <c r="G495" s="32"/>
      <c r="H495" s="32"/>
      <c r="I495" s="32"/>
      <c r="J495" s="32"/>
      <c r="K495" s="32"/>
      <c r="L495" s="32"/>
    </row>
    <row r="496" spans="2:12" ht="24.95" customHeight="1" x14ac:dyDescent="0.2">
      <c r="B496" s="31"/>
      <c r="C496" s="32"/>
      <c r="D496" s="32"/>
      <c r="E496" s="32"/>
      <c r="F496" s="32"/>
      <c r="G496" s="32"/>
      <c r="H496" s="32"/>
      <c r="I496" s="32"/>
      <c r="J496" s="32"/>
      <c r="K496" s="32"/>
      <c r="L496" s="32"/>
    </row>
    <row r="497" spans="2:15" ht="24.95" customHeight="1" x14ac:dyDescent="0.2">
      <c r="B497" s="31"/>
      <c r="C497" s="32"/>
      <c r="D497" s="32"/>
      <c r="E497" s="32"/>
      <c r="F497" s="32"/>
      <c r="G497" s="32"/>
      <c r="H497" s="32"/>
      <c r="I497" s="32"/>
      <c r="J497" s="32"/>
      <c r="K497" s="32"/>
      <c r="L497" s="32"/>
    </row>
    <row r="498" spans="2:15" ht="24.95" customHeight="1" x14ac:dyDescent="0.2"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M498" s="25">
        <v>4</v>
      </c>
      <c r="N498" s="10"/>
    </row>
    <row r="499" spans="2:15" ht="25.5" customHeight="1" x14ac:dyDescent="0.2">
      <c r="B499" s="280" t="s">
        <v>80</v>
      </c>
      <c r="C499" s="280"/>
      <c r="D499" s="280"/>
      <c r="E499" s="280"/>
      <c r="F499" s="280"/>
      <c r="G499" s="280"/>
      <c r="H499" s="280"/>
      <c r="I499" s="280"/>
      <c r="J499" s="280"/>
      <c r="K499" s="280"/>
      <c r="L499" s="280"/>
      <c r="M499" s="280"/>
    </row>
    <row r="500" spans="2:15" ht="15" customHeight="1" x14ac:dyDescent="0.2"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124"/>
    </row>
    <row r="501" spans="2:15" ht="25.5" customHeight="1" x14ac:dyDescent="0.2">
      <c r="B501" s="280" t="s">
        <v>155</v>
      </c>
      <c r="C501" s="280"/>
      <c r="D501" s="280"/>
      <c r="E501" s="280"/>
      <c r="F501" s="280"/>
      <c r="G501" s="280"/>
      <c r="H501" s="280"/>
      <c r="I501" s="280"/>
      <c r="J501" s="280"/>
      <c r="K501" s="280"/>
      <c r="L501" s="280"/>
    </row>
    <row r="502" spans="2:15" ht="15" customHeight="1" x14ac:dyDescent="0.2">
      <c r="B502" s="336"/>
      <c r="C502" s="336"/>
      <c r="D502" s="336"/>
      <c r="E502" s="336"/>
      <c r="F502" s="336"/>
      <c r="G502" s="336"/>
    </row>
    <row r="503" spans="2:15" ht="24.95" customHeight="1" x14ac:dyDescent="0.2">
      <c r="B503" s="325" t="s">
        <v>16</v>
      </c>
      <c r="C503" s="325"/>
      <c r="D503" s="325"/>
      <c r="E503" s="325"/>
      <c r="F503" s="325"/>
      <c r="G503" s="325"/>
      <c r="H503" s="325"/>
      <c r="I503" s="325"/>
      <c r="J503" s="325"/>
    </row>
    <row r="504" spans="2:15" ht="24.95" customHeight="1" x14ac:dyDescent="0.2">
      <c r="B504" s="322" t="s">
        <v>36</v>
      </c>
      <c r="C504" s="292" t="s">
        <v>47</v>
      </c>
      <c r="D504" s="292"/>
      <c r="E504" s="292"/>
      <c r="F504" s="292" t="s">
        <v>48</v>
      </c>
      <c r="G504" s="292"/>
      <c r="H504" s="292"/>
      <c r="I504" s="143" t="s">
        <v>52</v>
      </c>
      <c r="J504" s="145" t="s">
        <v>53</v>
      </c>
      <c r="M504" s="38"/>
    </row>
    <row r="505" spans="2:15" ht="24.95" customHeight="1" x14ac:dyDescent="0.2">
      <c r="B505" s="323"/>
      <c r="C505" s="139" t="s">
        <v>66</v>
      </c>
      <c r="D505" s="139" t="s">
        <v>67</v>
      </c>
      <c r="E505" s="196" t="s">
        <v>72</v>
      </c>
      <c r="F505" s="139" t="s">
        <v>69</v>
      </c>
      <c r="G505" s="139" t="s">
        <v>70</v>
      </c>
      <c r="H505" s="140" t="s">
        <v>71</v>
      </c>
      <c r="I505" s="144" t="s">
        <v>82</v>
      </c>
      <c r="J505" s="146" t="s">
        <v>83</v>
      </c>
      <c r="K505" s="15"/>
      <c r="M505" s="38"/>
    </row>
    <row r="506" spans="2:15" ht="24.95" customHeight="1" x14ac:dyDescent="0.2">
      <c r="B506" s="137" t="s">
        <v>109</v>
      </c>
      <c r="C506" s="237">
        <v>24690</v>
      </c>
      <c r="D506" s="237">
        <v>3236</v>
      </c>
      <c r="E506" s="197">
        <f t="shared" ref="E506:E514" si="8">C506+D506</f>
        <v>27926</v>
      </c>
      <c r="F506" s="237">
        <v>36177</v>
      </c>
      <c r="G506" s="237">
        <v>4452</v>
      </c>
      <c r="H506" s="141">
        <f t="shared" ref="H506:H514" si="9">F506+G506</f>
        <v>40629</v>
      </c>
      <c r="I506" s="239">
        <v>0.23013396019999999</v>
      </c>
      <c r="J506" s="147">
        <f>H506/E506</f>
        <v>1.4548807562844661</v>
      </c>
      <c r="K506" s="40"/>
      <c r="M506" s="38"/>
    </row>
    <row r="507" spans="2:15" ht="24.95" customHeight="1" x14ac:dyDescent="0.2">
      <c r="B507" s="137" t="s">
        <v>5</v>
      </c>
      <c r="C507" s="237">
        <v>33028</v>
      </c>
      <c r="D507" s="237">
        <v>15957</v>
      </c>
      <c r="E507" s="197">
        <f t="shared" si="8"/>
        <v>48985</v>
      </c>
      <c r="F507" s="237">
        <v>52481</v>
      </c>
      <c r="G507" s="237">
        <v>23190</v>
      </c>
      <c r="H507" s="141">
        <f t="shared" si="9"/>
        <v>75671</v>
      </c>
      <c r="I507" s="239">
        <v>0.2267112473</v>
      </c>
      <c r="J507" s="147">
        <f t="shared" ref="J507:J515" si="10">H507/E507</f>
        <v>1.5447790139838726</v>
      </c>
      <c r="K507" s="40"/>
      <c r="M507" s="38"/>
    </row>
    <row r="508" spans="2:15" ht="24.95" customHeight="1" x14ac:dyDescent="0.2">
      <c r="B508" s="137" t="s">
        <v>22</v>
      </c>
      <c r="C508" s="237">
        <v>44177</v>
      </c>
      <c r="D508" s="237">
        <v>6548</v>
      </c>
      <c r="E508" s="197">
        <f t="shared" si="8"/>
        <v>50725</v>
      </c>
      <c r="F508" s="237">
        <v>73397</v>
      </c>
      <c r="G508" s="237">
        <v>9656</v>
      </c>
      <c r="H508" s="141">
        <f t="shared" si="9"/>
        <v>83053</v>
      </c>
      <c r="I508" s="239">
        <v>0.21909789269999999</v>
      </c>
      <c r="J508" s="147">
        <f t="shared" si="10"/>
        <v>1.6373188762937407</v>
      </c>
      <c r="K508" s="40"/>
      <c r="M508" s="38"/>
    </row>
    <row r="509" spans="2:15" ht="24.95" customHeight="1" x14ac:dyDescent="0.2">
      <c r="B509" s="137" t="s">
        <v>7</v>
      </c>
      <c r="C509" s="237">
        <v>14658</v>
      </c>
      <c r="D509" s="237">
        <v>4918</v>
      </c>
      <c r="E509" s="197">
        <f t="shared" si="8"/>
        <v>19576</v>
      </c>
      <c r="F509" s="237">
        <v>24733</v>
      </c>
      <c r="G509" s="237">
        <v>6046</v>
      </c>
      <c r="H509" s="141">
        <f t="shared" si="9"/>
        <v>30779</v>
      </c>
      <c r="I509" s="239">
        <v>0.28086873200000001</v>
      </c>
      <c r="J509" s="147">
        <f t="shared" si="10"/>
        <v>1.5722823865958315</v>
      </c>
      <c r="K509" s="40"/>
      <c r="L509" s="195"/>
      <c r="M509" s="38"/>
    </row>
    <row r="510" spans="2:15" ht="24.95" customHeight="1" x14ac:dyDescent="0.2">
      <c r="B510" s="137" t="s">
        <v>8</v>
      </c>
      <c r="C510" s="237">
        <v>49999</v>
      </c>
      <c r="D510" s="237">
        <v>20099</v>
      </c>
      <c r="E510" s="197">
        <f t="shared" si="8"/>
        <v>70098</v>
      </c>
      <c r="F510" s="237">
        <v>75995</v>
      </c>
      <c r="G510" s="237">
        <v>34172</v>
      </c>
      <c r="H510" s="141">
        <f t="shared" si="9"/>
        <v>110167</v>
      </c>
      <c r="I510" s="239">
        <v>0.30870171940000002</v>
      </c>
      <c r="J510" s="147">
        <f t="shared" si="10"/>
        <v>1.5716140260777769</v>
      </c>
      <c r="K510" s="40"/>
      <c r="M510" s="38"/>
    </row>
    <row r="511" spans="2:15" ht="24.95" customHeight="1" x14ac:dyDescent="0.2">
      <c r="B511" s="137" t="s">
        <v>9</v>
      </c>
      <c r="C511" s="237">
        <v>27627</v>
      </c>
      <c r="D511" s="237">
        <v>4860</v>
      </c>
      <c r="E511" s="197">
        <f t="shared" si="8"/>
        <v>32487</v>
      </c>
      <c r="F511" s="237">
        <v>38794</v>
      </c>
      <c r="G511" s="237">
        <v>6799</v>
      </c>
      <c r="H511" s="141">
        <f t="shared" si="9"/>
        <v>45593</v>
      </c>
      <c r="I511" s="239">
        <v>0.23550711539999999</v>
      </c>
      <c r="J511" s="147">
        <f t="shared" si="10"/>
        <v>1.4034229076245883</v>
      </c>
      <c r="K511" s="40"/>
      <c r="M511" s="38"/>
    </row>
    <row r="512" spans="2:15" ht="24.95" customHeight="1" x14ac:dyDescent="0.2">
      <c r="B512" s="137" t="s">
        <v>10</v>
      </c>
      <c r="C512" s="237">
        <v>17995</v>
      </c>
      <c r="D512" s="237">
        <v>919</v>
      </c>
      <c r="E512" s="197">
        <f t="shared" si="8"/>
        <v>18914</v>
      </c>
      <c r="F512" s="237">
        <v>26320</v>
      </c>
      <c r="G512" s="237">
        <v>1799</v>
      </c>
      <c r="H512" s="141">
        <f t="shared" si="9"/>
        <v>28119</v>
      </c>
      <c r="I512" s="239">
        <v>0.22591893299999999</v>
      </c>
      <c r="J512" s="147">
        <f t="shared" si="10"/>
        <v>1.4866765358993339</v>
      </c>
      <c r="K512" s="40"/>
      <c r="M512" s="38"/>
    </row>
    <row r="513" spans="2:15" ht="24.95" customHeight="1" x14ac:dyDescent="0.2">
      <c r="B513" s="137" t="s">
        <v>11</v>
      </c>
      <c r="C513" s="237">
        <v>45803</v>
      </c>
      <c r="D513" s="237">
        <v>7564</v>
      </c>
      <c r="E513" s="197">
        <f t="shared" si="8"/>
        <v>53367</v>
      </c>
      <c r="F513" s="237">
        <v>80177</v>
      </c>
      <c r="G513" s="237">
        <v>17079</v>
      </c>
      <c r="H513" s="141">
        <f t="shared" si="9"/>
        <v>97256</v>
      </c>
      <c r="I513" s="239">
        <v>0.34994872529999999</v>
      </c>
      <c r="J513" s="147">
        <f t="shared" si="10"/>
        <v>1.8223996102460323</v>
      </c>
      <c r="K513" s="40"/>
      <c r="M513" s="41"/>
    </row>
    <row r="514" spans="2:15" ht="24.95" customHeight="1" x14ac:dyDescent="0.2">
      <c r="B514" s="137" t="s">
        <v>12</v>
      </c>
      <c r="C514" s="237">
        <v>14430</v>
      </c>
      <c r="D514" s="237">
        <v>1650</v>
      </c>
      <c r="E514" s="197">
        <f t="shared" si="8"/>
        <v>16080</v>
      </c>
      <c r="F514" s="237">
        <v>22411</v>
      </c>
      <c r="G514" s="237">
        <v>2224</v>
      </c>
      <c r="H514" s="141">
        <f t="shared" si="9"/>
        <v>24635</v>
      </c>
      <c r="I514" s="239">
        <v>0.20770450060000001</v>
      </c>
      <c r="J514" s="147">
        <f t="shared" si="10"/>
        <v>1.5320273631840795</v>
      </c>
      <c r="K514" s="40"/>
      <c r="M514" s="41"/>
    </row>
    <row r="515" spans="2:15" ht="24.95" customHeight="1" x14ac:dyDescent="0.2">
      <c r="B515" s="138" t="s">
        <v>14</v>
      </c>
      <c r="C515" s="97">
        <f t="shared" ref="C515:H515" si="11">SUM(C506:C514)</f>
        <v>272407</v>
      </c>
      <c r="D515" s="97">
        <f t="shared" si="11"/>
        <v>65751</v>
      </c>
      <c r="E515" s="198">
        <f t="shared" si="11"/>
        <v>338158</v>
      </c>
      <c r="F515" s="97">
        <f t="shared" si="11"/>
        <v>430485</v>
      </c>
      <c r="G515" s="97">
        <f t="shared" si="11"/>
        <v>105417</v>
      </c>
      <c r="H515" s="142">
        <f t="shared" si="11"/>
        <v>535902</v>
      </c>
      <c r="I515" s="240">
        <v>0.25883633719999999</v>
      </c>
      <c r="J515" s="148">
        <f t="shared" si="10"/>
        <v>1.5847680669982671</v>
      </c>
      <c r="M515" s="41"/>
    </row>
    <row r="516" spans="2:15" ht="24.95" customHeight="1" x14ac:dyDescent="0.2">
      <c r="B516" s="42"/>
      <c r="C516" s="43"/>
      <c r="D516" s="43"/>
      <c r="E516" s="30"/>
      <c r="F516" s="43"/>
      <c r="G516" s="43"/>
      <c r="H516" s="30"/>
      <c r="I516" s="44"/>
      <c r="J516" s="45"/>
      <c r="K516" s="9"/>
      <c r="L516" s="9"/>
      <c r="M516" s="46"/>
      <c r="N516" s="9"/>
      <c r="O516" s="9"/>
    </row>
    <row r="517" spans="2:15" ht="24.95" customHeight="1" x14ac:dyDescent="0.2">
      <c r="B517" s="42"/>
      <c r="C517" s="47"/>
      <c r="D517" s="47"/>
      <c r="E517" s="48"/>
      <c r="F517" s="47"/>
      <c r="G517" s="47"/>
      <c r="H517" s="48"/>
      <c r="I517" s="44"/>
      <c r="J517" s="49"/>
    </row>
    <row r="518" spans="2:15" ht="24.95" customHeight="1" x14ac:dyDescent="0.2">
      <c r="B518" s="9"/>
      <c r="C518" s="9"/>
      <c r="D518" s="9"/>
      <c r="E518" s="9"/>
      <c r="F518" s="9"/>
      <c r="G518" s="9"/>
      <c r="H518" s="9"/>
      <c r="I518" s="9"/>
      <c r="J518" s="9"/>
    </row>
    <row r="519" spans="2:15" ht="24.95" customHeight="1" x14ac:dyDescent="0.2"/>
    <row r="520" spans="2:15" ht="24.95" customHeight="1" x14ac:dyDescent="0.2"/>
    <row r="521" spans="2:15" ht="24.95" customHeight="1" x14ac:dyDescent="0.2"/>
    <row r="522" spans="2:15" ht="24.95" customHeight="1" x14ac:dyDescent="0.2"/>
    <row r="523" spans="2:15" ht="24.95" customHeight="1" x14ac:dyDescent="0.2"/>
    <row r="524" spans="2:15" ht="24.95" customHeight="1" x14ac:dyDescent="0.2"/>
    <row r="525" spans="2:15" ht="24.95" customHeight="1" x14ac:dyDescent="0.2"/>
    <row r="526" spans="2:15" ht="24.95" customHeight="1" x14ac:dyDescent="0.2">
      <c r="G526" s="66"/>
    </row>
    <row r="527" spans="2:15" ht="24.95" customHeight="1" x14ac:dyDescent="0.2"/>
    <row r="528" spans="2:15" ht="24.95" customHeight="1" x14ac:dyDescent="0.2"/>
    <row r="529" ht="24.95" customHeight="1" x14ac:dyDescent="0.2"/>
    <row r="530" ht="24.95" customHeight="1" x14ac:dyDescent="0.2"/>
    <row r="531" ht="24.95" customHeight="1" x14ac:dyDescent="0.2"/>
    <row r="532" ht="24.95" customHeight="1" x14ac:dyDescent="0.2"/>
    <row r="533" ht="24.95" customHeight="1" x14ac:dyDescent="0.2"/>
    <row r="534" ht="24.95" customHeight="1" x14ac:dyDescent="0.2"/>
    <row r="535" ht="24.95" customHeight="1" x14ac:dyDescent="0.2"/>
    <row r="536" ht="24.95" customHeight="1" x14ac:dyDescent="0.2"/>
    <row r="537" ht="24.95" customHeight="1" x14ac:dyDescent="0.2"/>
    <row r="538" ht="24.95" customHeight="1" x14ac:dyDescent="0.2"/>
    <row r="539" ht="24.95" customHeight="1" x14ac:dyDescent="0.2"/>
    <row r="540" ht="24.95" customHeight="1" x14ac:dyDescent="0.2"/>
    <row r="541" ht="24.95" customHeight="1" x14ac:dyDescent="0.2"/>
    <row r="542" ht="24.95" customHeight="1" x14ac:dyDescent="0.2"/>
    <row r="543" ht="24.95" customHeight="1" x14ac:dyDescent="0.2"/>
    <row r="544" ht="24.95" customHeight="1" x14ac:dyDescent="0.2"/>
    <row r="545" ht="24.95" customHeight="1" x14ac:dyDescent="0.2"/>
    <row r="546" ht="24.95" customHeight="1" x14ac:dyDescent="0.2"/>
    <row r="547" ht="24.95" customHeight="1" x14ac:dyDescent="0.2"/>
    <row r="548" ht="24.95" customHeight="1" x14ac:dyDescent="0.2"/>
    <row r="549" ht="24.95" customHeight="1" x14ac:dyDescent="0.2"/>
    <row r="550" ht="24.95" customHeight="1" x14ac:dyDescent="0.2"/>
    <row r="551" ht="24.95" customHeight="1" x14ac:dyDescent="0.2"/>
    <row r="552" ht="24.95" customHeight="1" x14ac:dyDescent="0.2"/>
    <row r="553" ht="24.95" customHeight="1" x14ac:dyDescent="0.2"/>
    <row r="554" ht="24.95" customHeight="1" x14ac:dyDescent="0.2"/>
    <row r="555" ht="24.95" customHeight="1" x14ac:dyDescent="0.2"/>
    <row r="556" ht="24.95" customHeight="1" x14ac:dyDescent="0.2"/>
    <row r="557" ht="24.95" customHeight="1" x14ac:dyDescent="0.2"/>
    <row r="558" ht="24.95" customHeight="1" x14ac:dyDescent="0.2"/>
    <row r="559" ht="24.95" customHeight="1" x14ac:dyDescent="0.2"/>
    <row r="560" ht="24.95" customHeight="1" x14ac:dyDescent="0.2"/>
    <row r="561" spans="2:15" ht="24.95" customHeight="1" x14ac:dyDescent="0.2"/>
    <row r="562" spans="2:15" ht="24.95" customHeight="1" x14ac:dyDescent="0.2"/>
    <row r="563" spans="2:15" ht="24.95" customHeight="1" x14ac:dyDescent="0.2"/>
    <row r="564" spans="2:15" ht="24.95" customHeight="1" x14ac:dyDescent="0.2">
      <c r="M564" s="25">
        <v>5</v>
      </c>
    </row>
    <row r="565" spans="2:15" ht="25.5" customHeight="1" x14ac:dyDescent="0.2">
      <c r="B565" s="279" t="s">
        <v>151</v>
      </c>
      <c r="C565" s="279"/>
      <c r="D565" s="279"/>
      <c r="E565" s="279"/>
      <c r="F565" s="279"/>
      <c r="G565" s="279"/>
      <c r="H565" s="279"/>
      <c r="I565" s="279"/>
      <c r="J565" s="279"/>
      <c r="K565" s="279"/>
      <c r="L565" s="279"/>
      <c r="M565" s="279"/>
    </row>
    <row r="566" spans="2:15" ht="15" customHeight="1" x14ac:dyDescent="0.2">
      <c r="B566" s="50"/>
      <c r="C566" s="50"/>
      <c r="D566" s="50"/>
      <c r="E566" s="50"/>
      <c r="F566" s="50"/>
      <c r="G566" s="50"/>
    </row>
    <row r="567" spans="2:15" ht="24.95" customHeight="1" x14ac:dyDescent="0.2">
      <c r="B567" s="297" t="s">
        <v>13</v>
      </c>
      <c r="C567" s="297"/>
      <c r="D567" s="297"/>
      <c r="E567" s="297"/>
      <c r="F567" s="297"/>
      <c r="G567" s="297"/>
      <c r="H567" s="297"/>
      <c r="I567" s="32"/>
      <c r="J567" s="32"/>
      <c r="K567" s="32"/>
      <c r="L567" s="32"/>
      <c r="M567" s="9"/>
      <c r="N567" s="9"/>
      <c r="O567" s="9"/>
    </row>
    <row r="568" spans="2:15" ht="24.95" customHeight="1" x14ac:dyDescent="0.2">
      <c r="B568" s="136" t="s">
        <v>35</v>
      </c>
      <c r="C568" s="300" t="s">
        <v>62</v>
      </c>
      <c r="D568" s="300"/>
      <c r="E568" s="300" t="s">
        <v>105</v>
      </c>
      <c r="F568" s="300"/>
      <c r="G568" s="300" t="s">
        <v>0</v>
      </c>
      <c r="H568" s="300"/>
      <c r="I568" s="32"/>
      <c r="J568" s="32"/>
      <c r="K568" s="32"/>
      <c r="L568" s="32"/>
      <c r="M568" s="9"/>
      <c r="N568" s="9"/>
      <c r="O568" s="9"/>
    </row>
    <row r="569" spans="2:15" ht="24.95" customHeight="1" x14ac:dyDescent="0.2">
      <c r="B569" s="236" t="s">
        <v>166</v>
      </c>
      <c r="C569" s="301">
        <v>258873</v>
      </c>
      <c r="D569" s="301"/>
      <c r="E569" s="301">
        <v>53709</v>
      </c>
      <c r="F569" s="301"/>
      <c r="G569" s="302">
        <f>C569+E569</f>
        <v>312582</v>
      </c>
      <c r="H569" s="303"/>
      <c r="I569" s="32"/>
      <c r="J569" s="32"/>
      <c r="K569" s="32"/>
      <c r="L569" s="32"/>
      <c r="M569" s="9"/>
      <c r="N569" s="9"/>
      <c r="O569" s="9"/>
    </row>
    <row r="570" spans="2:15" ht="24.95" customHeight="1" x14ac:dyDescent="0.2">
      <c r="B570" s="236" t="s">
        <v>167</v>
      </c>
      <c r="C570" s="289">
        <v>272407</v>
      </c>
      <c r="D570" s="289"/>
      <c r="E570" s="289">
        <v>65751</v>
      </c>
      <c r="F570" s="289"/>
      <c r="G570" s="302">
        <f>C570+E570</f>
        <v>338158</v>
      </c>
      <c r="H570" s="303"/>
      <c r="I570" s="32"/>
      <c r="J570" s="32"/>
      <c r="K570" s="32"/>
      <c r="L570" s="32"/>
      <c r="M570" s="9"/>
      <c r="N570" s="9"/>
      <c r="O570" s="9"/>
    </row>
    <row r="571" spans="2:15" ht="24.95" customHeight="1" x14ac:dyDescent="0.2">
      <c r="B571" s="118" t="s">
        <v>43</v>
      </c>
      <c r="C571" s="284">
        <f>(C570-C569)/C569</f>
        <v>5.228046184808767E-2</v>
      </c>
      <c r="D571" s="284"/>
      <c r="E571" s="284">
        <f>(E570-E569)/E569</f>
        <v>0.22420823325699604</v>
      </c>
      <c r="F571" s="284"/>
      <c r="G571" s="284">
        <f>(G570-G569)/G569</f>
        <v>8.1821729978053759E-2</v>
      </c>
      <c r="H571" s="284"/>
      <c r="I571" s="32"/>
      <c r="J571" s="32"/>
      <c r="K571" s="32"/>
      <c r="L571" s="32"/>
      <c r="M571" s="9"/>
      <c r="N571" s="9"/>
      <c r="O571" s="9"/>
    </row>
    <row r="572" spans="2:15" ht="24.95" customHeight="1" x14ac:dyDescent="0.2">
      <c r="B572" s="31"/>
      <c r="C572" s="32"/>
      <c r="D572" s="32"/>
      <c r="E572" s="32"/>
      <c r="F572" s="51"/>
      <c r="G572" s="31"/>
      <c r="H572" s="31"/>
      <c r="I572" s="32"/>
      <c r="J572" s="32"/>
      <c r="K572" s="32"/>
      <c r="L572" s="32"/>
      <c r="M572" s="9"/>
      <c r="N572" s="9"/>
      <c r="O572" s="9"/>
    </row>
    <row r="573" spans="2:15" ht="24.95" customHeight="1" x14ac:dyDescent="0.2">
      <c r="B573" s="31"/>
      <c r="C573" s="32"/>
      <c r="D573" s="32"/>
      <c r="E573" s="32"/>
      <c r="F573" s="51"/>
      <c r="G573" s="31"/>
      <c r="H573" s="31"/>
      <c r="I573" s="32"/>
      <c r="J573" s="32"/>
      <c r="K573" s="32"/>
      <c r="L573" s="32"/>
      <c r="M573" s="9"/>
      <c r="N573" s="9"/>
      <c r="O573" s="9"/>
    </row>
    <row r="574" spans="2:15" ht="24.95" customHeight="1" x14ac:dyDescent="0.2">
      <c r="B574" s="31"/>
      <c r="C574" s="32"/>
      <c r="D574" s="32"/>
      <c r="E574" s="32"/>
      <c r="F574" s="51"/>
      <c r="G574" s="31"/>
      <c r="H574" s="31"/>
      <c r="I574" s="32"/>
      <c r="J574" s="32"/>
      <c r="K574" s="32"/>
      <c r="L574" s="32"/>
      <c r="M574" s="9"/>
      <c r="N574" s="9"/>
      <c r="O574" s="9"/>
    </row>
    <row r="575" spans="2:15" ht="24.95" customHeight="1" x14ac:dyDescent="0.2">
      <c r="B575" s="31"/>
      <c r="C575" s="32"/>
      <c r="D575" s="32"/>
      <c r="E575" s="32"/>
      <c r="F575" s="51"/>
      <c r="G575" s="31"/>
      <c r="H575" s="31"/>
      <c r="I575" s="32"/>
      <c r="J575" s="32"/>
      <c r="K575" s="32"/>
      <c r="L575" s="32"/>
      <c r="M575" s="9"/>
      <c r="N575" s="9"/>
      <c r="O575" s="9"/>
    </row>
    <row r="576" spans="2:15" ht="24.95" customHeight="1" x14ac:dyDescent="0.2">
      <c r="B576" s="31"/>
      <c r="C576" s="32"/>
      <c r="D576" s="32"/>
      <c r="E576" s="32"/>
      <c r="F576" s="51"/>
      <c r="G576" s="31"/>
      <c r="H576" s="31"/>
      <c r="I576" s="32"/>
      <c r="J576" s="32"/>
      <c r="K576" s="32"/>
      <c r="L576" s="32"/>
      <c r="M576" s="9"/>
      <c r="N576" s="9"/>
      <c r="O576" s="9"/>
    </row>
    <row r="577" spans="2:15" ht="24.95" customHeight="1" x14ac:dyDescent="0.2">
      <c r="B577" s="31"/>
      <c r="C577" s="32"/>
      <c r="D577" s="32"/>
      <c r="E577" s="32"/>
      <c r="F577" s="51"/>
      <c r="G577" s="31"/>
      <c r="H577" s="31"/>
      <c r="I577" s="32"/>
      <c r="J577" s="32"/>
      <c r="K577" s="32"/>
      <c r="L577" s="32"/>
      <c r="M577" s="9"/>
      <c r="N577" s="9"/>
      <c r="O577" s="9"/>
    </row>
    <row r="578" spans="2:15" ht="24.95" customHeight="1" x14ac:dyDescent="0.2">
      <c r="B578" s="31"/>
      <c r="C578" s="32"/>
      <c r="D578" s="32"/>
      <c r="E578" s="32"/>
      <c r="F578" s="51"/>
      <c r="G578" s="31"/>
      <c r="H578" s="31"/>
      <c r="I578" s="32"/>
      <c r="J578" s="32"/>
      <c r="K578" s="32"/>
      <c r="L578" s="32"/>
      <c r="M578" s="9"/>
      <c r="N578" s="9"/>
      <c r="O578" s="9"/>
    </row>
    <row r="579" spans="2:15" ht="24.95" customHeight="1" x14ac:dyDescent="0.2">
      <c r="B579" s="294"/>
      <c r="C579" s="294"/>
      <c r="D579" s="294"/>
      <c r="E579" s="294"/>
      <c r="F579" s="294"/>
      <c r="G579" s="294"/>
      <c r="H579" s="294"/>
      <c r="I579" s="294"/>
      <c r="J579" s="294"/>
      <c r="K579" s="294"/>
      <c r="L579" s="294"/>
      <c r="M579" s="52"/>
      <c r="N579" s="52"/>
      <c r="O579" s="52"/>
    </row>
    <row r="580" spans="2:15" ht="24.95" customHeight="1" x14ac:dyDescent="0.2"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</row>
    <row r="581" spans="2:15" ht="24.95" customHeight="1" x14ac:dyDescent="0.2"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</row>
    <row r="582" spans="2:15" ht="24.95" customHeight="1" x14ac:dyDescent="0.2"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</row>
    <row r="583" spans="2:15" ht="24.95" customHeight="1" x14ac:dyDescent="0.2"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</row>
    <row r="584" spans="2:15" ht="24.95" customHeight="1" x14ac:dyDescent="0.2"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</row>
    <row r="585" spans="2:15" ht="24.95" customHeight="1" x14ac:dyDescent="0.2"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</row>
    <row r="586" spans="2:15" ht="24.95" customHeight="1" x14ac:dyDescent="0.2"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</row>
    <row r="587" spans="2:15" ht="24.95" customHeight="1" x14ac:dyDescent="0.2"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</row>
    <row r="588" spans="2:15" ht="24.95" customHeight="1" x14ac:dyDescent="0.2"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</row>
    <row r="589" spans="2:15" ht="24.95" customHeight="1" x14ac:dyDescent="0.2"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</row>
    <row r="590" spans="2:15" ht="24.95" customHeight="1" x14ac:dyDescent="0.2"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</row>
    <row r="591" spans="2:15" ht="24.95" customHeight="1" x14ac:dyDescent="0.2"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</row>
    <row r="592" spans="2:15" ht="24.95" customHeight="1" x14ac:dyDescent="0.2"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</row>
    <row r="593" spans="2:15" ht="24.95" customHeight="1" x14ac:dyDescent="0.2"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</row>
    <row r="594" spans="2:15" ht="24.95" customHeight="1" x14ac:dyDescent="0.2"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</row>
    <row r="595" spans="2:15" ht="24.95" customHeight="1" x14ac:dyDescent="0.2"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</row>
    <row r="596" spans="2:15" ht="24.95" customHeight="1" x14ac:dyDescent="0.2"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</row>
    <row r="597" spans="2:15" ht="24.95" customHeight="1" x14ac:dyDescent="0.2">
      <c r="B597" s="288" t="s">
        <v>15</v>
      </c>
      <c r="C597" s="288"/>
      <c r="D597" s="288"/>
      <c r="E597" s="288"/>
      <c r="F597" s="288"/>
      <c r="G597" s="288"/>
      <c r="H597" s="288"/>
      <c r="I597" s="288"/>
      <c r="J597" s="288"/>
    </row>
    <row r="598" spans="2:15" ht="24.95" customHeight="1" x14ac:dyDescent="0.2">
      <c r="B598" s="149" t="s">
        <v>35</v>
      </c>
      <c r="C598" s="287" t="s">
        <v>40</v>
      </c>
      <c r="D598" s="287"/>
      <c r="E598" s="287" t="s">
        <v>41</v>
      </c>
      <c r="F598" s="287"/>
      <c r="G598" s="287" t="s">
        <v>42</v>
      </c>
      <c r="H598" s="287"/>
      <c r="I598" s="287" t="s">
        <v>86</v>
      </c>
      <c r="J598" s="287"/>
      <c r="L598" s="33"/>
    </row>
    <row r="599" spans="2:15" ht="24.95" customHeight="1" x14ac:dyDescent="0.2">
      <c r="B599" s="236" t="s">
        <v>166</v>
      </c>
      <c r="C599" s="301">
        <v>423098</v>
      </c>
      <c r="D599" s="301"/>
      <c r="E599" s="301">
        <v>82406</v>
      </c>
      <c r="F599" s="301"/>
      <c r="G599" s="290">
        <v>505504</v>
      </c>
      <c r="H599" s="290"/>
      <c r="I599" s="291">
        <v>0.24477004869999999</v>
      </c>
      <c r="J599" s="291"/>
    </row>
    <row r="600" spans="2:15" ht="24.95" customHeight="1" x14ac:dyDescent="0.2">
      <c r="B600" s="236" t="s">
        <v>167</v>
      </c>
      <c r="C600" s="289">
        <v>430485</v>
      </c>
      <c r="D600" s="289"/>
      <c r="E600" s="289">
        <v>105417</v>
      </c>
      <c r="F600" s="289"/>
      <c r="G600" s="290">
        <v>535902</v>
      </c>
      <c r="H600" s="290"/>
      <c r="I600" s="295">
        <v>0.25883633719999999</v>
      </c>
      <c r="J600" s="295"/>
    </row>
    <row r="601" spans="2:15" ht="24.95" customHeight="1" x14ac:dyDescent="0.2">
      <c r="B601" s="107" t="s">
        <v>43</v>
      </c>
      <c r="C601" s="285">
        <f>(C600-C599)/C599</f>
        <v>1.7459312027000837E-2</v>
      </c>
      <c r="D601" s="285"/>
      <c r="E601" s="285">
        <f>(E600-E599)/E599</f>
        <v>0.27923937577360874</v>
      </c>
      <c r="F601" s="285"/>
      <c r="G601" s="285">
        <f>(G600-G599)/G599</f>
        <v>6.0134044438817494E-2</v>
      </c>
      <c r="H601" s="285"/>
      <c r="I601" s="285">
        <f>(I600-I599)/I599</f>
        <v>5.7467359976057383E-2</v>
      </c>
      <c r="J601" s="285"/>
    </row>
    <row r="602" spans="2:15" ht="24.95" customHeight="1" x14ac:dyDescent="0.2">
      <c r="B602" s="31"/>
      <c r="C602" s="32"/>
      <c r="D602" s="32"/>
      <c r="E602" s="32"/>
      <c r="F602" s="32"/>
      <c r="G602" s="34"/>
      <c r="H602" s="34"/>
      <c r="I602" s="34"/>
      <c r="J602" s="34"/>
      <c r="K602" s="9"/>
    </row>
    <row r="603" spans="2:15" ht="24.95" customHeight="1" x14ac:dyDescent="0.2"/>
    <row r="604" spans="2:15" ht="24.95" customHeight="1" x14ac:dyDescent="0.2"/>
    <row r="605" spans="2:15" ht="24.95" customHeight="1" x14ac:dyDescent="0.2"/>
    <row r="606" spans="2:15" ht="24.95" customHeight="1" x14ac:dyDescent="0.2">
      <c r="L606" s="35"/>
    </row>
    <row r="607" spans="2:15" ht="24.95" customHeight="1" x14ac:dyDescent="0.2"/>
    <row r="608" spans="2:15" ht="24.95" customHeight="1" x14ac:dyDescent="0.2"/>
    <row r="609" spans="2:15" ht="24.95" customHeight="1" x14ac:dyDescent="0.2"/>
    <row r="610" spans="2:15" ht="24.95" customHeight="1" x14ac:dyDescent="0.2"/>
    <row r="611" spans="2:15" ht="24.95" customHeight="1" x14ac:dyDescent="0.2">
      <c r="L611" s="20"/>
    </row>
    <row r="612" spans="2:15" ht="24.95" customHeight="1" x14ac:dyDescent="0.2"/>
    <row r="613" spans="2:15" ht="24.95" customHeight="1" x14ac:dyDescent="0.2"/>
    <row r="614" spans="2:15" ht="24.95" customHeight="1" x14ac:dyDescent="0.2"/>
    <row r="615" spans="2:15" ht="24.95" customHeight="1" x14ac:dyDescent="0.2">
      <c r="M615" s="25"/>
    </row>
    <row r="616" spans="2:15" ht="24.95" customHeight="1" x14ac:dyDescent="0.2"/>
    <row r="617" spans="2:15" ht="24.95" customHeight="1" x14ac:dyDescent="0.2"/>
    <row r="618" spans="2:15" ht="24.95" customHeight="1" x14ac:dyDescent="0.2"/>
    <row r="619" spans="2:15" ht="24.95" customHeight="1" x14ac:dyDescent="0.2"/>
    <row r="620" spans="2:15" ht="24.95" customHeight="1" x14ac:dyDescent="0.2"/>
    <row r="621" spans="2:15" ht="24.95" customHeight="1" x14ac:dyDescent="0.2"/>
    <row r="622" spans="2:15" ht="24.95" customHeight="1" x14ac:dyDescent="0.2"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N622" s="125"/>
      <c r="O622" s="9"/>
    </row>
    <row r="623" spans="2:15" ht="24.95" customHeight="1" x14ac:dyDescent="0.2"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M623" s="25"/>
      <c r="N623" s="125"/>
      <c r="O623" s="9"/>
    </row>
    <row r="624" spans="2:15" ht="24.95" customHeight="1" x14ac:dyDescent="0.2"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M624" s="25"/>
      <c r="N624" s="125"/>
      <c r="O624" s="9"/>
    </row>
    <row r="625" spans="2:15" ht="24.95" customHeight="1" x14ac:dyDescent="0.2"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M625" s="25"/>
      <c r="N625" s="125"/>
      <c r="O625" s="9"/>
    </row>
    <row r="626" spans="2:15" ht="24.95" customHeight="1" x14ac:dyDescent="0.2"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M626" s="25"/>
      <c r="N626" s="125"/>
      <c r="O626" s="9"/>
    </row>
    <row r="627" spans="2:15" ht="24.95" customHeight="1" x14ac:dyDescent="0.2"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M627" s="25"/>
      <c r="N627" s="125"/>
      <c r="O627" s="9"/>
    </row>
    <row r="628" spans="2:15" ht="24.95" customHeight="1" x14ac:dyDescent="0.2"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M628" s="25"/>
      <c r="N628" s="125"/>
      <c r="O628" s="9"/>
    </row>
    <row r="629" spans="2:15" ht="24.95" customHeight="1" x14ac:dyDescent="0.2"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M629" s="25"/>
      <c r="N629" s="125"/>
      <c r="O629" s="9"/>
    </row>
    <row r="630" spans="2:15" ht="24.95" customHeight="1" x14ac:dyDescent="0.2"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M630" s="25">
        <v>6</v>
      </c>
      <c r="N630" s="125"/>
      <c r="O630" s="9"/>
    </row>
    <row r="631" spans="2:15" ht="25.5" customHeight="1" x14ac:dyDescent="0.2">
      <c r="B631" s="280" t="s">
        <v>113</v>
      </c>
      <c r="C631" s="280"/>
      <c r="D631" s="280"/>
      <c r="E631" s="280"/>
      <c r="F631" s="280"/>
      <c r="G631" s="280"/>
      <c r="H631" s="280"/>
      <c r="I631" s="280"/>
      <c r="J631" s="280"/>
      <c r="K631" s="280"/>
      <c r="L631" s="280"/>
      <c r="M631" s="280"/>
    </row>
    <row r="632" spans="2:15" ht="15" customHeight="1" x14ac:dyDescent="0.2"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124"/>
    </row>
    <row r="633" spans="2:15" ht="25.5" customHeight="1" x14ac:dyDescent="0.2">
      <c r="B633" s="280" t="s">
        <v>153</v>
      </c>
      <c r="C633" s="280"/>
      <c r="D633" s="280"/>
      <c r="E633" s="280"/>
      <c r="F633" s="280"/>
      <c r="G633" s="280"/>
      <c r="H633" s="280"/>
      <c r="I633" s="280"/>
      <c r="J633" s="280"/>
      <c r="K633" s="280"/>
      <c r="L633" s="280"/>
      <c r="M633" s="280"/>
    </row>
    <row r="634" spans="2:15" ht="15" customHeight="1" x14ac:dyDescent="0.2">
      <c r="B634" s="336"/>
      <c r="C634" s="336"/>
      <c r="D634" s="336"/>
      <c r="E634" s="336"/>
      <c r="F634" s="336"/>
      <c r="G634" s="336"/>
      <c r="M634" s="9"/>
      <c r="N634" s="9"/>
      <c r="O634" s="9"/>
    </row>
    <row r="635" spans="2:15" ht="24.95" customHeight="1" x14ac:dyDescent="0.2">
      <c r="B635" s="325" t="s">
        <v>17</v>
      </c>
      <c r="C635" s="325"/>
      <c r="D635" s="325"/>
      <c r="E635" s="325"/>
      <c r="F635" s="325"/>
      <c r="G635" s="325"/>
      <c r="H635" s="325"/>
      <c r="I635" s="325"/>
      <c r="J635" s="325"/>
    </row>
    <row r="636" spans="2:15" ht="24.95" customHeight="1" x14ac:dyDescent="0.2">
      <c r="B636" s="322" t="s">
        <v>36</v>
      </c>
      <c r="C636" s="292" t="s">
        <v>47</v>
      </c>
      <c r="D636" s="292"/>
      <c r="E636" s="292"/>
      <c r="F636" s="292" t="s">
        <v>48</v>
      </c>
      <c r="G636" s="292"/>
      <c r="H636" s="292"/>
      <c r="I636" s="143" t="s">
        <v>52</v>
      </c>
      <c r="J636" s="145" t="s">
        <v>53</v>
      </c>
      <c r="M636" s="38"/>
    </row>
    <row r="637" spans="2:15" ht="24.95" customHeight="1" x14ac:dyDescent="0.2">
      <c r="B637" s="323"/>
      <c r="C637" s="139" t="s">
        <v>66</v>
      </c>
      <c r="D637" s="139" t="s">
        <v>67</v>
      </c>
      <c r="E637" s="196" t="s">
        <v>72</v>
      </c>
      <c r="F637" s="139" t="s">
        <v>69</v>
      </c>
      <c r="G637" s="139" t="s">
        <v>70</v>
      </c>
      <c r="H637" s="140" t="s">
        <v>71</v>
      </c>
      <c r="I637" s="144" t="s">
        <v>82</v>
      </c>
      <c r="J637" s="146" t="s">
        <v>83</v>
      </c>
      <c r="K637" s="15"/>
      <c r="M637" s="38"/>
    </row>
    <row r="638" spans="2:15" ht="24.95" customHeight="1" x14ac:dyDescent="0.2">
      <c r="B638" s="137" t="s">
        <v>109</v>
      </c>
      <c r="C638" s="237">
        <v>525</v>
      </c>
      <c r="D638" s="237">
        <v>125</v>
      </c>
      <c r="E638" s="241">
        <v>650</v>
      </c>
      <c r="F638" s="237">
        <v>632</v>
      </c>
      <c r="G638" s="237">
        <v>148</v>
      </c>
      <c r="H638" s="242">
        <v>780</v>
      </c>
      <c r="I638" s="239">
        <v>0.14056586770000001</v>
      </c>
      <c r="J638" s="243">
        <v>1.2</v>
      </c>
      <c r="K638" s="40"/>
      <c r="M638" s="38"/>
    </row>
    <row r="639" spans="2:15" ht="24.95" customHeight="1" x14ac:dyDescent="0.2">
      <c r="B639" s="137" t="s">
        <v>5</v>
      </c>
      <c r="C639" s="237">
        <v>1012</v>
      </c>
      <c r="D639" s="237">
        <v>419</v>
      </c>
      <c r="E639" s="241">
        <v>1431</v>
      </c>
      <c r="F639" s="237">
        <v>3630</v>
      </c>
      <c r="G639" s="237">
        <v>851</v>
      </c>
      <c r="H639" s="242">
        <v>4481</v>
      </c>
      <c r="I639" s="239">
        <v>0.12940768759999999</v>
      </c>
      <c r="J639" s="243">
        <v>3.1313766596785002</v>
      </c>
      <c r="K639" s="40"/>
      <c r="M639" s="38"/>
    </row>
    <row r="640" spans="2:15" ht="24.95" customHeight="1" x14ac:dyDescent="0.2">
      <c r="B640" s="137" t="s">
        <v>22</v>
      </c>
      <c r="C640" s="237">
        <v>2592</v>
      </c>
      <c r="D640" s="237">
        <v>430</v>
      </c>
      <c r="E640" s="241">
        <v>3022</v>
      </c>
      <c r="F640" s="237">
        <v>6327</v>
      </c>
      <c r="G640" s="237">
        <v>906</v>
      </c>
      <c r="H640" s="242">
        <v>7233</v>
      </c>
      <c r="I640" s="239">
        <v>0.163965271</v>
      </c>
      <c r="J640" s="243">
        <v>2.3934480476506002</v>
      </c>
      <c r="K640" s="40"/>
      <c r="M640" s="38"/>
    </row>
    <row r="641" spans="2:15" ht="24.95" customHeight="1" x14ac:dyDescent="0.2">
      <c r="B641" s="137" t="s">
        <v>7</v>
      </c>
      <c r="C641" s="237">
        <v>204</v>
      </c>
      <c r="D641" s="237">
        <v>101</v>
      </c>
      <c r="E641" s="241">
        <v>305</v>
      </c>
      <c r="F641" s="237">
        <v>948</v>
      </c>
      <c r="G641" s="237">
        <v>370</v>
      </c>
      <c r="H641" s="242">
        <v>1318</v>
      </c>
      <c r="I641" s="239">
        <v>0.16104594329999999</v>
      </c>
      <c r="J641" s="243">
        <v>4.3213114754098001</v>
      </c>
      <c r="K641" s="40"/>
      <c r="M641" s="38"/>
    </row>
    <row r="642" spans="2:15" ht="24.95" customHeight="1" x14ac:dyDescent="0.2">
      <c r="B642" s="137" t="s">
        <v>8</v>
      </c>
      <c r="C642" s="237">
        <v>768</v>
      </c>
      <c r="D642" s="237">
        <v>272</v>
      </c>
      <c r="E642" s="241">
        <v>1040</v>
      </c>
      <c r="F642" s="237">
        <v>2772</v>
      </c>
      <c r="G642" s="237">
        <v>314</v>
      </c>
      <c r="H642" s="242">
        <v>3086</v>
      </c>
      <c r="I642" s="239">
        <v>0.15927741940000001</v>
      </c>
      <c r="J642" s="243">
        <v>2.9673076923077</v>
      </c>
      <c r="K642" s="40"/>
      <c r="M642" s="38"/>
    </row>
    <row r="643" spans="2:15" ht="24.95" customHeight="1" x14ac:dyDescent="0.2">
      <c r="B643" s="137" t="s">
        <v>9</v>
      </c>
      <c r="C643" s="237">
        <v>584</v>
      </c>
      <c r="D643" s="237">
        <v>69</v>
      </c>
      <c r="E643" s="241">
        <v>653</v>
      </c>
      <c r="F643" s="237">
        <v>1197</v>
      </c>
      <c r="G643" s="237">
        <v>69</v>
      </c>
      <c r="H643" s="242">
        <v>1266</v>
      </c>
      <c r="I643" s="239">
        <v>0.1233797875</v>
      </c>
      <c r="J643" s="243">
        <v>1.9387442572741</v>
      </c>
      <c r="K643" s="40"/>
      <c r="M643" s="38"/>
    </row>
    <row r="644" spans="2:15" ht="24.95" customHeight="1" x14ac:dyDescent="0.2">
      <c r="B644" s="137" t="s">
        <v>10</v>
      </c>
      <c r="C644" s="237">
        <v>69</v>
      </c>
      <c r="D644" s="237">
        <v>13</v>
      </c>
      <c r="E644" s="241">
        <v>82</v>
      </c>
      <c r="F644" s="237">
        <v>147</v>
      </c>
      <c r="G644" s="237">
        <v>57</v>
      </c>
      <c r="H644" s="242">
        <v>204</v>
      </c>
      <c r="I644" s="239">
        <v>3.1790556300000002E-2</v>
      </c>
      <c r="J644" s="243">
        <v>2.4878048780488</v>
      </c>
      <c r="K644" s="40"/>
      <c r="M644" s="38"/>
    </row>
    <row r="645" spans="2:15" ht="24.95" customHeight="1" x14ac:dyDescent="0.2">
      <c r="B645" s="137" t="s">
        <v>11</v>
      </c>
      <c r="C645" s="237">
        <v>614</v>
      </c>
      <c r="D645" s="237">
        <v>169</v>
      </c>
      <c r="E645" s="241">
        <v>783</v>
      </c>
      <c r="F645" s="237">
        <v>3044</v>
      </c>
      <c r="G645" s="237">
        <v>1276</v>
      </c>
      <c r="H645" s="242">
        <v>4320</v>
      </c>
      <c r="I645" s="239">
        <v>0.22190260940000001</v>
      </c>
      <c r="J645" s="243">
        <v>5.5172413793102999</v>
      </c>
      <c r="K645" s="40"/>
      <c r="M645" s="41"/>
    </row>
    <row r="646" spans="2:15" ht="24.95" customHeight="1" x14ac:dyDescent="0.2">
      <c r="B646" s="137" t="s">
        <v>12</v>
      </c>
      <c r="C646" s="237">
        <v>428</v>
      </c>
      <c r="D646" s="237">
        <v>43</v>
      </c>
      <c r="E646" s="241">
        <v>471</v>
      </c>
      <c r="F646" s="237">
        <v>1535</v>
      </c>
      <c r="G646" s="237">
        <v>75</v>
      </c>
      <c r="H646" s="242">
        <v>1610</v>
      </c>
      <c r="I646" s="239">
        <v>0.33291976839999998</v>
      </c>
      <c r="J646" s="243">
        <v>3.4182590233546</v>
      </c>
      <c r="K646" s="40"/>
      <c r="M646" s="41"/>
    </row>
    <row r="647" spans="2:15" ht="24.95" customHeight="1" x14ac:dyDescent="0.2">
      <c r="B647" s="138" t="s">
        <v>14</v>
      </c>
      <c r="C647" s="244">
        <v>6796</v>
      </c>
      <c r="D647" s="244">
        <v>1641</v>
      </c>
      <c r="E647" s="245">
        <v>8437</v>
      </c>
      <c r="F647" s="244">
        <v>20232</v>
      </c>
      <c r="G647" s="244">
        <v>4066</v>
      </c>
      <c r="H647" s="246">
        <v>24298</v>
      </c>
      <c r="I647" s="240">
        <v>0.15898710990000001</v>
      </c>
      <c r="J647" s="247">
        <v>2.8799336256963</v>
      </c>
      <c r="M647" s="41"/>
    </row>
    <row r="648" spans="2:15" ht="24.95" customHeight="1" x14ac:dyDescent="0.2">
      <c r="B648" s="42"/>
      <c r="C648" s="43"/>
      <c r="D648" s="43"/>
      <c r="E648" s="30"/>
      <c r="F648" s="43"/>
      <c r="G648" s="43"/>
      <c r="H648" s="30"/>
      <c r="I648" s="44"/>
      <c r="J648" s="45"/>
      <c r="K648" s="9"/>
      <c r="L648" s="9"/>
      <c r="M648" s="46"/>
      <c r="N648" s="9"/>
      <c r="O648" s="9"/>
    </row>
    <row r="649" spans="2:15" ht="24.95" customHeight="1" x14ac:dyDescent="0.2">
      <c r="B649" s="42"/>
      <c r="C649" s="47"/>
      <c r="D649" s="47"/>
      <c r="E649" s="48"/>
      <c r="F649" s="47"/>
      <c r="G649" s="47"/>
      <c r="H649" s="48"/>
      <c r="I649" s="44"/>
      <c r="J649" s="49"/>
      <c r="L649" s="9">
        <v>0</v>
      </c>
    </row>
    <row r="650" spans="2:15" ht="24.95" customHeight="1" x14ac:dyDescent="0.2">
      <c r="B650" s="9"/>
      <c r="C650" s="9"/>
      <c r="D650" s="9"/>
      <c r="E650" s="9"/>
      <c r="F650" s="9"/>
      <c r="G650" s="9"/>
      <c r="H650" s="9"/>
      <c r="I650" s="9"/>
      <c r="J650" s="9"/>
    </row>
    <row r="651" spans="2:15" ht="24.95" customHeight="1" x14ac:dyDescent="0.2"/>
    <row r="652" spans="2:15" ht="24.95" customHeight="1" x14ac:dyDescent="0.2"/>
    <row r="653" spans="2:15" ht="24.95" customHeight="1" x14ac:dyDescent="0.2"/>
    <row r="654" spans="2:15" ht="24.95" customHeight="1" x14ac:dyDescent="0.2"/>
    <row r="655" spans="2:15" ht="24.95" customHeight="1" x14ac:dyDescent="0.2"/>
    <row r="656" spans="2:15" ht="24.95" customHeight="1" x14ac:dyDescent="0.2"/>
    <row r="657" spans="7:7" ht="24.95" customHeight="1" x14ac:dyDescent="0.2"/>
    <row r="658" spans="7:7" ht="24.95" customHeight="1" x14ac:dyDescent="0.2">
      <c r="G658" s="66"/>
    </row>
    <row r="659" spans="7:7" ht="24.95" customHeight="1" x14ac:dyDescent="0.2">
      <c r="G659" s="66"/>
    </row>
    <row r="660" spans="7:7" ht="24.95" customHeight="1" x14ac:dyDescent="0.2"/>
    <row r="661" spans="7:7" ht="24.95" customHeight="1" x14ac:dyDescent="0.2"/>
    <row r="662" spans="7:7" ht="24.95" customHeight="1" x14ac:dyDescent="0.2"/>
    <row r="663" spans="7:7" ht="24.95" customHeight="1" x14ac:dyDescent="0.2"/>
    <row r="664" spans="7:7" ht="24.95" customHeight="1" x14ac:dyDescent="0.2"/>
    <row r="665" spans="7:7" ht="24.95" customHeight="1" x14ac:dyDescent="0.2"/>
    <row r="666" spans="7:7" ht="24.95" customHeight="1" x14ac:dyDescent="0.2"/>
    <row r="667" spans="7:7" ht="24.95" customHeight="1" x14ac:dyDescent="0.2"/>
    <row r="668" spans="7:7" ht="24.95" customHeight="1" x14ac:dyDescent="0.2"/>
    <row r="669" spans="7:7" ht="24.95" customHeight="1" x14ac:dyDescent="0.2"/>
    <row r="670" spans="7:7" ht="24.95" customHeight="1" x14ac:dyDescent="0.2"/>
    <row r="671" spans="7:7" ht="24.95" customHeight="1" x14ac:dyDescent="0.2"/>
    <row r="672" spans="7:7" ht="24.95" customHeight="1" x14ac:dyDescent="0.2"/>
    <row r="673" ht="24.95" customHeight="1" x14ac:dyDescent="0.2"/>
    <row r="674" ht="24.95" customHeight="1" x14ac:dyDescent="0.2"/>
    <row r="675" ht="24.95" customHeight="1" x14ac:dyDescent="0.2"/>
    <row r="676" ht="24.95" customHeight="1" x14ac:dyDescent="0.2"/>
    <row r="677" ht="24.95" customHeight="1" x14ac:dyDescent="0.2"/>
    <row r="678" ht="24.95" customHeight="1" x14ac:dyDescent="0.2"/>
    <row r="679" ht="24.95" customHeight="1" x14ac:dyDescent="0.2"/>
    <row r="680" ht="24.95" customHeight="1" x14ac:dyDescent="0.2"/>
    <row r="681" ht="24.95" customHeight="1" x14ac:dyDescent="0.2"/>
    <row r="682" ht="24.95" customHeight="1" x14ac:dyDescent="0.2"/>
    <row r="683" ht="24.95" customHeight="1" x14ac:dyDescent="0.2"/>
    <row r="684" ht="24.95" customHeight="1" x14ac:dyDescent="0.2"/>
    <row r="685" ht="24.95" customHeight="1" x14ac:dyDescent="0.2"/>
    <row r="686" ht="24.95" customHeight="1" x14ac:dyDescent="0.2"/>
    <row r="687" ht="24.95" customHeight="1" x14ac:dyDescent="0.2"/>
    <row r="688" ht="24.95" customHeight="1" x14ac:dyDescent="0.2"/>
    <row r="689" spans="2:15" ht="24.95" customHeight="1" x14ac:dyDescent="0.2"/>
    <row r="690" spans="2:15" ht="24.95" customHeight="1" x14ac:dyDescent="0.2"/>
    <row r="691" spans="2:15" ht="24.95" customHeight="1" x14ac:dyDescent="0.2"/>
    <row r="692" spans="2:15" ht="24.95" customHeight="1" x14ac:dyDescent="0.2"/>
    <row r="693" spans="2:15" ht="24.95" customHeight="1" x14ac:dyDescent="0.2"/>
    <row r="694" spans="2:15" ht="24.95" customHeight="1" x14ac:dyDescent="0.2"/>
    <row r="695" spans="2:15" ht="24.95" customHeight="1" x14ac:dyDescent="0.2"/>
    <row r="696" spans="2:15" ht="24.95" customHeight="1" x14ac:dyDescent="0.2">
      <c r="M696" s="25">
        <v>7</v>
      </c>
    </row>
    <row r="697" spans="2:15" ht="25.5" customHeight="1" x14ac:dyDescent="0.2">
      <c r="B697" s="279" t="s">
        <v>152</v>
      </c>
      <c r="C697" s="279"/>
      <c r="D697" s="279"/>
      <c r="E697" s="279"/>
      <c r="F697" s="279"/>
      <c r="G697" s="279"/>
      <c r="H697" s="279"/>
      <c r="I697" s="279"/>
      <c r="J697" s="279"/>
      <c r="K697" s="279"/>
      <c r="L697" s="279"/>
      <c r="M697" s="279"/>
    </row>
    <row r="698" spans="2:15" ht="15" customHeight="1" x14ac:dyDescent="0.2">
      <c r="B698" s="50"/>
      <c r="C698" s="50"/>
      <c r="D698" s="50"/>
      <c r="E698" s="50"/>
      <c r="F698" s="50"/>
      <c r="G698" s="50"/>
    </row>
    <row r="699" spans="2:15" ht="24.95" customHeight="1" x14ac:dyDescent="0.2">
      <c r="B699" s="342" t="s">
        <v>13</v>
      </c>
      <c r="C699" s="342"/>
      <c r="D699" s="342"/>
      <c r="E699" s="342"/>
      <c r="F699" s="342"/>
      <c r="G699" s="342"/>
      <c r="H699" s="342"/>
      <c r="I699" s="349"/>
      <c r="J699" s="349"/>
      <c r="K699" s="349"/>
      <c r="L699" s="349"/>
      <c r="M699" s="349"/>
      <c r="N699" s="349"/>
    </row>
    <row r="700" spans="2:15" ht="24.95" customHeight="1" x14ac:dyDescent="0.2">
      <c r="B700" s="91" t="s">
        <v>35</v>
      </c>
      <c r="C700" s="343" t="s">
        <v>62</v>
      </c>
      <c r="D700" s="343"/>
      <c r="E700" s="343" t="s">
        <v>105</v>
      </c>
      <c r="F700" s="343"/>
      <c r="G700" s="343" t="s">
        <v>0</v>
      </c>
      <c r="H700" s="343"/>
    </row>
    <row r="701" spans="2:15" ht="24.95" customHeight="1" x14ac:dyDescent="0.2">
      <c r="B701" s="236" t="s">
        <v>166</v>
      </c>
      <c r="C701" s="344">
        <v>8130</v>
      </c>
      <c r="D701" s="344"/>
      <c r="E701" s="344">
        <v>1089</v>
      </c>
      <c r="F701" s="344"/>
      <c r="G701" s="345">
        <v>9219</v>
      </c>
      <c r="H701" s="345"/>
    </row>
    <row r="702" spans="2:15" ht="24.95" customHeight="1" x14ac:dyDescent="0.2">
      <c r="B702" s="236" t="s">
        <v>167</v>
      </c>
      <c r="C702" s="341">
        <v>6796</v>
      </c>
      <c r="D702" s="341"/>
      <c r="E702" s="341">
        <v>1641</v>
      </c>
      <c r="F702" s="341"/>
      <c r="G702" s="337">
        <v>8437</v>
      </c>
      <c r="H702" s="337"/>
    </row>
    <row r="703" spans="2:15" ht="24.95" customHeight="1" x14ac:dyDescent="0.2">
      <c r="B703" s="118" t="s">
        <v>43</v>
      </c>
      <c r="C703" s="284">
        <f>(C702-C701)/C701</f>
        <v>-0.16408364083640836</v>
      </c>
      <c r="D703" s="284"/>
      <c r="E703" s="284">
        <f>(E702-E701)/E701</f>
        <v>0.50688705234159781</v>
      </c>
      <c r="F703" s="284"/>
      <c r="G703" s="284">
        <f>(G702-G701)/G701</f>
        <v>-8.4824818310011929E-2</v>
      </c>
      <c r="H703" s="284"/>
    </row>
    <row r="704" spans="2:15" ht="24.95" customHeight="1" x14ac:dyDescent="0.2">
      <c r="B704" s="31"/>
      <c r="C704" s="32"/>
      <c r="D704" s="32"/>
      <c r="E704" s="32"/>
      <c r="F704" s="51"/>
      <c r="G704" s="31"/>
      <c r="H704" s="31"/>
      <c r="I704" s="32"/>
      <c r="J704" s="32"/>
      <c r="K704" s="32"/>
      <c r="L704" s="32"/>
      <c r="M704" s="9"/>
      <c r="N704" s="9"/>
      <c r="O704" s="9"/>
    </row>
    <row r="705" spans="2:15" ht="24.95" customHeight="1" x14ac:dyDescent="0.2">
      <c r="B705" s="31"/>
      <c r="C705" s="32"/>
      <c r="D705" s="32"/>
      <c r="E705" s="32"/>
      <c r="F705" s="51"/>
      <c r="G705" s="31"/>
      <c r="H705" s="31"/>
      <c r="I705" s="32"/>
      <c r="J705" s="32"/>
      <c r="K705" s="32"/>
      <c r="L705" s="32"/>
      <c r="M705" s="9"/>
      <c r="N705" s="9"/>
      <c r="O705" s="9"/>
    </row>
    <row r="706" spans="2:15" ht="24.95" customHeight="1" x14ac:dyDescent="0.2">
      <c r="B706" s="31"/>
      <c r="C706" s="32"/>
      <c r="D706" s="32"/>
      <c r="E706" s="32"/>
      <c r="F706" s="51"/>
      <c r="G706" s="31"/>
      <c r="H706" s="31"/>
      <c r="I706" s="32"/>
      <c r="J706" s="32"/>
      <c r="K706" s="32"/>
      <c r="L706" s="32"/>
      <c r="M706" s="9"/>
      <c r="N706" s="9"/>
      <c r="O706" s="9"/>
    </row>
    <row r="707" spans="2:15" ht="24.95" customHeight="1" x14ac:dyDescent="0.2">
      <c r="B707" s="31"/>
      <c r="C707" s="32"/>
      <c r="D707" s="32"/>
      <c r="E707" s="32"/>
      <c r="F707" s="51"/>
      <c r="G707" s="31"/>
      <c r="H707" s="31"/>
      <c r="I707" s="32"/>
      <c r="J707" s="32"/>
      <c r="K707" s="32"/>
      <c r="L707" s="32"/>
      <c r="M707" s="9"/>
      <c r="N707" s="9"/>
      <c r="O707" s="9"/>
    </row>
    <row r="708" spans="2:15" ht="24.95" customHeight="1" x14ac:dyDescent="0.2">
      <c r="B708" s="31"/>
      <c r="C708" s="32"/>
      <c r="D708" s="32"/>
      <c r="E708" s="32"/>
      <c r="F708" s="51"/>
      <c r="G708" s="31"/>
      <c r="H708" s="31"/>
      <c r="I708" s="32"/>
      <c r="J708" s="32"/>
      <c r="K708" s="32"/>
      <c r="L708" s="32"/>
      <c r="M708" s="9"/>
      <c r="N708" s="9"/>
      <c r="O708" s="9"/>
    </row>
    <row r="709" spans="2:15" ht="24.95" customHeight="1" x14ac:dyDescent="0.2">
      <c r="B709" s="31"/>
      <c r="C709" s="32"/>
      <c r="D709" s="32"/>
      <c r="E709" s="32"/>
      <c r="F709" s="51"/>
      <c r="G709" s="31"/>
      <c r="H709" s="31"/>
      <c r="I709" s="32"/>
      <c r="J709" s="32"/>
      <c r="K709" s="32"/>
      <c r="L709" s="32"/>
      <c r="M709" s="9"/>
      <c r="N709" s="9"/>
      <c r="O709" s="9"/>
    </row>
    <row r="710" spans="2:15" ht="24.95" customHeight="1" x14ac:dyDescent="0.2">
      <c r="B710" s="31"/>
      <c r="C710" s="32"/>
      <c r="D710" s="32"/>
      <c r="E710" s="32"/>
      <c r="F710" s="51"/>
      <c r="G710" s="31"/>
      <c r="H710" s="31"/>
      <c r="I710" s="32"/>
      <c r="J710" s="32"/>
      <c r="K710" s="32"/>
      <c r="L710" s="32"/>
      <c r="M710" s="9"/>
      <c r="N710" s="9"/>
      <c r="O710" s="9"/>
    </row>
    <row r="711" spans="2:15" ht="24.95" customHeight="1" x14ac:dyDescent="0.2">
      <c r="B711" s="31"/>
      <c r="C711" s="32"/>
      <c r="D711" s="32"/>
      <c r="E711" s="32"/>
      <c r="F711" s="51"/>
      <c r="G711" s="31"/>
      <c r="H711" s="31"/>
      <c r="I711" s="32"/>
      <c r="J711" s="32"/>
      <c r="K711" s="32"/>
      <c r="L711" s="32"/>
      <c r="M711" s="9"/>
      <c r="N711" s="9"/>
      <c r="O711" s="9"/>
    </row>
    <row r="712" spans="2:15" ht="24.95" customHeight="1" x14ac:dyDescent="0.2">
      <c r="B712" s="31"/>
      <c r="C712" s="32"/>
      <c r="D712" s="32"/>
      <c r="E712" s="32"/>
      <c r="F712" s="51"/>
      <c r="G712" s="31"/>
      <c r="H712" s="31"/>
      <c r="I712" s="32"/>
      <c r="J712" s="32"/>
      <c r="K712" s="32"/>
      <c r="L712" s="32"/>
      <c r="M712" s="9"/>
      <c r="N712" s="9"/>
      <c r="O712" s="9"/>
    </row>
    <row r="713" spans="2:15" ht="24.95" customHeight="1" x14ac:dyDescent="0.2">
      <c r="B713" s="294"/>
      <c r="C713" s="294"/>
      <c r="D713" s="294"/>
      <c r="E713" s="294"/>
      <c r="F713" s="294"/>
      <c r="G713" s="294"/>
      <c r="H713" s="294"/>
      <c r="I713" s="294"/>
      <c r="J713" s="294"/>
      <c r="K713" s="294"/>
      <c r="L713" s="294"/>
      <c r="M713" s="52"/>
      <c r="N713" s="52"/>
      <c r="O713" s="52"/>
    </row>
    <row r="714" spans="2:15" ht="24.95" customHeight="1" x14ac:dyDescent="0.2"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</row>
    <row r="715" spans="2:15" ht="24.95" customHeight="1" x14ac:dyDescent="0.2"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</row>
    <row r="716" spans="2:15" ht="24.95" customHeight="1" x14ac:dyDescent="0.2"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</row>
    <row r="717" spans="2:15" ht="24.95" customHeight="1" x14ac:dyDescent="0.2"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</row>
    <row r="718" spans="2:15" ht="24.95" customHeight="1" x14ac:dyDescent="0.2"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</row>
    <row r="719" spans="2:15" ht="24.95" customHeight="1" x14ac:dyDescent="0.2"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</row>
    <row r="720" spans="2:15" ht="24.95" customHeight="1" x14ac:dyDescent="0.2"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</row>
    <row r="721" spans="2:15" ht="24.95" customHeight="1" x14ac:dyDescent="0.2"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</row>
    <row r="722" spans="2:15" ht="24.95" customHeight="1" x14ac:dyDescent="0.2"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</row>
    <row r="723" spans="2:15" ht="24.95" customHeight="1" x14ac:dyDescent="0.2"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</row>
    <row r="724" spans="2:15" ht="24.95" customHeight="1" x14ac:dyDescent="0.2"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</row>
    <row r="725" spans="2:15" ht="24.95" customHeight="1" x14ac:dyDescent="0.2"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</row>
    <row r="726" spans="2:15" ht="24.95" customHeight="1" x14ac:dyDescent="0.2"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</row>
    <row r="727" spans="2:15" ht="24.95" customHeight="1" x14ac:dyDescent="0.2"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</row>
    <row r="728" spans="2:15" ht="24.95" customHeight="1" x14ac:dyDescent="0.2"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</row>
    <row r="729" spans="2:15" ht="24.95" customHeight="1" x14ac:dyDescent="0.2">
      <c r="B729" s="288" t="s">
        <v>15</v>
      </c>
      <c r="C729" s="288"/>
      <c r="D729" s="288"/>
      <c r="E729" s="288"/>
      <c r="F729" s="288"/>
      <c r="G729" s="288"/>
      <c r="H729" s="288"/>
      <c r="I729" s="288"/>
      <c r="J729" s="288"/>
    </row>
    <row r="730" spans="2:15" ht="24.95" customHeight="1" x14ac:dyDescent="0.2">
      <c r="B730" s="149" t="s">
        <v>35</v>
      </c>
      <c r="C730" s="287" t="s">
        <v>40</v>
      </c>
      <c r="D730" s="287"/>
      <c r="E730" s="287" t="s">
        <v>41</v>
      </c>
      <c r="F730" s="287"/>
      <c r="G730" s="287" t="s">
        <v>42</v>
      </c>
      <c r="H730" s="287"/>
      <c r="I730" s="287" t="s">
        <v>86</v>
      </c>
      <c r="J730" s="287"/>
      <c r="L730" s="33"/>
    </row>
    <row r="731" spans="2:15" ht="24.95" customHeight="1" x14ac:dyDescent="0.2">
      <c r="B731" s="236" t="s">
        <v>166</v>
      </c>
      <c r="C731" s="301">
        <v>24401</v>
      </c>
      <c r="D731" s="301"/>
      <c r="E731" s="301">
        <v>2302</v>
      </c>
      <c r="F731" s="301"/>
      <c r="G731" s="290">
        <v>26703</v>
      </c>
      <c r="H731" s="290"/>
      <c r="I731" s="291">
        <v>0.1773131117</v>
      </c>
      <c r="J731" s="291"/>
    </row>
    <row r="732" spans="2:15" ht="24.95" customHeight="1" x14ac:dyDescent="0.2">
      <c r="B732" s="236" t="s">
        <v>167</v>
      </c>
      <c r="C732" s="289">
        <v>20232</v>
      </c>
      <c r="D732" s="289"/>
      <c r="E732" s="289">
        <v>4066</v>
      </c>
      <c r="F732" s="289"/>
      <c r="G732" s="290">
        <v>24298</v>
      </c>
      <c r="H732" s="290"/>
      <c r="I732" s="295">
        <v>0.15898710990000001</v>
      </c>
      <c r="J732" s="295"/>
    </row>
    <row r="733" spans="2:15" ht="24.95" customHeight="1" x14ac:dyDescent="0.2">
      <c r="B733" s="107" t="s">
        <v>43</v>
      </c>
      <c r="C733" s="285">
        <f>(C732-C731)/C731</f>
        <v>-0.1708536535387894</v>
      </c>
      <c r="D733" s="285"/>
      <c r="E733" s="285">
        <f>(E732-E731)/E731</f>
        <v>0.76629018245004343</v>
      </c>
      <c r="F733" s="285"/>
      <c r="G733" s="285">
        <f>(G732-G731)/G731</f>
        <v>-9.0064786728082991E-2</v>
      </c>
      <c r="H733" s="285"/>
      <c r="I733" s="285">
        <f>(I732-I731)/I731</f>
        <v>-0.10335390104148734</v>
      </c>
      <c r="J733" s="285"/>
    </row>
    <row r="734" spans="2:15" ht="24.95" customHeight="1" x14ac:dyDescent="0.2">
      <c r="B734" s="31"/>
      <c r="C734" s="32"/>
      <c r="D734" s="32"/>
      <c r="E734" s="32"/>
      <c r="F734" s="32"/>
      <c r="G734" s="34"/>
      <c r="H734" s="34"/>
      <c r="I734" s="34"/>
      <c r="J734" s="34"/>
      <c r="K734" s="9"/>
    </row>
    <row r="735" spans="2:15" ht="24.95" customHeight="1" x14ac:dyDescent="0.2"/>
    <row r="736" spans="2:15" ht="24.95" customHeight="1" x14ac:dyDescent="0.2"/>
    <row r="737" spans="2:14" ht="24.95" customHeight="1" x14ac:dyDescent="0.2"/>
    <row r="738" spans="2:14" ht="24.95" customHeight="1" x14ac:dyDescent="0.2"/>
    <row r="739" spans="2:14" ht="24.95" customHeight="1" x14ac:dyDescent="0.2"/>
    <row r="740" spans="2:14" ht="24.95" customHeight="1" x14ac:dyDescent="0.2">
      <c r="L740" s="35"/>
    </row>
    <row r="741" spans="2:14" ht="24.95" customHeight="1" x14ac:dyDescent="0.2"/>
    <row r="742" spans="2:14" ht="24.95" customHeight="1" x14ac:dyDescent="0.2"/>
    <row r="743" spans="2:14" ht="24.95" customHeight="1" x14ac:dyDescent="0.2">
      <c r="L743" s="20"/>
    </row>
    <row r="744" spans="2:14" ht="24.95" customHeight="1" x14ac:dyDescent="0.2"/>
    <row r="745" spans="2:14" ht="24.95" customHeight="1" x14ac:dyDescent="0.2"/>
    <row r="746" spans="2:14" ht="24.95" customHeight="1" x14ac:dyDescent="0.2"/>
    <row r="747" spans="2:14" ht="24.95" customHeight="1" x14ac:dyDescent="0.2"/>
    <row r="748" spans="2:14" ht="24.95" customHeight="1" x14ac:dyDescent="0.2"/>
    <row r="749" spans="2:14" ht="24.95" customHeight="1" x14ac:dyDescent="0.2"/>
    <row r="750" spans="2:14" ht="24.95" customHeight="1" x14ac:dyDescent="0.2"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M750" s="25"/>
      <c r="N750" s="52"/>
    </row>
    <row r="751" spans="2:14" ht="24.95" customHeight="1" x14ac:dyDescent="0.2"/>
    <row r="752" spans="2:14" ht="24.95" customHeight="1" x14ac:dyDescent="0.2"/>
    <row r="753" spans="2:15" ht="24.95" customHeight="1" x14ac:dyDescent="0.2"/>
    <row r="754" spans="2:15" ht="24.95" customHeight="1" x14ac:dyDescent="0.2"/>
    <row r="755" spans="2:15" ht="24.95" customHeight="1" x14ac:dyDescent="0.2"/>
    <row r="756" spans="2:15" ht="24.95" customHeight="1" x14ac:dyDescent="0.2"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N756" s="52"/>
    </row>
    <row r="757" spans="2:15" ht="24.95" customHeight="1" x14ac:dyDescent="0.2"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N757" s="52"/>
    </row>
    <row r="758" spans="2:15" ht="24.95" customHeight="1" x14ac:dyDescent="0.2"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N758" s="52"/>
    </row>
    <row r="759" spans="2:15" ht="24.95" customHeight="1" x14ac:dyDescent="0.2"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N759" s="52"/>
    </row>
    <row r="760" spans="2:15" ht="24.95" customHeight="1" x14ac:dyDescent="0.2"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N760" s="52"/>
    </row>
    <row r="761" spans="2:15" ht="24.95" customHeight="1" x14ac:dyDescent="0.2"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N761" s="52"/>
    </row>
    <row r="762" spans="2:15" ht="24.95" customHeight="1" x14ac:dyDescent="0.2"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M762" s="25">
        <v>8</v>
      </c>
      <c r="N762" s="52"/>
    </row>
    <row r="763" spans="2:15" ht="25.5" customHeight="1" x14ac:dyDescent="0.2">
      <c r="B763" s="280" t="s">
        <v>114</v>
      </c>
      <c r="C763" s="280"/>
      <c r="D763" s="280"/>
      <c r="E763" s="280"/>
      <c r="F763" s="280"/>
      <c r="G763" s="280"/>
      <c r="H763" s="280"/>
      <c r="I763" s="280"/>
      <c r="J763" s="280"/>
      <c r="K763" s="280"/>
      <c r="L763" s="280"/>
      <c r="M763" s="280"/>
    </row>
    <row r="764" spans="2:15" ht="15" customHeight="1" x14ac:dyDescent="0.2">
      <c r="M764" s="9"/>
      <c r="N764" s="9"/>
      <c r="O764" s="9"/>
    </row>
    <row r="765" spans="2:15" ht="25.5" customHeight="1" x14ac:dyDescent="0.2">
      <c r="B765" s="280" t="s">
        <v>156</v>
      </c>
      <c r="C765" s="280"/>
      <c r="D765" s="280"/>
      <c r="E765" s="280"/>
      <c r="F765" s="280"/>
      <c r="G765" s="280"/>
      <c r="H765" s="280"/>
      <c r="I765" s="280"/>
      <c r="J765" s="280"/>
      <c r="K765" s="280"/>
      <c r="L765" s="280"/>
      <c r="M765" s="280"/>
    </row>
    <row r="766" spans="2:15" ht="15" customHeight="1" x14ac:dyDescent="0.2">
      <c r="B766" s="50"/>
      <c r="C766" s="50"/>
      <c r="D766" s="50"/>
      <c r="E766" s="50"/>
      <c r="F766" s="50"/>
      <c r="G766" s="50"/>
      <c r="M766" s="9"/>
      <c r="N766" s="9"/>
      <c r="O766" s="9"/>
    </row>
    <row r="767" spans="2:15" ht="24.95" customHeight="1" x14ac:dyDescent="0.2">
      <c r="B767" s="325" t="s">
        <v>20</v>
      </c>
      <c r="C767" s="325"/>
      <c r="D767" s="325"/>
      <c r="E767" s="325"/>
      <c r="F767" s="325"/>
      <c r="G767" s="325"/>
      <c r="H767" s="325"/>
      <c r="I767" s="325"/>
      <c r="J767" s="325"/>
    </row>
    <row r="768" spans="2:15" ht="24.95" customHeight="1" x14ac:dyDescent="0.2">
      <c r="B768" s="322" t="s">
        <v>36</v>
      </c>
      <c r="C768" s="292" t="s">
        <v>47</v>
      </c>
      <c r="D768" s="292"/>
      <c r="E768" s="292"/>
      <c r="F768" s="292" t="s">
        <v>48</v>
      </c>
      <c r="G768" s="292"/>
      <c r="H768" s="292"/>
      <c r="I768" s="143" t="s">
        <v>52</v>
      </c>
      <c r="J768" s="145" t="s">
        <v>53</v>
      </c>
      <c r="M768" s="38"/>
    </row>
    <row r="769" spans="2:13" ht="24.95" customHeight="1" x14ac:dyDescent="0.2">
      <c r="B769" s="323"/>
      <c r="C769" s="139" t="s">
        <v>66</v>
      </c>
      <c r="D769" s="139" t="s">
        <v>67</v>
      </c>
      <c r="E769" s="196" t="s">
        <v>72</v>
      </c>
      <c r="F769" s="139" t="s">
        <v>69</v>
      </c>
      <c r="G769" s="139" t="s">
        <v>70</v>
      </c>
      <c r="H769" s="140" t="s">
        <v>71</v>
      </c>
      <c r="I769" s="144" t="s">
        <v>82</v>
      </c>
      <c r="J769" s="146" t="s">
        <v>83</v>
      </c>
      <c r="K769" s="15"/>
      <c r="M769" s="38"/>
    </row>
    <row r="770" spans="2:13" ht="24.95" customHeight="1" x14ac:dyDescent="0.2">
      <c r="B770" s="137" t="s">
        <v>109</v>
      </c>
      <c r="C770" s="237">
        <v>8626</v>
      </c>
      <c r="D770" s="237">
        <v>88</v>
      </c>
      <c r="E770" s="241">
        <v>8714</v>
      </c>
      <c r="F770" s="237">
        <v>16742</v>
      </c>
      <c r="G770" s="237">
        <v>135</v>
      </c>
      <c r="H770" s="242">
        <v>16877</v>
      </c>
      <c r="I770" s="239">
        <v>7.2802802200000002E-2</v>
      </c>
      <c r="J770" s="243">
        <v>1.9367684186367</v>
      </c>
      <c r="K770" s="40"/>
      <c r="M770" s="38"/>
    </row>
    <row r="771" spans="2:13" ht="24.95" customHeight="1" x14ac:dyDescent="0.2">
      <c r="B771" s="137" t="s">
        <v>5</v>
      </c>
      <c r="C771" s="237">
        <v>3560</v>
      </c>
      <c r="D771" s="237">
        <v>664</v>
      </c>
      <c r="E771" s="241">
        <v>4224</v>
      </c>
      <c r="F771" s="237">
        <v>6171</v>
      </c>
      <c r="G771" s="237">
        <v>1581</v>
      </c>
      <c r="H771" s="242">
        <v>7752</v>
      </c>
      <c r="I771" s="239">
        <v>5.2303810100000001E-2</v>
      </c>
      <c r="J771" s="243">
        <v>1.8352272727273</v>
      </c>
      <c r="K771" s="40"/>
      <c r="M771" s="38"/>
    </row>
    <row r="772" spans="2:13" ht="24.95" customHeight="1" x14ac:dyDescent="0.2">
      <c r="B772" s="137" t="s">
        <v>22</v>
      </c>
      <c r="C772" s="237">
        <v>5591</v>
      </c>
      <c r="D772" s="237">
        <v>101</v>
      </c>
      <c r="E772" s="241">
        <v>5692</v>
      </c>
      <c r="F772" s="237">
        <v>9418</v>
      </c>
      <c r="G772" s="237">
        <v>204</v>
      </c>
      <c r="H772" s="242">
        <v>9622</v>
      </c>
      <c r="I772" s="239">
        <v>6.5565504199999999E-2</v>
      </c>
      <c r="J772" s="243">
        <v>1.6904427266338999</v>
      </c>
      <c r="K772" s="40"/>
      <c r="M772" s="38"/>
    </row>
    <row r="773" spans="2:13" ht="24.95" customHeight="1" x14ac:dyDescent="0.2">
      <c r="B773" s="137" t="s">
        <v>7</v>
      </c>
      <c r="C773" s="237">
        <v>1812</v>
      </c>
      <c r="D773" s="237">
        <v>567</v>
      </c>
      <c r="E773" s="241">
        <v>2379</v>
      </c>
      <c r="F773" s="237">
        <v>3239</v>
      </c>
      <c r="G773" s="237">
        <v>761</v>
      </c>
      <c r="H773" s="242">
        <v>4000</v>
      </c>
      <c r="I773" s="239">
        <v>5.4907343900000002E-2</v>
      </c>
      <c r="J773" s="243">
        <v>1.6813787305590999</v>
      </c>
      <c r="K773" s="40"/>
      <c r="M773" s="38"/>
    </row>
    <row r="774" spans="2:13" ht="24.95" customHeight="1" x14ac:dyDescent="0.2">
      <c r="B774" s="137" t="s">
        <v>8</v>
      </c>
      <c r="C774" s="237">
        <v>5319</v>
      </c>
      <c r="D774" s="237">
        <v>330</v>
      </c>
      <c r="E774" s="241">
        <v>5649</v>
      </c>
      <c r="F774" s="237">
        <v>7982</v>
      </c>
      <c r="G774" s="237">
        <v>532</v>
      </c>
      <c r="H774" s="242">
        <v>8514</v>
      </c>
      <c r="I774" s="239">
        <v>6.0454581E-2</v>
      </c>
      <c r="J774" s="243">
        <v>1.5071694105150999</v>
      </c>
      <c r="K774" s="40"/>
      <c r="M774" s="38"/>
    </row>
    <row r="775" spans="2:13" ht="24.95" customHeight="1" x14ac:dyDescent="0.2">
      <c r="B775" s="137" t="s">
        <v>9</v>
      </c>
      <c r="C775" s="237">
        <v>9813</v>
      </c>
      <c r="D775" s="237">
        <v>379</v>
      </c>
      <c r="E775" s="241">
        <v>10192</v>
      </c>
      <c r="F775" s="237">
        <v>14914</v>
      </c>
      <c r="G775" s="237">
        <v>663</v>
      </c>
      <c r="H775" s="242">
        <v>15577</v>
      </c>
      <c r="I775" s="239">
        <v>0.1151957522</v>
      </c>
      <c r="J775" s="243">
        <v>1.5283555729984</v>
      </c>
      <c r="K775" s="40"/>
      <c r="M775" s="38"/>
    </row>
    <row r="776" spans="2:13" ht="24.95" customHeight="1" x14ac:dyDescent="0.2">
      <c r="B776" s="137" t="s">
        <v>10</v>
      </c>
      <c r="C776" s="237">
        <v>2548</v>
      </c>
      <c r="D776" s="237">
        <v>86</v>
      </c>
      <c r="E776" s="241">
        <v>2634</v>
      </c>
      <c r="F776" s="237">
        <v>4754</v>
      </c>
      <c r="G776" s="237">
        <v>107</v>
      </c>
      <c r="H776" s="242">
        <v>4861</v>
      </c>
      <c r="I776" s="239">
        <v>4.1837367E-2</v>
      </c>
      <c r="J776" s="243">
        <v>1.8454821564160999</v>
      </c>
      <c r="K776" s="40"/>
      <c r="M776" s="38"/>
    </row>
    <row r="777" spans="2:13" ht="24.95" customHeight="1" x14ac:dyDescent="0.2">
      <c r="B777" s="137" t="s">
        <v>11</v>
      </c>
      <c r="C777" s="237">
        <v>3037</v>
      </c>
      <c r="D777" s="237">
        <v>347</v>
      </c>
      <c r="E777" s="241">
        <v>3384</v>
      </c>
      <c r="F777" s="237">
        <v>4691</v>
      </c>
      <c r="G777" s="237">
        <v>362</v>
      </c>
      <c r="H777" s="242">
        <v>5053</v>
      </c>
      <c r="I777" s="239">
        <v>7.8858248699999994E-2</v>
      </c>
      <c r="J777" s="243">
        <v>1.4932033096927</v>
      </c>
      <c r="K777" s="40"/>
      <c r="M777" s="41"/>
    </row>
    <row r="778" spans="2:13" ht="24.95" customHeight="1" x14ac:dyDescent="0.2">
      <c r="B778" s="137" t="s">
        <v>12</v>
      </c>
      <c r="C778" s="237">
        <v>6511</v>
      </c>
      <c r="D778" s="237">
        <v>339</v>
      </c>
      <c r="E778" s="241">
        <v>6850</v>
      </c>
      <c r="F778" s="237">
        <v>9527</v>
      </c>
      <c r="G778" s="237">
        <v>625</v>
      </c>
      <c r="H778" s="242">
        <v>10152</v>
      </c>
      <c r="I778" s="239">
        <v>0.12979939400000001</v>
      </c>
      <c r="J778" s="243">
        <v>1.4820437956204</v>
      </c>
      <c r="K778" s="40"/>
      <c r="M778" s="41"/>
    </row>
    <row r="779" spans="2:13" ht="24.95" customHeight="1" x14ac:dyDescent="0.2">
      <c r="B779" s="138" t="s">
        <v>14</v>
      </c>
      <c r="C779" s="244">
        <v>46817</v>
      </c>
      <c r="D779" s="244">
        <v>2901</v>
      </c>
      <c r="E779" s="245">
        <v>49718</v>
      </c>
      <c r="F779" s="244">
        <v>77438</v>
      </c>
      <c r="G779" s="244">
        <v>4970</v>
      </c>
      <c r="H779" s="246">
        <v>82408</v>
      </c>
      <c r="I779" s="240">
        <v>7.2659557799999996E-2</v>
      </c>
      <c r="J779" s="247">
        <v>1.6575083470775001</v>
      </c>
      <c r="M779" s="41"/>
    </row>
    <row r="780" spans="2:13" ht="24.95" customHeight="1" x14ac:dyDescent="0.2">
      <c r="B780" s="42"/>
      <c r="C780" s="47"/>
      <c r="D780" s="47"/>
      <c r="E780" s="48"/>
      <c r="F780" s="47"/>
      <c r="G780" s="47"/>
      <c r="H780" s="48"/>
      <c r="I780" s="44"/>
      <c r="J780" s="45"/>
      <c r="K780" s="9"/>
      <c r="M780" s="53"/>
    </row>
    <row r="781" spans="2:13" ht="24.95" customHeight="1" x14ac:dyDescent="0.2">
      <c r="B781" s="42"/>
      <c r="C781" s="54"/>
      <c r="D781" s="54"/>
      <c r="E781" s="55"/>
      <c r="F781" s="54"/>
      <c r="G781" s="263"/>
      <c r="H781" s="55"/>
      <c r="I781" s="56"/>
      <c r="J781" s="57"/>
    </row>
    <row r="782" spans="2:13" ht="24.95" customHeight="1" x14ac:dyDescent="0.2"/>
    <row r="783" spans="2:13" ht="24.95" customHeight="1" x14ac:dyDescent="0.2"/>
    <row r="784" spans="2:13" ht="24.95" customHeight="1" x14ac:dyDescent="0.2"/>
    <row r="785" spans="2:11" ht="24.95" customHeight="1" x14ac:dyDescent="0.2"/>
    <row r="786" spans="2:11" ht="24.95" customHeight="1" x14ac:dyDescent="0.2"/>
    <row r="787" spans="2:11" ht="24.95" customHeight="1" x14ac:dyDescent="0.2"/>
    <row r="788" spans="2:11" ht="24.95" customHeight="1" x14ac:dyDescent="0.2">
      <c r="B788" s="58"/>
      <c r="C788" s="58"/>
      <c r="D788" s="58"/>
      <c r="E788" s="58"/>
      <c r="H788" s="58"/>
      <c r="I788" s="58"/>
      <c r="J788" s="58"/>
    </row>
    <row r="789" spans="2:11" ht="24.95" customHeight="1" x14ac:dyDescent="0.2">
      <c r="B789" s="58"/>
      <c r="C789" s="58"/>
      <c r="D789" s="58"/>
      <c r="E789" s="58"/>
      <c r="H789" s="58"/>
      <c r="I789" s="58"/>
      <c r="J789" s="58"/>
    </row>
    <row r="790" spans="2:11" ht="24.95" customHeight="1" x14ac:dyDescent="0.2">
      <c r="B790" s="58"/>
      <c r="C790" s="58"/>
      <c r="D790" s="58"/>
      <c r="E790" s="58"/>
      <c r="F790" s="58"/>
      <c r="G790" s="66"/>
      <c r="H790" s="58"/>
      <c r="I790" s="58"/>
      <c r="J790" s="58"/>
      <c r="K790" s="58"/>
    </row>
    <row r="791" spans="2:11" ht="24.95" customHeight="1" x14ac:dyDescent="0.2">
      <c r="B791" s="58"/>
      <c r="C791" s="58"/>
      <c r="D791" s="58"/>
      <c r="E791" s="58"/>
      <c r="F791" s="58"/>
      <c r="G791" s="58"/>
      <c r="H791" s="58"/>
      <c r="I791" s="58"/>
      <c r="J791" s="58"/>
      <c r="K791" s="58"/>
    </row>
    <row r="792" spans="2:11" ht="24.95" customHeight="1" x14ac:dyDescent="0.2">
      <c r="B792" s="58"/>
      <c r="C792" s="58"/>
      <c r="D792" s="58"/>
      <c r="E792" s="58"/>
      <c r="F792" s="58"/>
      <c r="G792" s="58"/>
      <c r="H792" s="58"/>
      <c r="I792" s="58"/>
      <c r="J792" s="58"/>
      <c r="K792" s="58"/>
    </row>
    <row r="793" spans="2:11" ht="24.95" customHeight="1" x14ac:dyDescent="0.2">
      <c r="B793" s="58"/>
      <c r="C793" s="58"/>
      <c r="D793" s="58"/>
      <c r="E793" s="58"/>
      <c r="F793" s="58"/>
      <c r="G793" s="58"/>
      <c r="H793" s="58"/>
      <c r="I793" s="58"/>
      <c r="J793" s="58"/>
      <c r="K793" s="58"/>
    </row>
    <row r="794" spans="2:11" ht="24.95" customHeight="1" x14ac:dyDescent="0.2">
      <c r="B794" s="58"/>
      <c r="C794" s="58"/>
      <c r="D794" s="58"/>
      <c r="E794" s="58"/>
      <c r="F794" s="58"/>
      <c r="G794" s="58"/>
      <c r="H794" s="58"/>
      <c r="I794" s="58"/>
      <c r="J794" s="58"/>
      <c r="K794" s="58"/>
    </row>
    <row r="795" spans="2:11" ht="24.95" customHeight="1" x14ac:dyDescent="0.2">
      <c r="B795" s="58"/>
      <c r="C795" s="58"/>
      <c r="D795" s="58"/>
      <c r="E795" s="58"/>
      <c r="F795" s="58"/>
      <c r="G795" s="58"/>
      <c r="H795" s="58"/>
      <c r="I795" s="58"/>
      <c r="J795" s="58"/>
      <c r="K795" s="58"/>
    </row>
    <row r="796" spans="2:11" ht="24.95" customHeight="1" x14ac:dyDescent="0.2">
      <c r="B796" s="58"/>
      <c r="C796" s="58"/>
      <c r="D796" s="58"/>
      <c r="E796" s="58"/>
      <c r="F796" s="58"/>
      <c r="G796" s="58"/>
      <c r="H796" s="58"/>
      <c r="I796" s="58"/>
      <c r="J796" s="58"/>
      <c r="K796" s="58"/>
    </row>
    <row r="797" spans="2:11" ht="24.95" customHeight="1" x14ac:dyDescent="0.2">
      <c r="B797" s="58"/>
      <c r="C797" s="58"/>
      <c r="D797" s="58"/>
      <c r="E797" s="58"/>
      <c r="F797" s="58"/>
      <c r="G797" s="58"/>
      <c r="H797" s="58"/>
      <c r="I797" s="58"/>
      <c r="J797" s="58"/>
      <c r="K797" s="58"/>
    </row>
    <row r="798" spans="2:11" ht="24.95" customHeight="1" x14ac:dyDescent="0.2">
      <c r="B798" s="58"/>
      <c r="C798" s="58"/>
      <c r="D798" s="58"/>
      <c r="E798" s="58"/>
      <c r="F798" s="58"/>
      <c r="G798" s="58"/>
      <c r="H798" s="58"/>
      <c r="I798" s="58"/>
      <c r="J798" s="58"/>
      <c r="K798" s="58"/>
    </row>
    <row r="799" spans="2:11" ht="24.95" customHeight="1" x14ac:dyDescent="0.2">
      <c r="B799" s="58"/>
      <c r="C799" s="58"/>
      <c r="D799" s="58"/>
      <c r="E799" s="58"/>
      <c r="F799" s="58"/>
      <c r="G799" s="58"/>
      <c r="H799" s="58"/>
      <c r="I799" s="58"/>
      <c r="J799" s="58"/>
      <c r="K799" s="58"/>
    </row>
    <row r="800" spans="2:11" ht="24.95" customHeight="1" x14ac:dyDescent="0.2">
      <c r="B800" s="58"/>
      <c r="C800" s="58"/>
      <c r="D800" s="58"/>
      <c r="E800" s="58"/>
      <c r="F800" s="58"/>
      <c r="G800" s="58"/>
      <c r="H800" s="58"/>
      <c r="I800" s="58"/>
      <c r="J800" s="58"/>
      <c r="K800" s="58"/>
    </row>
    <row r="801" spans="2:11" ht="24.95" customHeight="1" x14ac:dyDescent="0.2">
      <c r="B801" s="58"/>
      <c r="C801" s="58"/>
      <c r="D801" s="58"/>
      <c r="E801" s="58"/>
      <c r="F801" s="58"/>
      <c r="G801" s="58"/>
      <c r="H801" s="58"/>
      <c r="I801" s="58"/>
      <c r="J801" s="58"/>
      <c r="K801" s="58"/>
    </row>
    <row r="802" spans="2:11" ht="24.95" customHeight="1" x14ac:dyDescent="0.2">
      <c r="B802" s="58"/>
      <c r="C802" s="58"/>
      <c r="D802" s="58"/>
      <c r="E802" s="58"/>
      <c r="F802" s="58"/>
      <c r="G802" s="58"/>
      <c r="H802" s="58"/>
      <c r="I802" s="58"/>
      <c r="J802" s="58"/>
      <c r="K802" s="58"/>
    </row>
    <row r="803" spans="2:11" ht="24.95" customHeight="1" x14ac:dyDescent="0.2">
      <c r="B803" s="58"/>
      <c r="C803" s="58"/>
      <c r="D803" s="58"/>
      <c r="E803" s="58"/>
      <c r="F803" s="58"/>
      <c r="G803" s="58"/>
      <c r="H803" s="58"/>
      <c r="I803" s="58"/>
      <c r="J803" s="58"/>
      <c r="K803" s="58"/>
    </row>
    <row r="804" spans="2:11" ht="24.95" customHeight="1" x14ac:dyDescent="0.2">
      <c r="B804" s="58"/>
      <c r="C804" s="58"/>
      <c r="D804" s="58"/>
      <c r="E804" s="58"/>
      <c r="F804" s="58"/>
      <c r="G804" s="58"/>
      <c r="H804" s="58"/>
      <c r="I804" s="58"/>
      <c r="J804" s="58"/>
      <c r="K804" s="58"/>
    </row>
    <row r="805" spans="2:11" ht="24.95" customHeight="1" x14ac:dyDescent="0.2">
      <c r="B805" s="58"/>
      <c r="C805" s="58"/>
      <c r="D805" s="58"/>
      <c r="E805" s="58"/>
      <c r="F805" s="58"/>
      <c r="G805" s="58"/>
      <c r="H805" s="58"/>
      <c r="I805" s="58"/>
      <c r="J805" s="58"/>
      <c r="K805" s="58"/>
    </row>
    <row r="806" spans="2:11" ht="24.95" customHeight="1" x14ac:dyDescent="0.2">
      <c r="B806" s="58"/>
      <c r="C806" s="58"/>
      <c r="D806" s="58"/>
      <c r="E806" s="58"/>
      <c r="F806" s="58"/>
      <c r="G806" s="58"/>
      <c r="H806" s="58"/>
      <c r="I806" s="58"/>
      <c r="J806" s="58"/>
      <c r="K806" s="58"/>
    </row>
    <row r="807" spans="2:11" ht="24.95" customHeight="1" x14ac:dyDescent="0.2">
      <c r="B807" s="58"/>
      <c r="C807" s="58"/>
      <c r="D807" s="58"/>
      <c r="E807" s="58"/>
      <c r="F807" s="58"/>
      <c r="G807" s="58"/>
      <c r="H807" s="58"/>
      <c r="I807" s="58"/>
      <c r="J807" s="58"/>
      <c r="K807" s="58"/>
    </row>
    <row r="808" spans="2:11" ht="24.95" customHeight="1" x14ac:dyDescent="0.2">
      <c r="B808" s="58"/>
      <c r="C808" s="58"/>
      <c r="D808" s="58"/>
      <c r="E808" s="58"/>
      <c r="F808" s="58"/>
      <c r="G808" s="58"/>
      <c r="H808" s="58"/>
      <c r="I808" s="58"/>
      <c r="J808" s="58"/>
      <c r="K808" s="58"/>
    </row>
    <row r="809" spans="2:11" ht="24.95" customHeight="1" x14ac:dyDescent="0.2">
      <c r="B809" s="58"/>
      <c r="C809" s="58"/>
      <c r="D809" s="58"/>
      <c r="E809" s="58"/>
      <c r="F809" s="58"/>
      <c r="G809" s="58"/>
      <c r="H809" s="58"/>
      <c r="I809" s="58"/>
      <c r="J809" s="58"/>
      <c r="K809" s="58"/>
    </row>
    <row r="810" spans="2:11" ht="24.95" customHeight="1" x14ac:dyDescent="0.2">
      <c r="B810" s="58"/>
      <c r="C810" s="58"/>
      <c r="D810" s="58"/>
      <c r="E810" s="58"/>
      <c r="F810" s="58"/>
      <c r="G810" s="58"/>
      <c r="H810" s="58"/>
      <c r="I810" s="58"/>
      <c r="J810" s="58"/>
      <c r="K810" s="58"/>
    </row>
    <row r="811" spans="2:11" ht="24.95" customHeight="1" x14ac:dyDescent="0.2">
      <c r="B811" s="58"/>
      <c r="C811" s="58"/>
      <c r="D811" s="58"/>
      <c r="E811" s="58"/>
      <c r="F811" s="58"/>
      <c r="G811" s="58"/>
      <c r="H811" s="58"/>
      <c r="I811" s="58"/>
      <c r="J811" s="58"/>
      <c r="K811" s="58"/>
    </row>
    <row r="812" spans="2:11" ht="24.95" customHeight="1" x14ac:dyDescent="0.2">
      <c r="B812" s="58"/>
      <c r="C812" s="58"/>
      <c r="D812" s="58"/>
      <c r="E812" s="58"/>
      <c r="F812" s="58"/>
      <c r="G812" s="58"/>
      <c r="H812" s="58"/>
      <c r="I812" s="58"/>
      <c r="J812" s="58"/>
      <c r="K812" s="58"/>
    </row>
    <row r="813" spans="2:11" ht="24.95" customHeight="1" x14ac:dyDescent="0.2">
      <c r="B813" s="58"/>
      <c r="C813" s="58"/>
      <c r="D813" s="58"/>
      <c r="E813" s="58"/>
      <c r="F813" s="58"/>
      <c r="G813" s="58"/>
      <c r="H813" s="58"/>
      <c r="I813" s="58"/>
      <c r="J813" s="58"/>
      <c r="K813" s="58"/>
    </row>
    <row r="814" spans="2:11" ht="24.95" customHeight="1" x14ac:dyDescent="0.2">
      <c r="B814" s="58"/>
      <c r="C814" s="58"/>
      <c r="D814" s="58"/>
      <c r="E814" s="58"/>
      <c r="F814" s="58"/>
      <c r="G814" s="58"/>
      <c r="H814" s="58"/>
      <c r="I814" s="58"/>
      <c r="J814" s="58"/>
      <c r="K814" s="58"/>
    </row>
    <row r="815" spans="2:11" ht="24.95" customHeight="1" x14ac:dyDescent="0.2">
      <c r="B815" s="58"/>
      <c r="C815" s="58"/>
      <c r="D815" s="58"/>
      <c r="E815" s="58"/>
      <c r="F815" s="58"/>
      <c r="G815" s="58"/>
      <c r="H815" s="58"/>
      <c r="I815" s="58"/>
      <c r="J815" s="58"/>
      <c r="K815" s="58"/>
    </row>
    <row r="816" spans="2:11" ht="24.95" customHeight="1" x14ac:dyDescent="0.2">
      <c r="B816" s="58"/>
      <c r="C816" s="58"/>
      <c r="D816" s="58"/>
      <c r="E816" s="58"/>
      <c r="F816" s="58"/>
      <c r="G816" s="58"/>
      <c r="H816" s="58"/>
      <c r="I816" s="58"/>
      <c r="J816" s="58"/>
      <c r="K816" s="58"/>
    </row>
    <row r="817" spans="2:15" ht="24.95" customHeight="1" x14ac:dyDescent="0.2">
      <c r="B817" s="58"/>
      <c r="C817" s="58"/>
      <c r="D817" s="58"/>
      <c r="E817" s="58"/>
      <c r="F817" s="58"/>
      <c r="G817" s="58"/>
      <c r="H817" s="58"/>
      <c r="I817" s="58"/>
      <c r="J817" s="58"/>
      <c r="K817" s="58"/>
    </row>
    <row r="818" spans="2:15" ht="24.95" customHeight="1" x14ac:dyDescent="0.2">
      <c r="B818" s="58"/>
      <c r="C818" s="58"/>
      <c r="D818" s="58"/>
      <c r="E818" s="58"/>
      <c r="F818" s="58"/>
      <c r="G818" s="58"/>
      <c r="H818" s="58"/>
      <c r="I818" s="58"/>
      <c r="J818" s="58"/>
      <c r="K818" s="58"/>
    </row>
    <row r="819" spans="2:15" ht="24.95" customHeight="1" x14ac:dyDescent="0.2">
      <c r="B819" s="58"/>
      <c r="C819" s="58"/>
      <c r="D819" s="58"/>
      <c r="E819" s="58"/>
      <c r="F819" s="58"/>
      <c r="G819" s="58"/>
      <c r="H819" s="58"/>
      <c r="I819" s="58"/>
      <c r="J819" s="58"/>
      <c r="K819" s="58"/>
    </row>
    <row r="820" spans="2:15" ht="24.95" customHeight="1" x14ac:dyDescent="0.2">
      <c r="B820" s="58"/>
      <c r="C820" s="58"/>
      <c r="D820" s="58"/>
      <c r="E820" s="58"/>
      <c r="F820" s="58"/>
      <c r="G820" s="58"/>
      <c r="H820" s="58"/>
      <c r="I820" s="58"/>
      <c r="J820" s="58"/>
      <c r="K820" s="58"/>
    </row>
    <row r="821" spans="2:15" ht="24.95" customHeight="1" x14ac:dyDescent="0.2">
      <c r="B821" s="58"/>
      <c r="C821" s="58"/>
      <c r="D821" s="58"/>
      <c r="E821" s="58"/>
      <c r="F821" s="58"/>
      <c r="G821" s="58"/>
      <c r="H821" s="58"/>
      <c r="I821" s="58"/>
      <c r="J821" s="58"/>
      <c r="K821" s="58"/>
    </row>
    <row r="822" spans="2:15" ht="24.95" customHeight="1" x14ac:dyDescent="0.2">
      <c r="B822" s="58"/>
      <c r="C822" s="58"/>
      <c r="D822" s="58"/>
      <c r="E822" s="58"/>
      <c r="F822" s="58"/>
      <c r="G822" s="58"/>
      <c r="H822" s="58"/>
      <c r="I822" s="58"/>
      <c r="J822" s="58"/>
      <c r="K822" s="58"/>
    </row>
    <row r="823" spans="2:15" ht="24.95" customHeight="1" x14ac:dyDescent="0.2">
      <c r="B823" s="58"/>
      <c r="C823" s="58"/>
      <c r="D823" s="58"/>
      <c r="E823" s="58"/>
      <c r="F823" s="58"/>
      <c r="G823" s="58"/>
      <c r="H823" s="58"/>
      <c r="I823" s="58"/>
      <c r="J823" s="58"/>
      <c r="K823" s="58"/>
    </row>
    <row r="824" spans="2:15" ht="24.95" customHeight="1" x14ac:dyDescent="0.2">
      <c r="B824" s="58"/>
      <c r="C824" s="58"/>
      <c r="D824" s="58"/>
      <c r="E824" s="58"/>
      <c r="F824" s="58"/>
      <c r="G824" s="58"/>
      <c r="H824" s="58"/>
      <c r="I824" s="58"/>
      <c r="J824" s="58"/>
      <c r="K824" s="58"/>
    </row>
    <row r="825" spans="2:15" ht="24.95" customHeight="1" x14ac:dyDescent="0.2">
      <c r="B825" s="58"/>
      <c r="C825" s="58"/>
      <c r="D825" s="58"/>
      <c r="E825" s="58"/>
      <c r="F825" s="58"/>
      <c r="G825" s="58"/>
      <c r="H825" s="58"/>
      <c r="I825" s="58"/>
      <c r="J825" s="58"/>
      <c r="K825" s="58"/>
    </row>
    <row r="826" spans="2:15" ht="24.95" customHeight="1" x14ac:dyDescent="0.2">
      <c r="B826" s="58"/>
      <c r="C826" s="58"/>
      <c r="D826" s="58"/>
      <c r="E826" s="58"/>
      <c r="F826" s="58"/>
      <c r="G826" s="58"/>
      <c r="H826" s="58"/>
      <c r="I826" s="58"/>
      <c r="J826" s="58"/>
      <c r="K826" s="58"/>
    </row>
    <row r="827" spans="2:15" ht="24.95" customHeight="1" x14ac:dyDescent="0.2">
      <c r="B827" s="58"/>
      <c r="C827" s="58"/>
      <c r="D827" s="58"/>
      <c r="E827" s="58"/>
      <c r="F827" s="58"/>
      <c r="G827" s="58"/>
      <c r="H827" s="58"/>
      <c r="I827" s="58"/>
      <c r="J827" s="58"/>
      <c r="K827" s="58"/>
    </row>
    <row r="828" spans="2:15" ht="24.95" customHeight="1" x14ac:dyDescent="0.2"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M828" s="25">
        <v>9</v>
      </c>
    </row>
    <row r="829" spans="2:15" ht="25.5" customHeight="1" x14ac:dyDescent="0.2">
      <c r="B829" s="279" t="s">
        <v>157</v>
      </c>
      <c r="C829" s="279"/>
      <c r="D829" s="279"/>
      <c r="E829" s="279"/>
      <c r="F829" s="279"/>
      <c r="G829" s="279"/>
      <c r="H829" s="279"/>
      <c r="I829" s="279"/>
      <c r="J829" s="279"/>
      <c r="K829" s="279"/>
      <c r="L829" s="279"/>
      <c r="M829" s="279"/>
    </row>
    <row r="830" spans="2:15" ht="15" customHeight="1" x14ac:dyDescent="0.2">
      <c r="B830" s="50"/>
      <c r="C830" s="50"/>
      <c r="D830" s="50"/>
      <c r="E830" s="50"/>
      <c r="F830" s="50"/>
      <c r="G830" s="50"/>
    </row>
    <row r="831" spans="2:15" ht="24.95" customHeight="1" x14ac:dyDescent="0.2">
      <c r="B831" s="297" t="s">
        <v>13</v>
      </c>
      <c r="C831" s="297"/>
      <c r="D831" s="297"/>
      <c r="E831" s="297"/>
      <c r="F831" s="297"/>
      <c r="G831" s="297"/>
      <c r="H831" s="297"/>
      <c r="I831" s="32"/>
      <c r="J831" s="32"/>
      <c r="K831" s="32"/>
      <c r="L831" s="32"/>
      <c r="M831" s="9"/>
      <c r="N831" s="9"/>
      <c r="O831" s="9"/>
    </row>
    <row r="832" spans="2:15" ht="24.95" customHeight="1" x14ac:dyDescent="0.2">
      <c r="B832" s="136" t="s">
        <v>35</v>
      </c>
      <c r="C832" s="300" t="s">
        <v>62</v>
      </c>
      <c r="D832" s="300"/>
      <c r="E832" s="300" t="s">
        <v>105</v>
      </c>
      <c r="F832" s="300"/>
      <c r="G832" s="300" t="s">
        <v>0</v>
      </c>
      <c r="H832" s="300"/>
      <c r="I832" s="32"/>
      <c r="J832" s="32"/>
      <c r="K832" s="32"/>
      <c r="L832" s="32"/>
      <c r="M832" s="9"/>
      <c r="N832" s="9"/>
      <c r="O832" s="9"/>
    </row>
    <row r="833" spans="2:16" ht="24.95" customHeight="1" x14ac:dyDescent="0.2">
      <c r="B833" s="236" t="s">
        <v>166</v>
      </c>
      <c r="C833" s="301">
        <v>39762</v>
      </c>
      <c r="D833" s="301"/>
      <c r="E833" s="301">
        <v>2202</v>
      </c>
      <c r="F833" s="301"/>
      <c r="G833" s="290">
        <v>41964</v>
      </c>
      <c r="H833" s="326"/>
      <c r="I833" s="32"/>
      <c r="J833" s="32"/>
      <c r="K833" s="32"/>
      <c r="L833" s="32"/>
      <c r="M833" s="9"/>
      <c r="N833" s="9"/>
      <c r="O833" s="9"/>
    </row>
    <row r="834" spans="2:16" ht="24.95" customHeight="1" x14ac:dyDescent="0.2">
      <c r="B834" s="236" t="s">
        <v>167</v>
      </c>
      <c r="C834" s="289">
        <v>46817</v>
      </c>
      <c r="D834" s="289"/>
      <c r="E834" s="289">
        <v>2901</v>
      </c>
      <c r="F834" s="289"/>
      <c r="G834" s="290">
        <v>49718</v>
      </c>
      <c r="H834" s="326"/>
      <c r="I834" s="32"/>
      <c r="J834" s="32"/>
      <c r="K834" s="32"/>
      <c r="L834" s="32"/>
      <c r="M834" s="9"/>
      <c r="N834" s="9"/>
      <c r="O834" s="9"/>
    </row>
    <row r="835" spans="2:16" ht="24.95" customHeight="1" x14ac:dyDescent="0.2">
      <c r="B835" s="118" t="s">
        <v>43</v>
      </c>
      <c r="C835" s="284">
        <f>(C834-C833)/C833</f>
        <v>0.17743071274080779</v>
      </c>
      <c r="D835" s="284"/>
      <c r="E835" s="284">
        <f>(E834-E833)/E833</f>
        <v>0.31743869209809267</v>
      </c>
      <c r="F835" s="284"/>
      <c r="G835" s="284">
        <f>(G834-G833)/G833</f>
        <v>0.18477742827185206</v>
      </c>
      <c r="H835" s="284"/>
      <c r="I835" s="32"/>
      <c r="J835" s="32"/>
      <c r="K835" s="32"/>
      <c r="L835" s="32"/>
      <c r="M835" s="9"/>
      <c r="N835" s="9"/>
      <c r="O835" s="9"/>
    </row>
    <row r="836" spans="2:16" ht="24.95" customHeight="1" x14ac:dyDescent="0.2">
      <c r="B836" s="31"/>
      <c r="C836" s="32"/>
      <c r="D836" s="32"/>
      <c r="E836" s="32"/>
      <c r="F836" s="51"/>
      <c r="G836" s="31"/>
      <c r="H836" s="31"/>
      <c r="I836" s="32"/>
      <c r="J836" s="32"/>
      <c r="K836" s="32"/>
      <c r="L836" s="32"/>
      <c r="M836" s="9"/>
      <c r="N836" s="9"/>
      <c r="O836" s="9"/>
      <c r="P836" s="9"/>
    </row>
    <row r="837" spans="2:16" ht="24.95" customHeight="1" x14ac:dyDescent="0.2">
      <c r="B837" s="31"/>
      <c r="C837" s="32"/>
      <c r="D837" s="32"/>
      <c r="E837" s="32"/>
      <c r="F837" s="51"/>
      <c r="G837" s="31"/>
      <c r="H837" s="31"/>
      <c r="I837" s="32"/>
      <c r="J837" s="32"/>
      <c r="K837" s="32"/>
      <c r="L837" s="32"/>
      <c r="M837" s="9"/>
      <c r="N837" s="9"/>
      <c r="O837" s="9"/>
      <c r="P837" s="9"/>
    </row>
    <row r="838" spans="2:16" ht="24.95" customHeight="1" x14ac:dyDescent="0.2">
      <c r="B838" s="31"/>
      <c r="C838" s="32"/>
      <c r="D838" s="32"/>
      <c r="E838" s="32"/>
      <c r="F838" s="51"/>
      <c r="G838" s="31"/>
      <c r="H838" s="31"/>
      <c r="I838" s="32"/>
      <c r="J838" s="32"/>
      <c r="K838" s="32"/>
      <c r="L838" s="32"/>
      <c r="M838" s="9"/>
      <c r="N838" s="9"/>
      <c r="O838" s="9"/>
      <c r="P838" s="9"/>
    </row>
    <row r="839" spans="2:16" ht="24.95" customHeight="1" x14ac:dyDescent="0.2">
      <c r="B839" s="31"/>
      <c r="C839" s="32"/>
      <c r="D839" s="32"/>
      <c r="E839" s="32"/>
      <c r="F839" s="51"/>
      <c r="G839" s="31"/>
      <c r="H839" s="31"/>
      <c r="I839" s="32"/>
      <c r="J839" s="32"/>
      <c r="K839" s="32"/>
      <c r="L839" s="32"/>
      <c r="M839" s="9"/>
      <c r="N839" s="9"/>
      <c r="O839" s="9"/>
      <c r="P839" s="9"/>
    </row>
    <row r="840" spans="2:16" ht="24.95" customHeight="1" x14ac:dyDescent="0.2">
      <c r="B840" s="31"/>
      <c r="C840" s="32"/>
      <c r="D840" s="32"/>
      <c r="E840" s="32"/>
      <c r="F840" s="51"/>
      <c r="G840" s="31"/>
      <c r="H840" s="31"/>
      <c r="I840" s="32"/>
      <c r="J840" s="32"/>
      <c r="K840" s="32"/>
      <c r="L840" s="32"/>
      <c r="M840" s="9"/>
      <c r="N840" s="9"/>
      <c r="O840" s="9"/>
      <c r="P840" s="9"/>
    </row>
    <row r="841" spans="2:16" ht="24.95" customHeight="1" x14ac:dyDescent="0.2">
      <c r="B841" s="31"/>
      <c r="C841" s="32"/>
      <c r="D841" s="32"/>
      <c r="E841" s="32"/>
      <c r="F841" s="51"/>
      <c r="G841" s="31"/>
      <c r="H841" s="31"/>
      <c r="I841" s="32"/>
      <c r="J841" s="32"/>
      <c r="K841" s="32"/>
      <c r="L841" s="32"/>
      <c r="M841" s="9"/>
      <c r="N841" s="9"/>
      <c r="O841" s="9"/>
      <c r="P841" s="9"/>
    </row>
    <row r="842" spans="2:16" ht="24.95" customHeight="1" x14ac:dyDescent="0.2">
      <c r="B842" s="31"/>
      <c r="C842" s="32"/>
      <c r="D842" s="32"/>
      <c r="E842" s="32"/>
      <c r="F842" s="51"/>
      <c r="G842" s="31"/>
      <c r="H842" s="31"/>
      <c r="I842" s="32"/>
      <c r="J842" s="32"/>
      <c r="K842" s="32"/>
      <c r="L842" s="32"/>
      <c r="M842" s="9"/>
      <c r="N842" s="9"/>
      <c r="O842" s="9"/>
      <c r="P842" s="9"/>
    </row>
    <row r="843" spans="2:16" ht="24.95" customHeight="1" x14ac:dyDescent="0.2">
      <c r="B843" s="31"/>
      <c r="C843" s="32"/>
      <c r="D843" s="32"/>
      <c r="E843" s="32"/>
      <c r="F843" s="51"/>
      <c r="G843" s="31"/>
      <c r="H843" s="31"/>
      <c r="I843" s="32"/>
      <c r="J843" s="32"/>
      <c r="K843" s="32"/>
      <c r="L843" s="32"/>
      <c r="M843" s="9"/>
      <c r="N843" s="9"/>
      <c r="O843" s="9"/>
      <c r="P843" s="9"/>
    </row>
    <row r="844" spans="2:16" ht="24.95" customHeight="1" x14ac:dyDescent="0.2">
      <c r="B844" s="31"/>
      <c r="C844" s="32"/>
      <c r="D844" s="32"/>
      <c r="E844" s="32"/>
      <c r="F844" s="51"/>
      <c r="G844" s="31"/>
      <c r="H844" s="31"/>
      <c r="I844" s="32"/>
      <c r="J844" s="32"/>
      <c r="K844" s="32"/>
      <c r="L844" s="32"/>
      <c r="M844" s="9"/>
      <c r="N844" s="9"/>
      <c r="O844" s="9"/>
      <c r="P844" s="9"/>
    </row>
    <row r="845" spans="2:16" ht="24.95" customHeight="1" x14ac:dyDescent="0.2">
      <c r="B845" s="159"/>
      <c r="C845" s="159"/>
      <c r="D845" s="159"/>
      <c r="E845" s="159"/>
      <c r="F845" s="159"/>
      <c r="G845" s="159"/>
      <c r="H845" s="159"/>
      <c r="I845" s="159"/>
      <c r="J845" s="159"/>
      <c r="K845" s="159"/>
      <c r="L845" s="159"/>
      <c r="M845" s="52"/>
      <c r="N845" s="52"/>
      <c r="O845" s="52"/>
      <c r="P845" s="52"/>
    </row>
    <row r="846" spans="2:16" ht="24.95" customHeight="1" x14ac:dyDescent="0.2"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</row>
    <row r="847" spans="2:16" ht="24.95" customHeight="1" x14ac:dyDescent="0.2"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</row>
    <row r="848" spans="2:16" ht="24.95" customHeight="1" x14ac:dyDescent="0.2"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</row>
    <row r="849" spans="2:16" ht="24.95" customHeight="1" x14ac:dyDescent="0.2"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</row>
    <row r="850" spans="2:16" ht="24.95" customHeight="1" x14ac:dyDescent="0.2"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</row>
    <row r="851" spans="2:16" ht="24.95" customHeight="1" x14ac:dyDescent="0.2"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</row>
    <row r="852" spans="2:16" ht="24.95" customHeight="1" x14ac:dyDescent="0.2"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</row>
    <row r="853" spans="2:16" ht="24.95" customHeight="1" x14ac:dyDescent="0.2"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</row>
    <row r="854" spans="2:16" ht="24.95" customHeight="1" x14ac:dyDescent="0.2"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</row>
    <row r="855" spans="2:16" ht="24.95" customHeight="1" x14ac:dyDescent="0.2"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</row>
    <row r="856" spans="2:16" ht="24.95" customHeight="1" x14ac:dyDescent="0.2"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</row>
    <row r="857" spans="2:16" ht="24.95" customHeight="1" x14ac:dyDescent="0.2"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</row>
    <row r="858" spans="2:16" ht="24.95" customHeight="1" x14ac:dyDescent="0.2"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</row>
    <row r="859" spans="2:16" ht="24.95" customHeight="1" x14ac:dyDescent="0.2"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</row>
    <row r="860" spans="2:16" ht="24.95" customHeight="1" x14ac:dyDescent="0.2"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</row>
    <row r="861" spans="2:16" ht="24.95" customHeight="1" x14ac:dyDescent="0.2">
      <c r="B861" s="288" t="s">
        <v>15</v>
      </c>
      <c r="C861" s="288"/>
      <c r="D861" s="288"/>
      <c r="E861" s="288"/>
      <c r="F861" s="288"/>
      <c r="G861" s="288"/>
      <c r="H861" s="288"/>
      <c r="I861" s="288"/>
      <c r="J861" s="288"/>
    </row>
    <row r="862" spans="2:16" ht="24.95" customHeight="1" x14ac:dyDescent="0.2">
      <c r="B862" s="149" t="s">
        <v>35</v>
      </c>
      <c r="C862" s="287" t="s">
        <v>107</v>
      </c>
      <c r="D862" s="287"/>
      <c r="E862" s="287" t="s">
        <v>106</v>
      </c>
      <c r="F862" s="287"/>
      <c r="G862" s="287" t="s">
        <v>42</v>
      </c>
      <c r="H862" s="287"/>
      <c r="I862" s="287" t="s">
        <v>18</v>
      </c>
      <c r="J862" s="287"/>
      <c r="L862" s="33"/>
    </row>
    <row r="863" spans="2:16" ht="24.95" customHeight="1" x14ac:dyDescent="0.2">
      <c r="B863" s="236" t="s">
        <v>166</v>
      </c>
      <c r="C863" s="301">
        <v>67892</v>
      </c>
      <c r="D863" s="301"/>
      <c r="E863" s="301">
        <v>3268</v>
      </c>
      <c r="F863" s="301"/>
      <c r="G863" s="290">
        <v>71160</v>
      </c>
      <c r="H863" s="290"/>
      <c r="I863" s="291">
        <v>6.4058823200000004E-2</v>
      </c>
      <c r="J863" s="291"/>
    </row>
    <row r="864" spans="2:16" ht="24.95" customHeight="1" x14ac:dyDescent="0.2">
      <c r="B864" s="236" t="s">
        <v>167</v>
      </c>
      <c r="C864" s="289">
        <v>77438</v>
      </c>
      <c r="D864" s="289"/>
      <c r="E864" s="289">
        <v>4970</v>
      </c>
      <c r="F864" s="289"/>
      <c r="G864" s="290">
        <v>82408</v>
      </c>
      <c r="H864" s="290"/>
      <c r="I864" s="295">
        <v>7.2659557799999996E-2</v>
      </c>
      <c r="J864" s="295"/>
    </row>
    <row r="865" spans="2:16" ht="24.95" customHeight="1" x14ac:dyDescent="0.2">
      <c r="B865" s="107" t="s">
        <v>43</v>
      </c>
      <c r="C865" s="285">
        <f>(C864-C863)/C863</f>
        <v>0.14060566782536971</v>
      </c>
      <c r="D865" s="285"/>
      <c r="E865" s="285">
        <f>(E864-E863)/E863</f>
        <v>0.52080783353733173</v>
      </c>
      <c r="F865" s="285"/>
      <c r="G865" s="285">
        <f>(G864-G863)/G863</f>
        <v>0.15806632939853851</v>
      </c>
      <c r="H865" s="285"/>
      <c r="I865" s="285">
        <f>(I864-I863)/I863</f>
        <v>0.13426307525424527</v>
      </c>
      <c r="J865" s="285"/>
    </row>
    <row r="866" spans="2:16" ht="24.95" customHeight="1" x14ac:dyDescent="0.2">
      <c r="M866" s="52"/>
      <c r="N866" s="52"/>
      <c r="O866" s="52"/>
      <c r="P866" s="52"/>
    </row>
    <row r="867" spans="2:16" ht="24.95" customHeight="1" x14ac:dyDescent="0.2">
      <c r="M867" s="52"/>
      <c r="N867" s="52"/>
      <c r="O867" s="52"/>
      <c r="P867" s="52"/>
    </row>
    <row r="868" spans="2:16" ht="24.95" customHeight="1" x14ac:dyDescent="0.2">
      <c r="M868" s="52"/>
      <c r="N868" s="52"/>
      <c r="O868" s="52"/>
      <c r="P868" s="52"/>
    </row>
    <row r="869" spans="2:16" ht="24.95" customHeight="1" x14ac:dyDescent="0.2">
      <c r="M869" s="52"/>
      <c r="N869" s="52"/>
      <c r="O869" s="52"/>
      <c r="P869" s="52"/>
    </row>
    <row r="870" spans="2:16" ht="24.95" customHeight="1" x14ac:dyDescent="0.2">
      <c r="M870" s="52"/>
      <c r="N870" s="52"/>
      <c r="O870" s="52"/>
      <c r="P870" s="52"/>
    </row>
    <row r="871" spans="2:16" ht="24.95" customHeight="1" x14ac:dyDescent="0.2"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</row>
    <row r="872" spans="2:16" ht="24.95" customHeight="1" x14ac:dyDescent="0.2"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</row>
    <row r="873" spans="2:16" ht="24.95" customHeight="1" x14ac:dyDescent="0.2"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</row>
    <row r="874" spans="2:16" ht="24.95" customHeight="1" x14ac:dyDescent="0.2"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</row>
    <row r="875" spans="2:16" ht="24.95" customHeight="1" x14ac:dyDescent="0.2"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</row>
    <row r="876" spans="2:16" ht="24.95" customHeight="1" x14ac:dyDescent="0.2"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</row>
    <row r="877" spans="2:16" ht="24.95" customHeight="1" x14ac:dyDescent="0.2"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</row>
    <row r="878" spans="2:16" ht="24.95" customHeight="1" x14ac:dyDescent="0.2"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</row>
    <row r="879" spans="2:16" ht="24.95" customHeight="1" x14ac:dyDescent="0.2"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M879" s="25"/>
      <c r="N879" s="52"/>
      <c r="P879" s="52"/>
    </row>
    <row r="880" spans="2:16" ht="24.95" customHeight="1" x14ac:dyDescent="0.2">
      <c r="B880" s="261"/>
      <c r="C880" s="261"/>
      <c r="D880" s="261"/>
      <c r="E880" s="261"/>
      <c r="F880" s="261"/>
      <c r="G880" s="261"/>
      <c r="H880" s="261"/>
      <c r="I880" s="261"/>
      <c r="J880" s="261"/>
      <c r="K880" s="261"/>
      <c r="M880" s="25"/>
      <c r="N880" s="52"/>
      <c r="P880" s="52"/>
    </row>
    <row r="881" spans="2:16" ht="24.95" customHeight="1" x14ac:dyDescent="0.2"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</row>
    <row r="882" spans="2:16" ht="24.95" customHeight="1" x14ac:dyDescent="0.2"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</row>
    <row r="883" spans="2:16" ht="24.95" customHeight="1" x14ac:dyDescent="0.2"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</row>
    <row r="884" spans="2:16" ht="24.95" customHeight="1" x14ac:dyDescent="0.2"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</row>
    <row r="885" spans="2:16" ht="24.95" customHeight="1" x14ac:dyDescent="0.2"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</row>
    <row r="886" spans="2:16" ht="24.95" customHeight="1" x14ac:dyDescent="0.2"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</row>
    <row r="887" spans="2:16" ht="24.95" customHeight="1" x14ac:dyDescent="0.2"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</row>
    <row r="888" spans="2:16" s="52" customFormat="1" ht="24.95" customHeight="1" x14ac:dyDescent="0.2">
      <c r="M888" s="18"/>
    </row>
    <row r="889" spans="2:16" s="52" customFormat="1" ht="24.95" customHeight="1" x14ac:dyDescent="0.2">
      <c r="M889" s="18"/>
    </row>
    <row r="890" spans="2:16" s="52" customFormat="1" ht="24.95" customHeight="1" x14ac:dyDescent="0.2">
      <c r="M890" s="18"/>
    </row>
    <row r="891" spans="2:16" s="52" customFormat="1" ht="24.95" customHeight="1" x14ac:dyDescent="0.2">
      <c r="M891" s="18"/>
    </row>
    <row r="892" spans="2:16" s="52" customFormat="1" ht="24.95" customHeight="1" x14ac:dyDescent="0.2">
      <c r="M892" s="18"/>
    </row>
    <row r="893" spans="2:16" s="52" customFormat="1" ht="24.95" customHeight="1" x14ac:dyDescent="0.2">
      <c r="M893" s="18"/>
    </row>
    <row r="894" spans="2:16" s="52" customFormat="1" ht="24.95" customHeight="1" x14ac:dyDescent="0.2">
      <c r="M894" s="25">
        <v>10</v>
      </c>
    </row>
    <row r="895" spans="2:16" ht="25.5" customHeight="1" x14ac:dyDescent="0.2">
      <c r="B895" s="280" t="s">
        <v>115</v>
      </c>
      <c r="C895" s="280"/>
      <c r="D895" s="280"/>
      <c r="E895" s="280"/>
      <c r="F895" s="280"/>
      <c r="G895" s="280"/>
      <c r="H895" s="280"/>
      <c r="I895" s="280"/>
      <c r="J895" s="280"/>
      <c r="K895" s="280"/>
      <c r="L895" s="280"/>
      <c r="M895" s="280"/>
    </row>
    <row r="896" spans="2:16" ht="15" customHeight="1" x14ac:dyDescent="0.2"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</row>
    <row r="897" spans="2:13" ht="25.5" customHeight="1" x14ac:dyDescent="0.2">
      <c r="B897" s="280" t="s">
        <v>158</v>
      </c>
      <c r="C897" s="280"/>
      <c r="D897" s="280"/>
      <c r="E897" s="280"/>
      <c r="F897" s="280"/>
      <c r="G897" s="280"/>
      <c r="H897" s="280"/>
      <c r="I897" s="280"/>
      <c r="J897" s="280"/>
      <c r="K897" s="280"/>
      <c r="L897" s="280"/>
      <c r="M897" s="280"/>
    </row>
    <row r="898" spans="2:13" ht="15" customHeight="1" x14ac:dyDescent="0.2">
      <c r="B898" s="50"/>
      <c r="C898" s="50"/>
      <c r="D898" s="50"/>
      <c r="E898" s="50"/>
      <c r="F898" s="50"/>
      <c r="G898" s="50"/>
    </row>
    <row r="899" spans="2:13" ht="24.95" customHeight="1" x14ac:dyDescent="0.2">
      <c r="B899" s="325" t="s">
        <v>111</v>
      </c>
      <c r="C899" s="325"/>
      <c r="D899" s="325"/>
      <c r="E899" s="325"/>
      <c r="F899" s="325"/>
      <c r="G899" s="325"/>
      <c r="H899" s="325"/>
      <c r="I899" s="325"/>
      <c r="J899" s="325"/>
    </row>
    <row r="900" spans="2:13" ht="24.95" customHeight="1" x14ac:dyDescent="0.2">
      <c r="B900" s="322" t="s">
        <v>36</v>
      </c>
      <c r="C900" s="292" t="s">
        <v>47</v>
      </c>
      <c r="D900" s="292"/>
      <c r="E900" s="292"/>
      <c r="F900" s="292" t="s">
        <v>48</v>
      </c>
      <c r="G900" s="292"/>
      <c r="H900" s="292"/>
      <c r="I900" s="143" t="s">
        <v>52</v>
      </c>
      <c r="J900" s="145" t="s">
        <v>53</v>
      </c>
      <c r="M900" s="38"/>
    </row>
    <row r="901" spans="2:13" ht="24.95" customHeight="1" x14ac:dyDescent="0.2">
      <c r="B901" s="323"/>
      <c r="C901" s="139" t="s">
        <v>66</v>
      </c>
      <c r="D901" s="139" t="s">
        <v>67</v>
      </c>
      <c r="E901" s="196" t="s">
        <v>68</v>
      </c>
      <c r="F901" s="139" t="s">
        <v>69</v>
      </c>
      <c r="G901" s="139" t="s">
        <v>70</v>
      </c>
      <c r="H901" s="140" t="s">
        <v>71</v>
      </c>
      <c r="I901" s="144" t="s">
        <v>82</v>
      </c>
      <c r="J901" s="146" t="s">
        <v>83</v>
      </c>
      <c r="K901" s="15"/>
      <c r="M901" s="38"/>
    </row>
    <row r="902" spans="2:13" ht="24.95" customHeight="1" x14ac:dyDescent="0.2">
      <c r="B902" s="137" t="s">
        <v>109</v>
      </c>
      <c r="C902" s="237">
        <v>839</v>
      </c>
      <c r="D902" s="237">
        <v>45</v>
      </c>
      <c r="E902" s="241">
        <v>884</v>
      </c>
      <c r="F902" s="237">
        <v>1140</v>
      </c>
      <c r="G902" s="237">
        <v>45</v>
      </c>
      <c r="H902" s="242">
        <v>1185</v>
      </c>
      <c r="I902" s="239">
        <v>1.6529502000000001E-2</v>
      </c>
      <c r="J902" s="243">
        <v>1.3404977375566001</v>
      </c>
      <c r="K902" s="40"/>
      <c r="M902" s="38"/>
    </row>
    <row r="903" spans="2:13" ht="24.95" customHeight="1" x14ac:dyDescent="0.2">
      <c r="B903" s="137" t="s">
        <v>5</v>
      </c>
      <c r="C903" s="237">
        <v>247</v>
      </c>
      <c r="D903" s="237">
        <v>1827</v>
      </c>
      <c r="E903" s="241">
        <v>2074</v>
      </c>
      <c r="F903" s="237">
        <v>247</v>
      </c>
      <c r="G903" s="237">
        <v>1848</v>
      </c>
      <c r="H903" s="242">
        <v>2095</v>
      </c>
      <c r="I903" s="239">
        <v>2.98369294E-2</v>
      </c>
      <c r="J903" s="243">
        <v>1.0101253616201</v>
      </c>
      <c r="K903" s="40"/>
      <c r="M903" s="38"/>
    </row>
    <row r="904" spans="2:13" ht="24.95" customHeight="1" x14ac:dyDescent="0.2">
      <c r="B904" s="137" t="s">
        <v>22</v>
      </c>
      <c r="C904" s="237">
        <v>86</v>
      </c>
      <c r="D904" s="237">
        <v>0</v>
      </c>
      <c r="E904" s="241">
        <v>86</v>
      </c>
      <c r="F904" s="237">
        <v>257</v>
      </c>
      <c r="G904" s="237">
        <v>0</v>
      </c>
      <c r="H904" s="242">
        <v>257</v>
      </c>
      <c r="I904" s="239">
        <v>5.8599539000000001E-3</v>
      </c>
      <c r="J904" s="243">
        <v>2.9883720930233002</v>
      </c>
      <c r="K904" s="40"/>
      <c r="M904" s="38"/>
    </row>
    <row r="905" spans="2:13" ht="24.95" customHeight="1" x14ac:dyDescent="0.2">
      <c r="B905" s="137" t="s">
        <v>7</v>
      </c>
      <c r="C905" s="237">
        <v>0</v>
      </c>
      <c r="D905" s="237">
        <v>0</v>
      </c>
      <c r="E905" s="241">
        <v>0</v>
      </c>
      <c r="F905" s="237">
        <v>0</v>
      </c>
      <c r="G905" s="237">
        <v>0</v>
      </c>
      <c r="H905" s="242">
        <v>0</v>
      </c>
      <c r="I905" s="239">
        <v>0</v>
      </c>
      <c r="J905" s="243">
        <v>0</v>
      </c>
      <c r="K905" s="40"/>
      <c r="M905" s="38"/>
    </row>
    <row r="906" spans="2:13" ht="24.95" customHeight="1" x14ac:dyDescent="0.2">
      <c r="B906" s="137" t="s">
        <v>8</v>
      </c>
      <c r="C906" s="237">
        <v>120</v>
      </c>
      <c r="D906" s="237">
        <v>1150</v>
      </c>
      <c r="E906" s="241">
        <v>1270</v>
      </c>
      <c r="F906" s="237">
        <v>179</v>
      </c>
      <c r="G906" s="237">
        <v>1376</v>
      </c>
      <c r="H906" s="242">
        <v>1555</v>
      </c>
      <c r="I906" s="239">
        <v>3.4228483400000002E-2</v>
      </c>
      <c r="J906" s="243">
        <v>1.2244094488188999</v>
      </c>
      <c r="K906" s="40"/>
      <c r="M906" s="38"/>
    </row>
    <row r="907" spans="2:13" ht="24.95" customHeight="1" x14ac:dyDescent="0.2">
      <c r="B907" s="137" t="s">
        <v>9</v>
      </c>
      <c r="C907" s="237">
        <v>219</v>
      </c>
      <c r="D907" s="237">
        <v>91</v>
      </c>
      <c r="E907" s="241">
        <v>310</v>
      </c>
      <c r="F907" s="237">
        <v>394</v>
      </c>
      <c r="G907" s="237">
        <v>99</v>
      </c>
      <c r="H907" s="242">
        <v>493</v>
      </c>
      <c r="I907" s="239">
        <v>1.2660503300000001E-2</v>
      </c>
      <c r="J907" s="243">
        <v>1.5903225806451999</v>
      </c>
      <c r="K907" s="40"/>
      <c r="M907" s="38"/>
    </row>
    <row r="908" spans="2:13" ht="24.95" customHeight="1" x14ac:dyDescent="0.2">
      <c r="B908" s="137" t="s">
        <v>10</v>
      </c>
      <c r="C908" s="237">
        <v>0</v>
      </c>
      <c r="D908" s="237">
        <v>0</v>
      </c>
      <c r="E908" s="241">
        <v>0</v>
      </c>
      <c r="F908" s="237">
        <v>0</v>
      </c>
      <c r="G908" s="237">
        <v>0</v>
      </c>
      <c r="H908" s="242">
        <v>0</v>
      </c>
      <c r="I908" s="239">
        <v>0</v>
      </c>
      <c r="J908" s="243">
        <v>0</v>
      </c>
      <c r="K908" s="40"/>
      <c r="M908" s="38"/>
    </row>
    <row r="909" spans="2:13" ht="24.95" customHeight="1" x14ac:dyDescent="0.2">
      <c r="B909" s="137" t="s">
        <v>11</v>
      </c>
      <c r="C909" s="237">
        <v>97</v>
      </c>
      <c r="D909" s="237">
        <v>299</v>
      </c>
      <c r="E909" s="241">
        <v>396</v>
      </c>
      <c r="F909" s="237">
        <v>183</v>
      </c>
      <c r="G909" s="237">
        <v>338</v>
      </c>
      <c r="H909" s="242">
        <v>521</v>
      </c>
      <c r="I909" s="239">
        <v>3.08942125E-2</v>
      </c>
      <c r="J909" s="243">
        <v>1.3156565656565999</v>
      </c>
      <c r="K909" s="40"/>
      <c r="M909" s="41"/>
    </row>
    <row r="910" spans="2:13" ht="24.95" customHeight="1" x14ac:dyDescent="0.2">
      <c r="B910" s="137" t="s">
        <v>12</v>
      </c>
      <c r="C910" s="237">
        <v>6</v>
      </c>
      <c r="D910" s="237">
        <v>2</v>
      </c>
      <c r="E910" s="241">
        <v>8</v>
      </c>
      <c r="F910" s="237">
        <v>6</v>
      </c>
      <c r="G910" s="237">
        <v>4</v>
      </c>
      <c r="H910" s="242">
        <v>10</v>
      </c>
      <c r="I910" s="239">
        <v>6.300403E-4</v>
      </c>
      <c r="J910" s="243">
        <v>1.25</v>
      </c>
      <c r="K910" s="40"/>
      <c r="M910" s="41"/>
    </row>
    <row r="911" spans="2:13" ht="24.95" customHeight="1" x14ac:dyDescent="0.2">
      <c r="B911" s="138" t="s">
        <v>14</v>
      </c>
      <c r="C911" s="244">
        <v>1614</v>
      </c>
      <c r="D911" s="244">
        <v>3414</v>
      </c>
      <c r="E911" s="245">
        <v>5028</v>
      </c>
      <c r="F911" s="244">
        <v>2406</v>
      </c>
      <c r="G911" s="244">
        <v>3710</v>
      </c>
      <c r="H911" s="246">
        <v>6116</v>
      </c>
      <c r="I911" s="240">
        <v>2.0193615700000001E-2</v>
      </c>
      <c r="J911" s="247">
        <v>1.2163882259348</v>
      </c>
      <c r="M911" s="41"/>
    </row>
    <row r="912" spans="2:13" ht="24.95" customHeight="1" x14ac:dyDescent="0.2">
      <c r="B912" s="248" t="s">
        <v>168</v>
      </c>
    </row>
    <row r="913" spans="2:15" ht="24.95" customHeight="1" x14ac:dyDescent="0.2">
      <c r="G913" s="264"/>
    </row>
    <row r="914" spans="2:15" s="19" customFormat="1" ht="24.95" customHeight="1" x14ac:dyDescent="0.2">
      <c r="B914" s="6"/>
      <c r="C914" s="6"/>
      <c r="D914" s="6"/>
      <c r="E914" s="6"/>
      <c r="F914" s="6"/>
      <c r="G914" s="264"/>
      <c r="H914" s="6"/>
      <c r="I914" s="6"/>
      <c r="J914" s="6"/>
      <c r="K914" s="6"/>
      <c r="L914" s="6"/>
      <c r="M914" s="6"/>
      <c r="N914" s="6"/>
      <c r="O914" s="6"/>
    </row>
    <row r="915" spans="2:15" ht="24.95" customHeight="1" x14ac:dyDescent="0.2">
      <c r="G915" s="264"/>
    </row>
    <row r="916" spans="2:15" ht="24.95" customHeight="1" x14ac:dyDescent="0.2">
      <c r="B916" s="58"/>
      <c r="C916" s="58"/>
      <c r="D916" s="58"/>
      <c r="E916" s="58"/>
      <c r="G916" s="264"/>
      <c r="H916" s="58"/>
      <c r="I916" s="58"/>
      <c r="J916" s="58"/>
    </row>
    <row r="917" spans="2:15" ht="24.95" customHeight="1" x14ac:dyDescent="0.2">
      <c r="B917" s="58"/>
      <c r="C917" s="58"/>
      <c r="D917" s="58"/>
      <c r="E917" s="58"/>
      <c r="G917" s="264"/>
      <c r="H917" s="58"/>
      <c r="I917" s="58"/>
      <c r="J917" s="58"/>
    </row>
    <row r="918" spans="2:15" ht="24.95" customHeight="1" x14ac:dyDescent="0.2">
      <c r="B918" s="58"/>
      <c r="C918" s="58"/>
      <c r="D918" s="58"/>
      <c r="E918" s="58"/>
      <c r="G918" s="264"/>
      <c r="H918" s="58"/>
      <c r="I918" s="58"/>
      <c r="J918" s="58"/>
    </row>
    <row r="919" spans="2:15" ht="24.95" customHeight="1" x14ac:dyDescent="0.2">
      <c r="B919" s="58"/>
      <c r="C919" s="58"/>
      <c r="D919" s="58"/>
      <c r="E919" s="58"/>
      <c r="G919" s="264"/>
      <c r="H919" s="58"/>
      <c r="I919" s="58"/>
      <c r="J919" s="58"/>
    </row>
    <row r="920" spans="2:15" ht="24.95" customHeight="1" x14ac:dyDescent="0.2">
      <c r="B920" s="58"/>
      <c r="C920" s="58"/>
      <c r="D920" s="58"/>
      <c r="E920" s="58"/>
      <c r="G920" s="264"/>
      <c r="H920" s="58"/>
      <c r="I920" s="58"/>
      <c r="J920" s="58"/>
    </row>
    <row r="921" spans="2:15" ht="24.95" customHeight="1" x14ac:dyDescent="0.2">
      <c r="B921" s="58"/>
      <c r="C921" s="58"/>
      <c r="D921" s="58"/>
      <c r="E921" s="58"/>
      <c r="G921" s="264"/>
      <c r="H921" s="58"/>
      <c r="I921" s="58"/>
      <c r="J921" s="58"/>
    </row>
    <row r="922" spans="2:15" ht="24.95" customHeight="1" x14ac:dyDescent="0.2">
      <c r="B922" s="58"/>
      <c r="C922" s="58"/>
      <c r="D922" s="58"/>
      <c r="E922" s="58"/>
      <c r="G922" s="264"/>
      <c r="H922" s="58"/>
      <c r="I922" s="58"/>
      <c r="J922" s="58"/>
    </row>
    <row r="923" spans="2:15" ht="24.95" customHeight="1" x14ac:dyDescent="0.2">
      <c r="B923" s="58"/>
      <c r="C923" s="58"/>
      <c r="D923" s="58"/>
      <c r="E923" s="58"/>
      <c r="G923" s="58"/>
      <c r="H923" s="58"/>
      <c r="I923" s="58"/>
      <c r="J923" s="58"/>
    </row>
    <row r="924" spans="2:15" ht="24.95" customHeight="1" x14ac:dyDescent="0.2">
      <c r="B924" s="58"/>
      <c r="C924" s="58"/>
      <c r="D924" s="58"/>
      <c r="E924" s="58"/>
      <c r="G924" s="58"/>
      <c r="H924" s="58"/>
      <c r="I924" s="58"/>
      <c r="J924" s="58"/>
    </row>
    <row r="925" spans="2:15" ht="24.95" customHeight="1" x14ac:dyDescent="0.2">
      <c r="B925" s="58"/>
      <c r="C925" s="58"/>
      <c r="D925" s="58"/>
      <c r="E925" s="58"/>
      <c r="G925" s="58"/>
      <c r="H925" s="58"/>
      <c r="I925" s="58"/>
      <c r="J925" s="58"/>
    </row>
    <row r="926" spans="2:15" ht="24.95" customHeight="1" x14ac:dyDescent="0.2">
      <c r="B926" s="58"/>
      <c r="C926" s="58"/>
      <c r="D926" s="58"/>
      <c r="E926" s="58"/>
      <c r="G926" s="58"/>
      <c r="H926" s="58"/>
      <c r="I926" s="58"/>
      <c r="J926" s="58"/>
    </row>
    <row r="927" spans="2:15" ht="24.95" customHeight="1" x14ac:dyDescent="0.2">
      <c r="B927" s="58"/>
      <c r="C927" s="58"/>
      <c r="D927" s="58"/>
      <c r="E927" s="58"/>
      <c r="G927" s="58"/>
      <c r="H927" s="58"/>
      <c r="I927" s="58"/>
      <c r="J927" s="58"/>
    </row>
    <row r="928" spans="2:15" ht="24.95" customHeight="1" x14ac:dyDescent="0.2">
      <c r="B928" s="58"/>
      <c r="C928" s="58"/>
      <c r="D928" s="58"/>
      <c r="E928" s="58"/>
      <c r="G928" s="58"/>
      <c r="H928" s="58"/>
      <c r="I928" s="58"/>
      <c r="J928" s="58"/>
    </row>
    <row r="929" spans="2:10" ht="24.95" customHeight="1" x14ac:dyDescent="0.2">
      <c r="B929" s="58"/>
      <c r="C929" s="58"/>
      <c r="D929" s="58"/>
      <c r="E929" s="58"/>
      <c r="G929" s="58"/>
      <c r="H929" s="58"/>
      <c r="I929" s="58"/>
      <c r="J929" s="58"/>
    </row>
    <row r="930" spans="2:10" ht="24.95" customHeight="1" x14ac:dyDescent="0.2">
      <c r="B930" s="58"/>
      <c r="C930" s="58"/>
      <c r="D930" s="58"/>
      <c r="E930" s="58"/>
      <c r="G930" s="58"/>
      <c r="H930" s="58"/>
      <c r="I930" s="58"/>
      <c r="J930" s="58"/>
    </row>
    <row r="931" spans="2:10" ht="24.95" customHeight="1" x14ac:dyDescent="0.2">
      <c r="B931" s="58"/>
      <c r="C931" s="58"/>
      <c r="D931" s="58"/>
      <c r="E931" s="58"/>
      <c r="G931" s="58"/>
      <c r="H931" s="58"/>
      <c r="I931" s="58"/>
      <c r="J931" s="58"/>
    </row>
    <row r="932" spans="2:10" ht="24.95" customHeight="1" x14ac:dyDescent="0.2">
      <c r="B932" s="58"/>
      <c r="C932" s="58"/>
      <c r="D932" s="58"/>
      <c r="E932" s="58"/>
      <c r="G932" s="58"/>
      <c r="H932" s="58"/>
      <c r="I932" s="58"/>
      <c r="J932" s="58"/>
    </row>
    <row r="933" spans="2:10" ht="24.95" customHeight="1" x14ac:dyDescent="0.2">
      <c r="B933" s="58"/>
      <c r="C933" s="58"/>
      <c r="D933" s="58"/>
      <c r="E933" s="58"/>
      <c r="G933" s="58"/>
      <c r="H933" s="58"/>
      <c r="I933" s="58"/>
      <c r="J933" s="58"/>
    </row>
    <row r="934" spans="2:10" ht="24.95" customHeight="1" x14ac:dyDescent="0.2">
      <c r="B934" s="58"/>
      <c r="C934" s="58"/>
      <c r="D934" s="58"/>
      <c r="E934" s="58"/>
      <c r="G934" s="58"/>
      <c r="H934" s="58"/>
      <c r="I934" s="58"/>
      <c r="J934" s="58"/>
    </row>
    <row r="935" spans="2:10" ht="24.95" customHeight="1" x14ac:dyDescent="0.2">
      <c r="B935" s="58"/>
      <c r="C935" s="58"/>
      <c r="D935" s="58"/>
      <c r="E935" s="58"/>
      <c r="G935" s="58"/>
      <c r="H935" s="58"/>
      <c r="I935" s="58"/>
      <c r="J935" s="58"/>
    </row>
    <row r="936" spans="2:10" ht="24.95" customHeight="1" x14ac:dyDescent="0.2">
      <c r="B936" s="58"/>
      <c r="C936" s="58"/>
      <c r="D936" s="58"/>
      <c r="E936" s="58"/>
      <c r="G936" s="58"/>
      <c r="H936" s="58"/>
      <c r="I936" s="58"/>
      <c r="J936" s="58"/>
    </row>
    <row r="937" spans="2:10" ht="24.95" customHeight="1" x14ac:dyDescent="0.2">
      <c r="B937" s="58"/>
      <c r="C937" s="58"/>
      <c r="D937" s="58"/>
      <c r="E937" s="58"/>
      <c r="G937" s="58"/>
      <c r="H937" s="58"/>
      <c r="I937" s="58"/>
      <c r="J937" s="58"/>
    </row>
    <row r="938" spans="2:10" ht="24.95" customHeight="1" x14ac:dyDescent="0.2">
      <c r="B938" s="58"/>
      <c r="C938" s="58"/>
      <c r="D938" s="58"/>
      <c r="E938" s="58"/>
      <c r="G938" s="58"/>
      <c r="H938" s="58"/>
      <c r="I938" s="58"/>
      <c r="J938" s="58"/>
    </row>
    <row r="939" spans="2:10" ht="24.95" customHeight="1" x14ac:dyDescent="0.2">
      <c r="B939" s="58"/>
      <c r="C939" s="58"/>
      <c r="D939" s="58"/>
      <c r="E939" s="58"/>
      <c r="G939" s="58"/>
      <c r="H939" s="58"/>
      <c r="I939" s="58"/>
      <c r="J939" s="58"/>
    </row>
    <row r="940" spans="2:10" ht="24.95" customHeight="1" x14ac:dyDescent="0.2">
      <c r="B940" s="58"/>
      <c r="C940" s="58"/>
      <c r="D940" s="58"/>
      <c r="E940" s="58"/>
      <c r="G940" s="58"/>
      <c r="H940" s="58"/>
      <c r="I940" s="58"/>
      <c r="J940" s="58"/>
    </row>
    <row r="941" spans="2:10" ht="24.95" customHeight="1" x14ac:dyDescent="0.2">
      <c r="B941" s="58"/>
      <c r="C941" s="58"/>
      <c r="D941" s="58"/>
      <c r="E941" s="58"/>
      <c r="G941" s="58"/>
      <c r="H941" s="58"/>
      <c r="I941" s="58"/>
      <c r="J941" s="58"/>
    </row>
    <row r="942" spans="2:10" ht="24.95" customHeight="1" x14ac:dyDescent="0.2">
      <c r="B942" s="58"/>
      <c r="C942" s="58"/>
      <c r="D942" s="58"/>
      <c r="E942" s="58"/>
      <c r="G942" s="58"/>
      <c r="H942" s="58"/>
      <c r="I942" s="58"/>
      <c r="J942" s="58"/>
    </row>
    <row r="943" spans="2:10" ht="24.95" customHeight="1" x14ac:dyDescent="0.2">
      <c r="B943" s="58"/>
      <c r="C943" s="58"/>
      <c r="D943" s="58"/>
      <c r="E943" s="58"/>
      <c r="G943" s="58"/>
      <c r="H943" s="58"/>
      <c r="I943" s="58"/>
      <c r="J943" s="58"/>
    </row>
    <row r="944" spans="2:10" ht="24.95" customHeight="1" x14ac:dyDescent="0.2">
      <c r="B944" s="58"/>
      <c r="C944" s="58"/>
      <c r="D944" s="58"/>
      <c r="E944" s="58"/>
      <c r="G944" s="58"/>
      <c r="H944" s="58"/>
      <c r="I944" s="58"/>
      <c r="J944" s="58"/>
    </row>
    <row r="945" spans="2:13" ht="24.95" customHeight="1" x14ac:dyDescent="0.2">
      <c r="B945" s="58"/>
      <c r="C945" s="58"/>
      <c r="D945" s="58"/>
      <c r="E945" s="58"/>
      <c r="G945" s="58"/>
      <c r="H945" s="58"/>
      <c r="I945" s="58"/>
      <c r="J945" s="58"/>
    </row>
    <row r="946" spans="2:13" ht="24.95" customHeight="1" x14ac:dyDescent="0.2">
      <c r="B946" s="58"/>
      <c r="C946" s="58"/>
      <c r="D946" s="58"/>
      <c r="E946" s="58"/>
      <c r="G946" s="58"/>
      <c r="H946" s="58"/>
      <c r="I946" s="58"/>
      <c r="J946" s="58"/>
    </row>
    <row r="947" spans="2:13" ht="24.95" customHeight="1" x14ac:dyDescent="0.2">
      <c r="B947" s="58"/>
      <c r="C947" s="58"/>
      <c r="D947" s="58"/>
      <c r="E947" s="58"/>
      <c r="G947" s="58"/>
      <c r="H947" s="58"/>
      <c r="I947" s="58"/>
      <c r="J947" s="58"/>
    </row>
    <row r="948" spans="2:13" ht="24.95" customHeight="1" x14ac:dyDescent="0.2">
      <c r="B948" s="58"/>
      <c r="C948" s="58"/>
      <c r="D948" s="58"/>
      <c r="E948" s="58"/>
      <c r="G948" s="58"/>
      <c r="H948" s="58"/>
      <c r="I948" s="58"/>
      <c r="J948" s="58"/>
    </row>
    <row r="949" spans="2:13" ht="24.95" customHeight="1" x14ac:dyDescent="0.2">
      <c r="B949" s="58"/>
      <c r="C949" s="58"/>
      <c r="D949" s="58"/>
      <c r="E949" s="58"/>
      <c r="G949" s="58"/>
      <c r="H949" s="58"/>
      <c r="I949" s="58"/>
      <c r="J949" s="58"/>
    </row>
    <row r="950" spans="2:13" ht="24.95" customHeight="1" x14ac:dyDescent="0.2">
      <c r="B950" s="58"/>
      <c r="C950" s="58"/>
      <c r="D950" s="58"/>
      <c r="E950" s="58"/>
      <c r="G950" s="58"/>
      <c r="H950" s="58"/>
      <c r="I950" s="58"/>
      <c r="J950" s="58"/>
    </row>
    <row r="951" spans="2:13" ht="24.95" customHeight="1" x14ac:dyDescent="0.2">
      <c r="B951" s="58"/>
      <c r="C951" s="58"/>
      <c r="D951" s="58"/>
      <c r="E951" s="58"/>
      <c r="G951" s="58"/>
      <c r="H951" s="58"/>
      <c r="I951" s="58"/>
      <c r="J951" s="58"/>
    </row>
    <row r="952" spans="2:13" ht="24.95" customHeight="1" x14ac:dyDescent="0.2">
      <c r="B952" s="58"/>
      <c r="C952" s="58"/>
      <c r="D952" s="58"/>
      <c r="E952" s="58"/>
      <c r="G952" s="58"/>
      <c r="H952" s="58"/>
      <c r="I952" s="58"/>
      <c r="J952" s="58"/>
    </row>
    <row r="953" spans="2:13" ht="24.95" customHeight="1" x14ac:dyDescent="0.2">
      <c r="B953" s="58"/>
      <c r="C953" s="58"/>
      <c r="D953" s="58"/>
      <c r="E953" s="58"/>
      <c r="G953" s="58"/>
      <c r="H953" s="58"/>
      <c r="I953" s="58"/>
      <c r="J953" s="58"/>
    </row>
    <row r="954" spans="2:13" ht="24.95" customHeight="1" x14ac:dyDescent="0.2">
      <c r="B954" s="58"/>
      <c r="C954" s="58"/>
      <c r="D954" s="58"/>
      <c r="E954" s="58"/>
      <c r="G954" s="58"/>
      <c r="H954" s="58"/>
      <c r="I954" s="58"/>
      <c r="J954" s="58"/>
    </row>
    <row r="955" spans="2:13" ht="24.95" customHeight="1" x14ac:dyDescent="0.2">
      <c r="B955" s="58"/>
      <c r="C955" s="58"/>
      <c r="D955" s="58"/>
      <c r="E955" s="58"/>
      <c r="G955" s="58"/>
      <c r="H955" s="58"/>
      <c r="I955" s="58"/>
      <c r="J955" s="58"/>
    </row>
    <row r="956" spans="2:13" ht="24.95" customHeight="1" x14ac:dyDescent="0.2">
      <c r="B956" s="58"/>
      <c r="C956" s="58"/>
      <c r="D956" s="58"/>
      <c r="E956" s="58"/>
      <c r="G956" s="58"/>
      <c r="H956" s="58"/>
      <c r="I956" s="58"/>
      <c r="J956" s="58"/>
    </row>
    <row r="957" spans="2:13" ht="24.95" customHeight="1" x14ac:dyDescent="0.2">
      <c r="B957" s="58"/>
      <c r="C957" s="58"/>
      <c r="D957" s="58"/>
      <c r="E957" s="58"/>
      <c r="G957" s="58"/>
      <c r="H957" s="58"/>
      <c r="I957" s="58"/>
      <c r="J957" s="58"/>
    </row>
    <row r="958" spans="2:13" ht="24.95" customHeight="1" x14ac:dyDescent="0.2">
      <c r="B958" s="58"/>
      <c r="C958" s="58"/>
      <c r="D958" s="58"/>
      <c r="E958" s="58"/>
      <c r="G958" s="58"/>
      <c r="H958" s="58"/>
      <c r="I958" s="58"/>
      <c r="J958" s="58"/>
    </row>
    <row r="959" spans="2:13" ht="24.95" customHeight="1" x14ac:dyDescent="0.2">
      <c r="B959" s="58"/>
      <c r="C959" s="58"/>
      <c r="D959" s="58"/>
      <c r="E959" s="58"/>
      <c r="G959" s="58"/>
      <c r="H959" s="58"/>
      <c r="I959" s="58"/>
      <c r="J959" s="58"/>
    </row>
    <row r="960" spans="2:13" ht="24.95" customHeight="1" x14ac:dyDescent="0.2">
      <c r="B960" s="58"/>
      <c r="C960" s="58"/>
      <c r="D960" s="58"/>
      <c r="E960" s="58"/>
      <c r="G960" s="58"/>
      <c r="H960" s="58"/>
      <c r="I960" s="58"/>
      <c r="J960" s="58"/>
      <c r="M960" s="25">
        <v>11</v>
      </c>
    </row>
    <row r="961" spans="2:15" ht="25.5" customHeight="1" x14ac:dyDescent="0.2">
      <c r="B961" s="279" t="s">
        <v>159</v>
      </c>
      <c r="C961" s="279"/>
      <c r="D961" s="279"/>
      <c r="E961" s="279"/>
      <c r="F961" s="279"/>
      <c r="G961" s="279"/>
      <c r="H961" s="279"/>
      <c r="I961" s="279"/>
      <c r="J961" s="279"/>
      <c r="K961" s="279"/>
      <c r="L961" s="279"/>
      <c r="M961" s="279"/>
    </row>
    <row r="962" spans="2:15" s="9" customFormat="1" ht="15" customHeight="1" x14ac:dyDescent="0.2">
      <c r="B962" s="160"/>
      <c r="C962" s="160"/>
      <c r="D962" s="160"/>
      <c r="E962" s="160"/>
      <c r="F962" s="160"/>
      <c r="G962" s="160"/>
    </row>
    <row r="963" spans="2:15" ht="24.95" customHeight="1" x14ac:dyDescent="0.2">
      <c r="B963" s="297" t="s">
        <v>13</v>
      </c>
      <c r="C963" s="297"/>
      <c r="D963" s="297"/>
      <c r="E963" s="297"/>
      <c r="F963" s="297"/>
      <c r="G963" s="297"/>
      <c r="H963" s="297"/>
      <c r="I963" s="32"/>
      <c r="J963" s="32"/>
      <c r="K963" s="32"/>
      <c r="L963" s="32"/>
      <c r="M963" s="9"/>
      <c r="N963" s="9"/>
      <c r="O963" s="9"/>
    </row>
    <row r="964" spans="2:15" ht="24.95" customHeight="1" x14ac:dyDescent="0.2">
      <c r="B964" s="136" t="s">
        <v>35</v>
      </c>
      <c r="C964" s="300" t="s">
        <v>62</v>
      </c>
      <c r="D964" s="300"/>
      <c r="E964" s="300" t="s">
        <v>105</v>
      </c>
      <c r="F964" s="300"/>
      <c r="G964" s="300" t="s">
        <v>0</v>
      </c>
      <c r="H964" s="300"/>
      <c r="I964" s="32"/>
      <c r="J964" s="32"/>
      <c r="K964" s="32"/>
      <c r="L964" s="32"/>
      <c r="M964" s="9"/>
      <c r="N964" s="9"/>
      <c r="O964" s="9"/>
    </row>
    <row r="965" spans="2:15" ht="24.95" customHeight="1" x14ac:dyDescent="0.2">
      <c r="B965" s="249" t="s">
        <v>166</v>
      </c>
      <c r="C965" s="286">
        <v>693</v>
      </c>
      <c r="D965" s="286"/>
      <c r="E965" s="286">
        <v>2695</v>
      </c>
      <c r="F965" s="286"/>
      <c r="G965" s="281">
        <v>3388</v>
      </c>
      <c r="H965" s="283"/>
      <c r="I965" s="32"/>
      <c r="J965" s="32"/>
      <c r="K965" s="32"/>
      <c r="L965" s="32"/>
      <c r="M965" s="9"/>
      <c r="N965" s="9"/>
      <c r="O965" s="9"/>
    </row>
    <row r="966" spans="2:15" ht="24.95" customHeight="1" x14ac:dyDescent="0.2">
      <c r="B966" s="249" t="s">
        <v>167</v>
      </c>
      <c r="C966" s="327">
        <v>1614</v>
      </c>
      <c r="D966" s="327"/>
      <c r="E966" s="327">
        <v>3414</v>
      </c>
      <c r="F966" s="327"/>
      <c r="G966" s="281">
        <v>5028</v>
      </c>
      <c r="H966" s="283"/>
      <c r="I966" s="32"/>
      <c r="J966" s="32"/>
      <c r="K966" s="32"/>
      <c r="L966" s="32"/>
      <c r="M966" s="9"/>
      <c r="N966" s="9"/>
      <c r="O966" s="9"/>
    </row>
    <row r="967" spans="2:15" ht="24.95" customHeight="1" x14ac:dyDescent="0.2">
      <c r="B967" s="118" t="s">
        <v>43</v>
      </c>
      <c r="C967" s="284">
        <f>(C966-C965)/C965</f>
        <v>1.329004329004329</v>
      </c>
      <c r="D967" s="284"/>
      <c r="E967" s="284">
        <f>(E966-E965)/E965</f>
        <v>0.26679035250463823</v>
      </c>
      <c r="F967" s="284"/>
      <c r="G967" s="284">
        <f>(G966-G965)/G965</f>
        <v>0.48406139315230223</v>
      </c>
      <c r="H967" s="284"/>
      <c r="I967" s="32"/>
      <c r="J967" s="32"/>
      <c r="K967" s="32"/>
      <c r="L967" s="32"/>
      <c r="M967" s="9"/>
      <c r="N967" s="9"/>
      <c r="O967" s="9"/>
    </row>
    <row r="968" spans="2:15" ht="24.95" customHeight="1" x14ac:dyDescent="0.2">
      <c r="B968" s="31"/>
      <c r="C968" s="32"/>
      <c r="D968" s="32"/>
      <c r="E968" s="32"/>
      <c r="F968" s="51"/>
      <c r="G968" s="31"/>
      <c r="H968" s="31"/>
      <c r="I968" s="32"/>
      <c r="J968" s="32"/>
      <c r="K968" s="32"/>
      <c r="L968" s="32"/>
      <c r="M968" s="9"/>
      <c r="N968" s="9"/>
      <c r="O968" s="9"/>
    </row>
    <row r="969" spans="2:15" ht="24.95" customHeight="1" x14ac:dyDescent="0.2">
      <c r="B969" s="31"/>
      <c r="C969" s="32"/>
      <c r="D969" s="32"/>
      <c r="E969" s="32"/>
      <c r="F969" s="51"/>
      <c r="G969" s="31"/>
      <c r="H969" s="31"/>
      <c r="I969" s="32"/>
      <c r="J969" s="32"/>
      <c r="K969" s="32"/>
      <c r="L969" s="32"/>
      <c r="M969" s="9"/>
      <c r="N969" s="9"/>
      <c r="O969" s="9"/>
    </row>
    <row r="970" spans="2:15" ht="24.95" customHeight="1" x14ac:dyDescent="0.2">
      <c r="B970" s="31"/>
      <c r="C970" s="32"/>
      <c r="D970" s="32"/>
      <c r="E970" s="32"/>
      <c r="F970" s="51"/>
      <c r="G970" s="31"/>
      <c r="H970" s="31"/>
      <c r="I970" s="32"/>
      <c r="J970" s="32"/>
      <c r="K970" s="32"/>
      <c r="L970" s="32"/>
      <c r="M970" s="9"/>
      <c r="N970" s="9"/>
      <c r="O970" s="9"/>
    </row>
    <row r="971" spans="2:15" ht="24.95" customHeight="1" x14ac:dyDescent="0.2">
      <c r="B971" s="31"/>
      <c r="C971" s="32"/>
      <c r="D971" s="32"/>
      <c r="E971" s="32"/>
      <c r="F971" s="51"/>
      <c r="G971" s="31"/>
      <c r="H971" s="31"/>
      <c r="I971" s="32"/>
      <c r="J971" s="32"/>
      <c r="K971" s="32"/>
      <c r="L971" s="32"/>
      <c r="M971" s="9"/>
      <c r="N971" s="9"/>
      <c r="O971" s="9"/>
    </row>
    <row r="972" spans="2:15" ht="24.95" customHeight="1" x14ac:dyDescent="0.2">
      <c r="B972" s="31"/>
      <c r="C972" s="32"/>
      <c r="D972" s="32"/>
      <c r="E972" s="32"/>
      <c r="F972" s="51"/>
      <c r="G972" s="31"/>
      <c r="H972" s="31"/>
      <c r="I972" s="32"/>
      <c r="J972" s="32"/>
      <c r="K972" s="32"/>
      <c r="L972" s="32"/>
      <c r="M972" s="9"/>
      <c r="N972" s="9"/>
      <c r="O972" s="9"/>
    </row>
    <row r="973" spans="2:15" ht="24.95" customHeight="1" x14ac:dyDescent="0.2">
      <c r="B973" s="31"/>
      <c r="C973" s="32"/>
      <c r="D973" s="32"/>
      <c r="E973" s="32"/>
      <c r="F973" s="51"/>
      <c r="G973" s="31"/>
      <c r="H973" s="31"/>
      <c r="I973" s="32"/>
      <c r="J973" s="32"/>
      <c r="K973" s="32"/>
      <c r="L973" s="32"/>
      <c r="M973" s="9"/>
      <c r="N973" s="9"/>
      <c r="O973" s="9"/>
    </row>
    <row r="974" spans="2:15" ht="24.95" customHeight="1" x14ac:dyDescent="0.2">
      <c r="B974" s="31"/>
      <c r="C974" s="32"/>
      <c r="D974" s="32"/>
      <c r="E974" s="32"/>
      <c r="F974" s="51"/>
      <c r="G974" s="31"/>
      <c r="H974" s="31"/>
      <c r="I974" s="32"/>
      <c r="J974" s="32"/>
      <c r="K974" s="32"/>
      <c r="L974" s="32"/>
      <c r="M974" s="9"/>
      <c r="N974" s="9"/>
      <c r="O974" s="9"/>
    </row>
    <row r="975" spans="2:15" ht="24.95" customHeight="1" x14ac:dyDescent="0.2">
      <c r="B975" s="31"/>
      <c r="C975" s="32"/>
      <c r="D975" s="32"/>
      <c r="E975" s="32"/>
      <c r="F975" s="51"/>
      <c r="G975" s="31"/>
      <c r="H975" s="31"/>
      <c r="I975" s="32"/>
      <c r="J975" s="32"/>
      <c r="K975" s="32"/>
      <c r="L975" s="32"/>
      <c r="M975" s="9"/>
      <c r="N975" s="9"/>
      <c r="O975" s="9"/>
    </row>
    <row r="976" spans="2:15" ht="24.95" customHeight="1" x14ac:dyDescent="0.2">
      <c r="B976" s="31"/>
      <c r="C976" s="32"/>
      <c r="D976" s="32"/>
      <c r="E976" s="32"/>
      <c r="F976" s="51"/>
      <c r="G976" s="31"/>
      <c r="H976" s="31"/>
      <c r="I976" s="32"/>
      <c r="J976" s="32"/>
      <c r="K976" s="32"/>
      <c r="L976" s="32"/>
      <c r="M976" s="9"/>
      <c r="N976" s="9"/>
      <c r="O976" s="9"/>
    </row>
    <row r="977" spans="2:15" ht="24.95" customHeight="1" x14ac:dyDescent="0.2">
      <c r="B977" s="294"/>
      <c r="C977" s="294"/>
      <c r="D977" s="294"/>
      <c r="E977" s="294"/>
      <c r="F977" s="294"/>
      <c r="G977" s="294"/>
      <c r="H977" s="294"/>
      <c r="I977" s="294"/>
      <c r="J977" s="294"/>
      <c r="K977" s="294"/>
      <c r="L977" s="294"/>
      <c r="M977" s="52"/>
      <c r="N977" s="52"/>
      <c r="O977" s="52"/>
    </row>
    <row r="978" spans="2:15" ht="24.95" customHeight="1" x14ac:dyDescent="0.2"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</row>
    <row r="979" spans="2:15" ht="24.95" customHeight="1" x14ac:dyDescent="0.2"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</row>
    <row r="980" spans="2:15" ht="24.95" customHeight="1" x14ac:dyDescent="0.2"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</row>
    <row r="981" spans="2:15" ht="24.95" customHeight="1" x14ac:dyDescent="0.2"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</row>
    <row r="982" spans="2:15" ht="24.95" customHeight="1" x14ac:dyDescent="0.2"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</row>
    <row r="983" spans="2:15" ht="24.95" customHeight="1" x14ac:dyDescent="0.2"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</row>
    <row r="984" spans="2:15" ht="24.95" customHeight="1" x14ac:dyDescent="0.2"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</row>
    <row r="985" spans="2:15" ht="24.95" customHeight="1" x14ac:dyDescent="0.2"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</row>
    <row r="986" spans="2:15" ht="24.95" customHeight="1" x14ac:dyDescent="0.2"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</row>
    <row r="987" spans="2:15" ht="24.95" customHeight="1" x14ac:dyDescent="0.2"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</row>
    <row r="988" spans="2:15" ht="24.95" customHeight="1" x14ac:dyDescent="0.2"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</row>
    <row r="989" spans="2:15" ht="24.95" customHeight="1" x14ac:dyDescent="0.2"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</row>
    <row r="990" spans="2:15" ht="24.95" customHeight="1" x14ac:dyDescent="0.2"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</row>
    <row r="991" spans="2:15" ht="24.95" customHeight="1" x14ac:dyDescent="0.2"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</row>
    <row r="992" spans="2:15" ht="24.95" customHeight="1" x14ac:dyDescent="0.2"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</row>
    <row r="993" spans="2:15" ht="24.95" customHeight="1" x14ac:dyDescent="0.2">
      <c r="B993" s="288" t="s">
        <v>15</v>
      </c>
      <c r="C993" s="288"/>
      <c r="D993" s="288"/>
      <c r="E993" s="288"/>
      <c r="F993" s="288"/>
      <c r="G993" s="288"/>
      <c r="H993" s="288"/>
      <c r="I993" s="288"/>
      <c r="J993" s="288"/>
    </row>
    <row r="994" spans="2:15" ht="24.95" customHeight="1" x14ac:dyDescent="0.2">
      <c r="B994" s="149" t="s">
        <v>35</v>
      </c>
      <c r="C994" s="287" t="s">
        <v>107</v>
      </c>
      <c r="D994" s="287"/>
      <c r="E994" s="287" t="s">
        <v>106</v>
      </c>
      <c r="F994" s="287"/>
      <c r="G994" s="287" t="s">
        <v>42</v>
      </c>
      <c r="H994" s="287"/>
      <c r="I994" s="287" t="s">
        <v>18</v>
      </c>
      <c r="J994" s="287"/>
      <c r="L994" s="33"/>
    </row>
    <row r="995" spans="2:15" ht="24.95" customHeight="1" x14ac:dyDescent="0.2">
      <c r="B995" s="249" t="s">
        <v>166</v>
      </c>
      <c r="C995" s="286">
        <v>1463</v>
      </c>
      <c r="D995" s="286"/>
      <c r="E995" s="286">
        <v>2954</v>
      </c>
      <c r="F995" s="286"/>
      <c r="G995" s="281">
        <v>4417</v>
      </c>
      <c r="H995" s="281"/>
      <c r="I995" s="346">
        <v>1.49120704E-2</v>
      </c>
      <c r="J995" s="346"/>
    </row>
    <row r="996" spans="2:15" ht="24.95" customHeight="1" x14ac:dyDescent="0.2">
      <c r="B996" s="249" t="s">
        <v>167</v>
      </c>
      <c r="C996" s="327">
        <v>2406</v>
      </c>
      <c r="D996" s="327"/>
      <c r="E996" s="327">
        <v>3710</v>
      </c>
      <c r="F996" s="327"/>
      <c r="G996" s="281">
        <v>6116</v>
      </c>
      <c r="H996" s="281"/>
      <c r="I996" s="328">
        <v>2.0193615700000001E-2</v>
      </c>
      <c r="J996" s="328"/>
    </row>
    <row r="997" spans="2:15" ht="24.95" customHeight="1" x14ac:dyDescent="0.2">
      <c r="B997" s="107" t="s">
        <v>43</v>
      </c>
      <c r="C997" s="285">
        <f>(C996-C995)/C995</f>
        <v>0.64456596035543401</v>
      </c>
      <c r="D997" s="285"/>
      <c r="E997" s="285">
        <f>(E996-E995)/E995</f>
        <v>0.25592417061611372</v>
      </c>
      <c r="F997" s="285"/>
      <c r="G997" s="285">
        <f>(G996-G995)/G995</f>
        <v>0.38465021507810732</v>
      </c>
      <c r="H997" s="285"/>
      <c r="I997" s="285">
        <f>(I996-I995)/I995</f>
        <v>0.35417920907884132</v>
      </c>
      <c r="J997" s="285"/>
    </row>
    <row r="998" spans="2:15" ht="24.95" customHeight="1" x14ac:dyDescent="0.2"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</row>
    <row r="999" spans="2:15" ht="24.95" customHeight="1" x14ac:dyDescent="0.2"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</row>
    <row r="1000" spans="2:15" ht="24.95" customHeight="1" x14ac:dyDescent="0.2"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</row>
    <row r="1001" spans="2:15" ht="24.95" customHeight="1" x14ac:dyDescent="0.2">
      <c r="B1001" s="52"/>
      <c r="C1001" s="52"/>
      <c r="D1001" s="52"/>
      <c r="E1001" s="52"/>
      <c r="F1001" s="52"/>
      <c r="G1001" s="52"/>
      <c r="H1001" s="52"/>
      <c r="I1001" s="52"/>
      <c r="J1001" s="52"/>
      <c r="K1001" s="52"/>
      <c r="L1001" s="52"/>
      <c r="M1001" s="52"/>
      <c r="N1001" s="52"/>
      <c r="O1001" s="52"/>
    </row>
    <row r="1002" spans="2:15" ht="24.95" customHeight="1" x14ac:dyDescent="0.2">
      <c r="B1002" s="52"/>
      <c r="C1002" s="52"/>
      <c r="D1002" s="52"/>
      <c r="E1002" s="52"/>
      <c r="F1002" s="52"/>
      <c r="G1002" s="52"/>
      <c r="H1002" s="52"/>
      <c r="I1002" s="52"/>
      <c r="J1002" s="52"/>
      <c r="K1002" s="52"/>
      <c r="L1002" s="52"/>
      <c r="M1002" s="52"/>
      <c r="N1002" s="52"/>
      <c r="O1002" s="52"/>
    </row>
    <row r="1003" spans="2:15" ht="24.95" customHeight="1" x14ac:dyDescent="0.2">
      <c r="B1003" s="52"/>
      <c r="C1003" s="52"/>
      <c r="D1003" s="52"/>
      <c r="E1003" s="52"/>
      <c r="F1003" s="52"/>
      <c r="G1003" s="52"/>
      <c r="H1003" s="52"/>
      <c r="I1003" s="52"/>
      <c r="J1003" s="52"/>
      <c r="K1003" s="52"/>
      <c r="L1003" s="52"/>
      <c r="M1003" s="52"/>
      <c r="N1003" s="52"/>
      <c r="O1003" s="52"/>
    </row>
    <row r="1004" spans="2:15" ht="24.95" customHeight="1" x14ac:dyDescent="0.2">
      <c r="B1004" s="52"/>
      <c r="C1004" s="52"/>
      <c r="D1004" s="52"/>
      <c r="E1004" s="52"/>
      <c r="F1004" s="52"/>
      <c r="G1004" s="52"/>
      <c r="H1004" s="52"/>
      <c r="I1004" s="52"/>
      <c r="J1004" s="52"/>
      <c r="K1004" s="52"/>
      <c r="L1004" s="52"/>
      <c r="M1004" s="52"/>
      <c r="N1004" s="52"/>
      <c r="O1004" s="52"/>
    </row>
    <row r="1005" spans="2:15" ht="24.95" customHeight="1" x14ac:dyDescent="0.2">
      <c r="B1005" s="52"/>
      <c r="C1005" s="52"/>
      <c r="D1005" s="52"/>
      <c r="E1005" s="52"/>
      <c r="F1005" s="52"/>
      <c r="G1005" s="52"/>
      <c r="H1005" s="52"/>
      <c r="I1005" s="52"/>
      <c r="J1005" s="52"/>
      <c r="K1005" s="52"/>
      <c r="L1005" s="52"/>
      <c r="M1005" s="52"/>
      <c r="N1005" s="52"/>
      <c r="O1005" s="52"/>
    </row>
    <row r="1006" spans="2:15" ht="24.95" customHeight="1" x14ac:dyDescent="0.2">
      <c r="B1006" s="52"/>
      <c r="C1006" s="52"/>
      <c r="D1006" s="52"/>
      <c r="E1006" s="52"/>
      <c r="F1006" s="52"/>
      <c r="G1006" s="52"/>
      <c r="H1006" s="52"/>
      <c r="I1006" s="52"/>
      <c r="J1006" s="52"/>
      <c r="K1006" s="52"/>
      <c r="L1006" s="52"/>
      <c r="M1006" s="52"/>
      <c r="N1006" s="52"/>
      <c r="O1006" s="52"/>
    </row>
    <row r="1007" spans="2:15" ht="24.95" customHeight="1" x14ac:dyDescent="0.2">
      <c r="B1007" s="52"/>
      <c r="C1007" s="52"/>
      <c r="D1007" s="52"/>
      <c r="E1007" s="52"/>
      <c r="F1007" s="52"/>
      <c r="G1007" s="52"/>
      <c r="H1007" s="52"/>
      <c r="I1007" s="52"/>
      <c r="J1007" s="52"/>
      <c r="K1007" s="52"/>
      <c r="L1007" s="52"/>
      <c r="M1007" s="52"/>
      <c r="N1007" s="52"/>
      <c r="O1007" s="52"/>
    </row>
    <row r="1008" spans="2:15" ht="24.95" customHeight="1" x14ac:dyDescent="0.2">
      <c r="B1008" s="52"/>
      <c r="C1008" s="52"/>
      <c r="D1008" s="52"/>
      <c r="E1008" s="52"/>
      <c r="F1008" s="52"/>
      <c r="G1008" s="52"/>
      <c r="H1008" s="52"/>
      <c r="I1008" s="52"/>
      <c r="J1008" s="52"/>
      <c r="K1008" s="52"/>
      <c r="L1008" s="52"/>
      <c r="M1008" s="52"/>
      <c r="N1008" s="52"/>
      <c r="O1008" s="52"/>
    </row>
    <row r="1009" spans="2:15" ht="24.95" customHeight="1" x14ac:dyDescent="0.2">
      <c r="B1009" s="52"/>
      <c r="C1009" s="52"/>
      <c r="D1009" s="52"/>
      <c r="E1009" s="52"/>
      <c r="F1009" s="52"/>
      <c r="G1009" s="52"/>
      <c r="H1009" s="52"/>
      <c r="I1009" s="52"/>
      <c r="J1009" s="52"/>
      <c r="K1009" s="52"/>
      <c r="L1009" s="52"/>
      <c r="M1009" s="52"/>
      <c r="N1009" s="52"/>
    </row>
    <row r="1010" spans="2:15" ht="24.95" customHeight="1" x14ac:dyDescent="0.2">
      <c r="B1010" s="52"/>
      <c r="C1010" s="52"/>
      <c r="D1010" s="52"/>
      <c r="E1010" s="52"/>
      <c r="F1010" s="52"/>
      <c r="G1010" s="52"/>
      <c r="H1010" s="52"/>
      <c r="I1010" s="52"/>
      <c r="J1010" s="52"/>
      <c r="K1010" s="52"/>
      <c r="L1010" s="52"/>
      <c r="M1010" s="52"/>
      <c r="N1010" s="52"/>
      <c r="O1010" s="18"/>
    </row>
    <row r="1011" spans="2:15" ht="24.95" customHeight="1" x14ac:dyDescent="0.2">
      <c r="B1011" s="52"/>
      <c r="C1011" s="52"/>
      <c r="D1011" s="52"/>
      <c r="E1011" s="52"/>
      <c r="F1011" s="52"/>
      <c r="G1011" s="52"/>
      <c r="H1011" s="52"/>
      <c r="I1011" s="52"/>
      <c r="J1011" s="52"/>
      <c r="K1011" s="52"/>
      <c r="L1011" s="52"/>
      <c r="M1011" s="52"/>
      <c r="N1011" s="52"/>
      <c r="O1011" s="18"/>
    </row>
    <row r="1012" spans="2:15" ht="24.95" customHeight="1" x14ac:dyDescent="0.2">
      <c r="B1012" s="52"/>
      <c r="C1012" s="52"/>
      <c r="D1012" s="52"/>
      <c r="E1012" s="52"/>
      <c r="F1012" s="52"/>
      <c r="G1012" s="52"/>
      <c r="H1012" s="52"/>
      <c r="I1012" s="52"/>
      <c r="J1012" s="52"/>
      <c r="K1012" s="52"/>
      <c r="L1012" s="52"/>
      <c r="M1012" s="52"/>
      <c r="N1012" s="52"/>
      <c r="O1012" s="18"/>
    </row>
    <row r="1013" spans="2:15" ht="24.95" customHeight="1" x14ac:dyDescent="0.2">
      <c r="B1013" s="52"/>
      <c r="C1013" s="52"/>
      <c r="D1013" s="52"/>
      <c r="E1013" s="52"/>
      <c r="F1013" s="52"/>
      <c r="G1013" s="52"/>
      <c r="H1013" s="52"/>
      <c r="I1013" s="52"/>
      <c r="J1013" s="52"/>
      <c r="K1013" s="52"/>
      <c r="M1013" s="18"/>
      <c r="N1013" s="52"/>
    </row>
    <row r="1014" spans="2:15" ht="24.95" customHeight="1" x14ac:dyDescent="0.2">
      <c r="B1014" s="52"/>
      <c r="C1014" s="52"/>
      <c r="D1014" s="52"/>
      <c r="E1014" s="52"/>
      <c r="F1014" s="52"/>
      <c r="G1014" s="52"/>
      <c r="H1014" s="52"/>
      <c r="I1014" s="52"/>
      <c r="J1014" s="52"/>
      <c r="K1014" s="52"/>
      <c r="L1014" s="52"/>
      <c r="M1014" s="52"/>
      <c r="N1014" s="52"/>
      <c r="O1014" s="52"/>
    </row>
    <row r="1015" spans="2:15" ht="24.95" customHeight="1" x14ac:dyDescent="0.2">
      <c r="B1015" s="52"/>
      <c r="C1015" s="52"/>
      <c r="D1015" s="52"/>
      <c r="E1015" s="52"/>
      <c r="F1015" s="52"/>
      <c r="G1015" s="52"/>
      <c r="H1015" s="52"/>
      <c r="I1015" s="52"/>
      <c r="J1015" s="52"/>
      <c r="K1015" s="52"/>
      <c r="L1015" s="52"/>
      <c r="M1015" s="52"/>
      <c r="N1015" s="52"/>
      <c r="O1015" s="52"/>
    </row>
    <row r="1016" spans="2:15" ht="24.95" customHeight="1" x14ac:dyDescent="0.2">
      <c r="B1016" s="52"/>
      <c r="C1016" s="52"/>
      <c r="D1016" s="52"/>
      <c r="E1016" s="52"/>
      <c r="F1016" s="52"/>
      <c r="G1016" s="52"/>
      <c r="H1016" s="52"/>
      <c r="I1016" s="52"/>
      <c r="J1016" s="52"/>
      <c r="K1016" s="52"/>
      <c r="L1016" s="52"/>
      <c r="M1016" s="52"/>
      <c r="N1016" s="52"/>
      <c r="O1016" s="52"/>
    </row>
    <row r="1017" spans="2:15" ht="24.95" customHeight="1" x14ac:dyDescent="0.2">
      <c r="B1017" s="52"/>
      <c r="C1017" s="52"/>
      <c r="D1017" s="52"/>
      <c r="E1017" s="52"/>
      <c r="F1017" s="52"/>
      <c r="G1017" s="52"/>
      <c r="H1017" s="52"/>
      <c r="I1017" s="52"/>
      <c r="J1017" s="52"/>
      <c r="K1017" s="52"/>
      <c r="L1017" s="52"/>
      <c r="M1017" s="52"/>
      <c r="N1017" s="52"/>
      <c r="O1017" s="52"/>
    </row>
    <row r="1018" spans="2:15" ht="24.95" customHeight="1" x14ac:dyDescent="0.2">
      <c r="B1018" s="52"/>
      <c r="C1018" s="52"/>
      <c r="D1018" s="52"/>
      <c r="E1018" s="52"/>
      <c r="F1018" s="52"/>
      <c r="G1018" s="52"/>
      <c r="H1018" s="52"/>
      <c r="I1018" s="52"/>
      <c r="J1018" s="52"/>
      <c r="K1018" s="52"/>
      <c r="L1018" s="52"/>
      <c r="M1018" s="52"/>
      <c r="N1018" s="52"/>
      <c r="O1018" s="52"/>
    </row>
    <row r="1019" spans="2:15" ht="24.95" customHeight="1" x14ac:dyDescent="0.2">
      <c r="B1019" s="52"/>
      <c r="C1019" s="52"/>
      <c r="D1019" s="52"/>
      <c r="E1019" s="52"/>
      <c r="F1019" s="52"/>
      <c r="G1019" s="52"/>
      <c r="H1019" s="52"/>
      <c r="I1019" s="52"/>
      <c r="J1019" s="52"/>
      <c r="K1019" s="52"/>
      <c r="L1019" s="52"/>
      <c r="M1019" s="52"/>
      <c r="N1019" s="52"/>
      <c r="O1019" s="52"/>
    </row>
    <row r="1020" spans="2:15" ht="24.95" customHeight="1" x14ac:dyDescent="0.2">
      <c r="B1020" s="36"/>
      <c r="C1020" s="36"/>
      <c r="D1020" s="36"/>
      <c r="E1020" s="36"/>
      <c r="F1020" s="36"/>
      <c r="G1020" s="36"/>
      <c r="H1020" s="36"/>
      <c r="I1020" s="36"/>
      <c r="J1020" s="36"/>
      <c r="K1020" s="36"/>
      <c r="N1020" s="52"/>
    </row>
    <row r="1021" spans="2:15" ht="24.95" customHeight="1" x14ac:dyDescent="0.2">
      <c r="B1021" s="261"/>
      <c r="C1021" s="261"/>
      <c r="D1021" s="261"/>
      <c r="E1021" s="261"/>
      <c r="F1021" s="261"/>
      <c r="G1021" s="261"/>
      <c r="H1021" s="261"/>
      <c r="I1021" s="261"/>
      <c r="J1021" s="261"/>
      <c r="K1021" s="261"/>
      <c r="M1021" s="18"/>
      <c r="N1021" s="52"/>
    </row>
    <row r="1022" spans="2:15" ht="24.95" customHeight="1" x14ac:dyDescent="0.2">
      <c r="B1022" s="261"/>
      <c r="C1022" s="261"/>
      <c r="D1022" s="261"/>
      <c r="E1022" s="261"/>
      <c r="F1022" s="261"/>
      <c r="G1022" s="261"/>
      <c r="H1022" s="261"/>
      <c r="I1022" s="261"/>
      <c r="J1022" s="261"/>
      <c r="K1022" s="261"/>
      <c r="M1022" s="18"/>
      <c r="N1022" s="52"/>
    </row>
    <row r="1023" spans="2:15" ht="24.95" customHeight="1" x14ac:dyDescent="0.2">
      <c r="B1023" s="267"/>
      <c r="C1023" s="267"/>
      <c r="D1023" s="267"/>
      <c r="E1023" s="267"/>
      <c r="F1023" s="267"/>
      <c r="G1023" s="267"/>
      <c r="H1023" s="267"/>
      <c r="I1023" s="267"/>
      <c r="J1023" s="267"/>
      <c r="K1023" s="267"/>
      <c r="M1023" s="18"/>
      <c r="N1023" s="52"/>
    </row>
    <row r="1024" spans="2:15" ht="24.95" customHeight="1" x14ac:dyDescent="0.2">
      <c r="B1024" s="261"/>
      <c r="C1024" s="261"/>
      <c r="D1024" s="261"/>
      <c r="E1024" s="261"/>
      <c r="F1024" s="261"/>
      <c r="G1024" s="261"/>
      <c r="H1024" s="261"/>
      <c r="I1024" s="261"/>
      <c r="J1024" s="261"/>
      <c r="K1024" s="261"/>
      <c r="M1024" s="18"/>
      <c r="N1024" s="52"/>
    </row>
    <row r="1025" spans="2:14" ht="24.95" customHeight="1" x14ac:dyDescent="0.2">
      <c r="B1025" s="261"/>
      <c r="C1025" s="261"/>
      <c r="D1025" s="261"/>
      <c r="E1025" s="261"/>
      <c r="F1025" s="261"/>
      <c r="G1025" s="261"/>
      <c r="H1025" s="261"/>
      <c r="I1025" s="261"/>
      <c r="J1025" s="261"/>
      <c r="K1025" s="261"/>
      <c r="M1025" s="18"/>
      <c r="N1025" s="52"/>
    </row>
    <row r="1026" spans="2:14" ht="24.95" customHeight="1" x14ac:dyDescent="0.2">
      <c r="B1026" s="261"/>
      <c r="C1026" s="261"/>
      <c r="D1026" s="261"/>
      <c r="E1026" s="261"/>
      <c r="F1026" s="261"/>
      <c r="G1026" s="261"/>
      <c r="H1026" s="261"/>
      <c r="I1026" s="261"/>
      <c r="J1026" s="261"/>
      <c r="K1026" s="261"/>
      <c r="M1026" s="18">
        <v>12</v>
      </c>
      <c r="N1026" s="52"/>
    </row>
    <row r="1027" spans="2:14" ht="25.5" customHeight="1" x14ac:dyDescent="0.2">
      <c r="B1027" s="280" t="s">
        <v>116</v>
      </c>
      <c r="C1027" s="280"/>
      <c r="D1027" s="280"/>
      <c r="E1027" s="280"/>
      <c r="F1027" s="280"/>
      <c r="G1027" s="280"/>
      <c r="H1027" s="280"/>
      <c r="I1027" s="280"/>
      <c r="J1027" s="280"/>
      <c r="K1027" s="280"/>
      <c r="L1027" s="280"/>
      <c r="M1027" s="280"/>
    </row>
    <row r="1028" spans="2:14" ht="15" customHeight="1" x14ac:dyDescent="0.2">
      <c r="B1028" s="59"/>
      <c r="C1028" s="59"/>
      <c r="D1028" s="59"/>
      <c r="E1028" s="59"/>
      <c r="F1028" s="59"/>
      <c r="G1028" s="59"/>
      <c r="H1028" s="59"/>
      <c r="I1028" s="59"/>
      <c r="J1028" s="59"/>
      <c r="K1028" s="59"/>
      <c r="L1028" s="59"/>
    </row>
    <row r="1029" spans="2:14" ht="25.5" customHeight="1" x14ac:dyDescent="0.2">
      <c r="B1029" s="280" t="s">
        <v>160</v>
      </c>
      <c r="C1029" s="280"/>
      <c r="D1029" s="280"/>
      <c r="E1029" s="280"/>
      <c r="F1029" s="280"/>
      <c r="G1029" s="280"/>
      <c r="H1029" s="280"/>
      <c r="I1029" s="280"/>
      <c r="J1029" s="280"/>
      <c r="K1029" s="280"/>
      <c r="L1029" s="280"/>
      <c r="M1029" s="280"/>
    </row>
    <row r="1030" spans="2:14" s="9" customFormat="1" ht="15" customHeight="1" x14ac:dyDescent="0.2">
      <c r="B1030" s="160"/>
      <c r="C1030" s="160"/>
      <c r="D1030" s="160"/>
      <c r="E1030" s="160"/>
      <c r="F1030" s="160"/>
      <c r="G1030" s="160"/>
    </row>
    <row r="1031" spans="2:14" ht="24.95" customHeight="1" x14ac:dyDescent="0.2">
      <c r="B1031" s="325" t="s">
        <v>58</v>
      </c>
      <c r="C1031" s="325"/>
      <c r="D1031" s="325"/>
      <c r="E1031" s="325"/>
      <c r="F1031" s="325"/>
      <c r="G1031" s="325"/>
      <c r="H1031" s="325"/>
      <c r="I1031" s="325"/>
      <c r="J1031" s="325"/>
    </row>
    <row r="1032" spans="2:14" ht="24.95" customHeight="1" x14ac:dyDescent="0.2">
      <c r="B1032" s="322" t="s">
        <v>36</v>
      </c>
      <c r="C1032" s="292" t="s">
        <v>47</v>
      </c>
      <c r="D1032" s="292"/>
      <c r="E1032" s="292"/>
      <c r="F1032" s="292" t="s">
        <v>48</v>
      </c>
      <c r="G1032" s="292"/>
      <c r="H1032" s="292"/>
      <c r="I1032" s="143" t="s">
        <v>52</v>
      </c>
      <c r="J1032" s="145" t="s">
        <v>53</v>
      </c>
      <c r="M1032" s="38"/>
    </row>
    <row r="1033" spans="2:14" ht="24.95" customHeight="1" x14ac:dyDescent="0.2">
      <c r="B1033" s="323"/>
      <c r="C1033" s="139" t="s">
        <v>66</v>
      </c>
      <c r="D1033" s="139" t="s">
        <v>67</v>
      </c>
      <c r="E1033" s="196" t="s">
        <v>68</v>
      </c>
      <c r="F1033" s="139" t="s">
        <v>69</v>
      </c>
      <c r="G1033" s="139" t="s">
        <v>70</v>
      </c>
      <c r="H1033" s="140" t="s">
        <v>71</v>
      </c>
      <c r="I1033" s="144" t="s">
        <v>82</v>
      </c>
      <c r="J1033" s="146" t="s">
        <v>83</v>
      </c>
      <c r="K1033" s="15"/>
      <c r="M1033" s="38"/>
    </row>
    <row r="1034" spans="2:14" ht="24.95" customHeight="1" x14ac:dyDescent="0.2">
      <c r="B1034" s="137" t="s">
        <v>109</v>
      </c>
      <c r="C1034" s="250">
        <v>783</v>
      </c>
      <c r="D1034" s="250">
        <v>8</v>
      </c>
      <c r="E1034" s="251">
        <v>791</v>
      </c>
      <c r="F1034" s="250">
        <v>1562</v>
      </c>
      <c r="G1034" s="250">
        <v>8</v>
      </c>
      <c r="H1034" s="252">
        <v>1570</v>
      </c>
      <c r="I1034" s="253">
        <v>0.1042358253</v>
      </c>
      <c r="J1034" s="254">
        <v>1.9848293299621</v>
      </c>
      <c r="K1034" s="40"/>
      <c r="M1034" s="38"/>
    </row>
    <row r="1035" spans="2:14" ht="24.95" customHeight="1" x14ac:dyDescent="0.2">
      <c r="B1035" s="137" t="s">
        <v>5</v>
      </c>
      <c r="C1035" s="250">
        <v>363</v>
      </c>
      <c r="D1035" s="250">
        <v>89</v>
      </c>
      <c r="E1035" s="251">
        <v>452</v>
      </c>
      <c r="F1035" s="250">
        <v>943</v>
      </c>
      <c r="G1035" s="250">
        <v>89</v>
      </c>
      <c r="H1035" s="252">
        <v>1032</v>
      </c>
      <c r="I1035" s="253">
        <v>3.7350705800000002E-2</v>
      </c>
      <c r="J1035" s="254">
        <v>2.2831858407080001</v>
      </c>
      <c r="K1035" s="40"/>
      <c r="M1035" s="38"/>
    </row>
    <row r="1036" spans="2:14" ht="24.95" customHeight="1" x14ac:dyDescent="0.2">
      <c r="B1036" s="137" t="s">
        <v>22</v>
      </c>
      <c r="C1036" s="250">
        <v>565</v>
      </c>
      <c r="D1036" s="250">
        <v>855</v>
      </c>
      <c r="E1036" s="251">
        <v>1420</v>
      </c>
      <c r="F1036" s="250">
        <v>840</v>
      </c>
      <c r="G1036" s="250">
        <v>1135</v>
      </c>
      <c r="H1036" s="252">
        <v>1975</v>
      </c>
      <c r="I1036" s="253">
        <v>7.9085412199999996E-2</v>
      </c>
      <c r="J1036" s="254">
        <v>1.3908450704224999</v>
      </c>
      <c r="K1036" s="40"/>
      <c r="M1036" s="38"/>
    </row>
    <row r="1037" spans="2:14" ht="24.95" customHeight="1" x14ac:dyDescent="0.2">
      <c r="B1037" s="137" t="s">
        <v>7</v>
      </c>
      <c r="C1037" s="250">
        <v>117</v>
      </c>
      <c r="D1037" s="250">
        <v>44</v>
      </c>
      <c r="E1037" s="251">
        <v>161</v>
      </c>
      <c r="F1037" s="250">
        <v>269</v>
      </c>
      <c r="G1037" s="250">
        <v>44</v>
      </c>
      <c r="H1037" s="252">
        <v>313</v>
      </c>
      <c r="I1037" s="253">
        <v>1.86287347E-2</v>
      </c>
      <c r="J1037" s="254">
        <v>1.944099378882</v>
      </c>
      <c r="K1037" s="40"/>
      <c r="M1037" s="38"/>
    </row>
    <row r="1038" spans="2:14" ht="24.95" customHeight="1" x14ac:dyDescent="0.2">
      <c r="B1038" s="137" t="s">
        <v>8</v>
      </c>
      <c r="C1038" s="250">
        <v>299</v>
      </c>
      <c r="D1038" s="250">
        <v>238</v>
      </c>
      <c r="E1038" s="251">
        <v>537</v>
      </c>
      <c r="F1038" s="250">
        <v>557</v>
      </c>
      <c r="G1038" s="250">
        <v>425</v>
      </c>
      <c r="H1038" s="252">
        <v>982</v>
      </c>
      <c r="I1038" s="253">
        <v>0.13940942649999999</v>
      </c>
      <c r="J1038" s="254">
        <v>1.828677839851</v>
      </c>
      <c r="K1038" s="40"/>
      <c r="M1038" s="38"/>
    </row>
    <row r="1039" spans="2:14" ht="24.95" customHeight="1" x14ac:dyDescent="0.2">
      <c r="B1039" s="137" t="s">
        <v>9</v>
      </c>
      <c r="C1039" s="250">
        <v>616</v>
      </c>
      <c r="D1039" s="250">
        <v>0</v>
      </c>
      <c r="E1039" s="251">
        <v>616</v>
      </c>
      <c r="F1039" s="250">
        <v>973</v>
      </c>
      <c r="G1039" s="250">
        <v>0</v>
      </c>
      <c r="H1039" s="252">
        <v>973</v>
      </c>
      <c r="I1039" s="253">
        <v>4.1061782599999999E-2</v>
      </c>
      <c r="J1039" s="254">
        <v>1.5795454545455001</v>
      </c>
      <c r="K1039" s="40"/>
      <c r="M1039" s="38"/>
    </row>
    <row r="1040" spans="2:14" ht="24.95" customHeight="1" x14ac:dyDescent="0.2">
      <c r="B1040" s="137" t="s">
        <v>10</v>
      </c>
      <c r="C1040" s="250">
        <v>289</v>
      </c>
      <c r="D1040" s="250">
        <v>37</v>
      </c>
      <c r="E1040" s="251">
        <v>326</v>
      </c>
      <c r="F1040" s="250">
        <v>492</v>
      </c>
      <c r="G1040" s="250">
        <v>65</v>
      </c>
      <c r="H1040" s="252">
        <v>557</v>
      </c>
      <c r="I1040" s="253">
        <v>8.0572833799999993E-2</v>
      </c>
      <c r="J1040" s="254">
        <v>1.7085889570552</v>
      </c>
      <c r="K1040" s="40"/>
      <c r="M1040" s="38"/>
    </row>
    <row r="1041" spans="2:14" ht="24.95" customHeight="1" x14ac:dyDescent="0.2">
      <c r="B1041" s="137" t="s">
        <v>11</v>
      </c>
      <c r="C1041" s="250">
        <v>257</v>
      </c>
      <c r="D1041" s="250">
        <v>22</v>
      </c>
      <c r="E1041" s="251">
        <v>279</v>
      </c>
      <c r="F1041" s="250">
        <v>469</v>
      </c>
      <c r="G1041" s="250">
        <v>100</v>
      </c>
      <c r="H1041" s="252">
        <v>569</v>
      </c>
      <c r="I1041" s="253">
        <v>8.1941244199999999E-2</v>
      </c>
      <c r="J1041" s="254">
        <v>2.0394265232975002</v>
      </c>
      <c r="K1041" s="40"/>
      <c r="M1041" s="41"/>
    </row>
    <row r="1042" spans="2:14" ht="24.95" customHeight="1" x14ac:dyDescent="0.2">
      <c r="B1042" s="137" t="s">
        <v>12</v>
      </c>
      <c r="C1042" s="250">
        <v>44</v>
      </c>
      <c r="D1042" s="250">
        <v>37</v>
      </c>
      <c r="E1042" s="251">
        <v>81</v>
      </c>
      <c r="F1042" s="250">
        <v>44</v>
      </c>
      <c r="G1042" s="250">
        <v>93</v>
      </c>
      <c r="H1042" s="252">
        <v>137</v>
      </c>
      <c r="I1042" s="253">
        <v>3.3179946699999997E-2</v>
      </c>
      <c r="J1042" s="254">
        <v>1.6913580246914</v>
      </c>
      <c r="K1042" s="40"/>
      <c r="M1042" s="41"/>
    </row>
    <row r="1043" spans="2:14" ht="24.95" customHeight="1" x14ac:dyDescent="0.2">
      <c r="B1043" s="138" t="s">
        <v>14</v>
      </c>
      <c r="C1043" s="255">
        <v>3333</v>
      </c>
      <c r="D1043" s="255">
        <v>1330</v>
      </c>
      <c r="E1043" s="256">
        <v>4663</v>
      </c>
      <c r="F1043" s="255">
        <v>6149</v>
      </c>
      <c r="G1043" s="255">
        <v>1959</v>
      </c>
      <c r="H1043" s="257">
        <v>8108</v>
      </c>
      <c r="I1043" s="258">
        <v>6.0874070000000002E-2</v>
      </c>
      <c r="J1043" s="259">
        <v>1.7387947673172</v>
      </c>
      <c r="M1043" s="41"/>
    </row>
    <row r="1044" spans="2:14" ht="24.95" customHeight="1" x14ac:dyDescent="0.2">
      <c r="B1044" s="42"/>
      <c r="C1044" s="47"/>
      <c r="D1044" s="47"/>
      <c r="E1044" s="48"/>
      <c r="F1044" s="47"/>
      <c r="G1044" s="47"/>
      <c r="H1044" s="48"/>
      <c r="I1044" s="56"/>
      <c r="J1044" s="57"/>
      <c r="K1044" s="61"/>
      <c r="L1044" s="61"/>
      <c r="M1044" s="60"/>
      <c r="N1044" s="15"/>
    </row>
    <row r="1045" spans="2:14" ht="24.95" customHeight="1" x14ac:dyDescent="0.2">
      <c r="B1045" s="64"/>
      <c r="C1045" s="64"/>
      <c r="D1045" s="64"/>
      <c r="E1045" s="64"/>
      <c r="F1045" s="64"/>
      <c r="G1045" s="265"/>
      <c r="H1045" s="64"/>
      <c r="I1045" s="64"/>
      <c r="J1045" s="64"/>
      <c r="K1045" s="64"/>
      <c r="L1045" s="64"/>
      <c r="M1045" s="64"/>
      <c r="N1045" s="64"/>
    </row>
    <row r="1046" spans="2:14" ht="24.95" customHeight="1" x14ac:dyDescent="0.2">
      <c r="B1046" s="62"/>
      <c r="C1046" s="62"/>
      <c r="D1046" s="62"/>
      <c r="E1046" s="62"/>
      <c r="F1046" s="62"/>
      <c r="G1046" s="266"/>
      <c r="H1046" s="62"/>
      <c r="I1046" s="62"/>
      <c r="J1046" s="62"/>
      <c r="K1046" s="63"/>
      <c r="L1046" s="63"/>
      <c r="M1046" s="63"/>
      <c r="N1046" s="63"/>
    </row>
    <row r="1047" spans="2:14" ht="24.95" customHeight="1" x14ac:dyDescent="0.2">
      <c r="B1047" s="58"/>
      <c r="C1047" s="58"/>
      <c r="D1047" s="58"/>
      <c r="E1047" s="58"/>
      <c r="G1047" s="264"/>
      <c r="H1047" s="58"/>
      <c r="I1047" s="58"/>
      <c r="J1047" s="58"/>
    </row>
    <row r="1048" spans="2:14" ht="24.95" customHeight="1" x14ac:dyDescent="0.2">
      <c r="B1048" s="58"/>
      <c r="C1048" s="58"/>
      <c r="D1048" s="58"/>
      <c r="E1048" s="58"/>
      <c r="G1048" s="264"/>
      <c r="H1048" s="58"/>
      <c r="I1048" s="58"/>
      <c r="J1048" s="58"/>
    </row>
    <row r="1049" spans="2:14" ht="24.95" customHeight="1" x14ac:dyDescent="0.2">
      <c r="B1049" s="58"/>
      <c r="C1049" s="58"/>
      <c r="D1049" s="58"/>
      <c r="E1049" s="58"/>
      <c r="G1049" s="264"/>
      <c r="H1049" s="58"/>
      <c r="I1049" s="58"/>
      <c r="J1049" s="58"/>
    </row>
    <row r="1050" spans="2:14" ht="24.95" customHeight="1" x14ac:dyDescent="0.2">
      <c r="B1050" s="58"/>
      <c r="C1050" s="58"/>
      <c r="D1050" s="58"/>
      <c r="E1050" s="58"/>
      <c r="G1050" s="264"/>
      <c r="H1050" s="58"/>
      <c r="I1050" s="58"/>
      <c r="J1050" s="58"/>
    </row>
    <row r="1051" spans="2:14" ht="24.95" customHeight="1" x14ac:dyDescent="0.2">
      <c r="B1051" s="58"/>
      <c r="C1051" s="58"/>
      <c r="D1051" s="58"/>
      <c r="E1051" s="58"/>
      <c r="G1051" s="264"/>
      <c r="H1051" s="58"/>
      <c r="I1051" s="58"/>
      <c r="J1051" s="58"/>
    </row>
    <row r="1052" spans="2:14" ht="24.95" customHeight="1" x14ac:dyDescent="0.2">
      <c r="B1052" s="58"/>
      <c r="C1052" s="58"/>
      <c r="D1052" s="58"/>
      <c r="E1052" s="58"/>
      <c r="G1052" s="264"/>
      <c r="H1052" s="58"/>
      <c r="I1052" s="58"/>
      <c r="J1052" s="58"/>
    </row>
    <row r="1053" spans="2:14" ht="24.95" customHeight="1" x14ac:dyDescent="0.2">
      <c r="B1053" s="58"/>
      <c r="C1053" s="58"/>
      <c r="D1053" s="58"/>
      <c r="E1053" s="58"/>
      <c r="G1053" s="264"/>
      <c r="H1053" s="58"/>
      <c r="I1053" s="58"/>
      <c r="J1053" s="58"/>
    </row>
    <row r="1054" spans="2:14" ht="24.95" customHeight="1" x14ac:dyDescent="0.2">
      <c r="B1054" s="58"/>
      <c r="C1054" s="58"/>
      <c r="D1054" s="58"/>
      <c r="E1054" s="58"/>
      <c r="G1054" s="264"/>
      <c r="H1054" s="58"/>
      <c r="I1054" s="58"/>
      <c r="J1054" s="58"/>
    </row>
    <row r="1055" spans="2:14" ht="24.95" customHeight="1" x14ac:dyDescent="0.2">
      <c r="B1055" s="58"/>
      <c r="C1055" s="58"/>
      <c r="D1055" s="58"/>
      <c r="E1055" s="58"/>
      <c r="G1055" s="58"/>
      <c r="H1055" s="58"/>
      <c r="I1055" s="58"/>
      <c r="J1055" s="58"/>
    </row>
    <row r="1056" spans="2:14" ht="24.95" customHeight="1" x14ac:dyDescent="0.2">
      <c r="B1056" s="58"/>
      <c r="C1056" s="58"/>
      <c r="D1056" s="58"/>
      <c r="E1056" s="58"/>
      <c r="G1056" s="58"/>
      <c r="H1056" s="58"/>
      <c r="I1056" s="58"/>
      <c r="J1056" s="58"/>
    </row>
    <row r="1057" spans="2:10" ht="24.95" customHeight="1" x14ac:dyDescent="0.2">
      <c r="B1057" s="58"/>
      <c r="C1057" s="58"/>
      <c r="D1057" s="58"/>
      <c r="E1057" s="58"/>
      <c r="G1057" s="58"/>
      <c r="H1057" s="58"/>
      <c r="I1057" s="58"/>
      <c r="J1057" s="58"/>
    </row>
    <row r="1058" spans="2:10" ht="24.95" customHeight="1" x14ac:dyDescent="0.2">
      <c r="B1058" s="58"/>
      <c r="C1058" s="58"/>
      <c r="D1058" s="58"/>
      <c r="E1058" s="58"/>
      <c r="G1058" s="58"/>
      <c r="H1058" s="58"/>
      <c r="I1058" s="58"/>
      <c r="J1058" s="58"/>
    </row>
    <row r="1059" spans="2:10" ht="24.95" customHeight="1" x14ac:dyDescent="0.2">
      <c r="B1059" s="58"/>
      <c r="C1059" s="58"/>
      <c r="D1059" s="58"/>
      <c r="E1059" s="58"/>
      <c r="G1059" s="58"/>
      <c r="H1059" s="58"/>
      <c r="I1059" s="58"/>
      <c r="J1059" s="58"/>
    </row>
    <row r="1060" spans="2:10" ht="24.95" customHeight="1" x14ac:dyDescent="0.2">
      <c r="B1060" s="58"/>
      <c r="C1060" s="58"/>
      <c r="D1060" s="58"/>
      <c r="E1060" s="58"/>
      <c r="G1060" s="58"/>
      <c r="H1060" s="58"/>
      <c r="I1060" s="58"/>
      <c r="J1060" s="58"/>
    </row>
    <row r="1061" spans="2:10" ht="24.95" customHeight="1" x14ac:dyDescent="0.2">
      <c r="B1061" s="58"/>
      <c r="C1061" s="58"/>
      <c r="D1061" s="58"/>
      <c r="E1061" s="58"/>
      <c r="G1061" s="58"/>
      <c r="H1061" s="58"/>
      <c r="I1061" s="58"/>
      <c r="J1061" s="58"/>
    </row>
    <row r="1062" spans="2:10" ht="24.95" customHeight="1" x14ac:dyDescent="0.2">
      <c r="B1062" s="58"/>
      <c r="C1062" s="58"/>
      <c r="D1062" s="58"/>
      <c r="E1062" s="58"/>
      <c r="G1062" s="58"/>
      <c r="H1062" s="58"/>
      <c r="I1062" s="58"/>
      <c r="J1062" s="58"/>
    </row>
    <row r="1063" spans="2:10" ht="24.95" customHeight="1" x14ac:dyDescent="0.2">
      <c r="B1063" s="58"/>
      <c r="C1063" s="58"/>
      <c r="D1063" s="58"/>
      <c r="E1063" s="58"/>
      <c r="G1063" s="58"/>
      <c r="H1063" s="58"/>
      <c r="I1063" s="58"/>
      <c r="J1063" s="58"/>
    </row>
    <row r="1064" spans="2:10" ht="24.95" customHeight="1" x14ac:dyDescent="0.2">
      <c r="B1064" s="58"/>
      <c r="C1064" s="58"/>
      <c r="D1064" s="58"/>
      <c r="E1064" s="58"/>
      <c r="G1064" s="58"/>
      <c r="H1064" s="58"/>
      <c r="I1064" s="58"/>
      <c r="J1064" s="58"/>
    </row>
    <row r="1065" spans="2:10" ht="24.95" customHeight="1" x14ac:dyDescent="0.2">
      <c r="B1065" s="58"/>
      <c r="C1065" s="58"/>
      <c r="D1065" s="58"/>
      <c r="E1065" s="58"/>
      <c r="G1065" s="58"/>
      <c r="H1065" s="58"/>
      <c r="I1065" s="58"/>
      <c r="J1065" s="58"/>
    </row>
    <row r="1066" spans="2:10" ht="24.95" customHeight="1" x14ac:dyDescent="0.2">
      <c r="B1066" s="58"/>
      <c r="C1066" s="58"/>
      <c r="D1066" s="58"/>
      <c r="E1066" s="58"/>
      <c r="G1066" s="58"/>
      <c r="H1066" s="58"/>
      <c r="I1066" s="58"/>
      <c r="J1066" s="58"/>
    </row>
    <row r="1067" spans="2:10" ht="24.95" customHeight="1" x14ac:dyDescent="0.2">
      <c r="B1067" s="58"/>
      <c r="C1067" s="58"/>
      <c r="D1067" s="58"/>
      <c r="E1067" s="58"/>
      <c r="G1067" s="58"/>
      <c r="H1067" s="58"/>
      <c r="I1067" s="58"/>
      <c r="J1067" s="58"/>
    </row>
    <row r="1068" spans="2:10" ht="24.95" customHeight="1" x14ac:dyDescent="0.2">
      <c r="B1068" s="58"/>
      <c r="C1068" s="58"/>
      <c r="D1068" s="58"/>
      <c r="E1068" s="58"/>
      <c r="G1068" s="58"/>
      <c r="H1068" s="58"/>
      <c r="I1068" s="58"/>
      <c r="J1068" s="58"/>
    </row>
    <row r="1069" spans="2:10" ht="24.95" customHeight="1" x14ac:dyDescent="0.2">
      <c r="B1069" s="58"/>
      <c r="C1069" s="58"/>
      <c r="D1069" s="58"/>
      <c r="E1069" s="58"/>
      <c r="G1069" s="58"/>
      <c r="H1069" s="58"/>
      <c r="I1069" s="58"/>
      <c r="J1069" s="58"/>
    </row>
    <row r="1070" spans="2:10" ht="24.95" customHeight="1" x14ac:dyDescent="0.2">
      <c r="B1070" s="58"/>
      <c r="C1070" s="58"/>
      <c r="D1070" s="58"/>
      <c r="E1070" s="58"/>
      <c r="G1070" s="58"/>
      <c r="H1070" s="58"/>
      <c r="I1070" s="58"/>
      <c r="J1070" s="58"/>
    </row>
    <row r="1071" spans="2:10" ht="24.95" customHeight="1" x14ac:dyDescent="0.2">
      <c r="B1071" s="58"/>
      <c r="C1071" s="58"/>
      <c r="D1071" s="58"/>
      <c r="E1071" s="58"/>
      <c r="G1071" s="58"/>
      <c r="H1071" s="58"/>
      <c r="I1071" s="58"/>
      <c r="J1071" s="58"/>
    </row>
    <row r="1072" spans="2:10" ht="24.95" customHeight="1" x14ac:dyDescent="0.2">
      <c r="B1072" s="58"/>
      <c r="C1072" s="58"/>
      <c r="D1072" s="58"/>
      <c r="E1072" s="58"/>
      <c r="G1072" s="58"/>
      <c r="H1072" s="58"/>
      <c r="I1072" s="58"/>
      <c r="J1072" s="58"/>
    </row>
    <row r="1073" spans="2:10" ht="24.95" customHeight="1" x14ac:dyDescent="0.2">
      <c r="B1073" s="58"/>
      <c r="C1073" s="58"/>
      <c r="D1073" s="58"/>
      <c r="E1073" s="58"/>
      <c r="G1073" s="58"/>
      <c r="H1073" s="58"/>
      <c r="I1073" s="58"/>
      <c r="J1073" s="58"/>
    </row>
    <row r="1074" spans="2:10" ht="24.95" customHeight="1" x14ac:dyDescent="0.2">
      <c r="B1074" s="58"/>
      <c r="C1074" s="58"/>
      <c r="D1074" s="58"/>
      <c r="E1074" s="58"/>
      <c r="G1074" s="58"/>
      <c r="H1074" s="58"/>
      <c r="I1074" s="58"/>
      <c r="J1074" s="58"/>
    </row>
    <row r="1075" spans="2:10" ht="24.95" customHeight="1" x14ac:dyDescent="0.2">
      <c r="B1075" s="58"/>
      <c r="C1075" s="58"/>
      <c r="D1075" s="58"/>
      <c r="E1075" s="58"/>
      <c r="G1075" s="58"/>
      <c r="H1075" s="58"/>
      <c r="I1075" s="58"/>
      <c r="J1075" s="58"/>
    </row>
    <row r="1076" spans="2:10" ht="24.95" customHeight="1" x14ac:dyDescent="0.2">
      <c r="B1076" s="58"/>
      <c r="C1076" s="58"/>
      <c r="D1076" s="58"/>
      <c r="E1076" s="58"/>
      <c r="G1076" s="58"/>
      <c r="H1076" s="58"/>
      <c r="I1076" s="58"/>
      <c r="J1076" s="58"/>
    </row>
    <row r="1077" spans="2:10" ht="24.95" customHeight="1" x14ac:dyDescent="0.2">
      <c r="B1077" s="58"/>
      <c r="C1077" s="58"/>
      <c r="D1077" s="58"/>
      <c r="E1077" s="58"/>
      <c r="G1077" s="58"/>
      <c r="H1077" s="58"/>
      <c r="I1077" s="58"/>
      <c r="J1077" s="58"/>
    </row>
    <row r="1078" spans="2:10" ht="24.95" customHeight="1" x14ac:dyDescent="0.2">
      <c r="B1078" s="58"/>
      <c r="C1078" s="58"/>
      <c r="D1078" s="58"/>
      <c r="E1078" s="58"/>
      <c r="G1078" s="58"/>
      <c r="H1078" s="58"/>
      <c r="I1078" s="58"/>
      <c r="J1078" s="58"/>
    </row>
    <row r="1079" spans="2:10" ht="24.95" customHeight="1" x14ac:dyDescent="0.2">
      <c r="B1079" s="58"/>
      <c r="C1079" s="58"/>
      <c r="D1079" s="58"/>
      <c r="E1079" s="58"/>
      <c r="G1079" s="58"/>
      <c r="H1079" s="58"/>
      <c r="I1079" s="58"/>
      <c r="J1079" s="58"/>
    </row>
    <row r="1080" spans="2:10" ht="24.95" customHeight="1" x14ac:dyDescent="0.2">
      <c r="B1080" s="58"/>
      <c r="C1080" s="58"/>
      <c r="D1080" s="58"/>
      <c r="E1080" s="58"/>
      <c r="G1080" s="58"/>
      <c r="H1080" s="58"/>
      <c r="I1080" s="58"/>
      <c r="J1080" s="58"/>
    </row>
    <row r="1081" spans="2:10" ht="24.95" customHeight="1" x14ac:dyDescent="0.2">
      <c r="B1081" s="58"/>
      <c r="C1081" s="58"/>
      <c r="D1081" s="58"/>
      <c r="E1081" s="58"/>
      <c r="G1081" s="58"/>
      <c r="H1081" s="58"/>
      <c r="I1081" s="58"/>
      <c r="J1081" s="58"/>
    </row>
    <row r="1082" spans="2:10" ht="24.95" customHeight="1" x14ac:dyDescent="0.2">
      <c r="B1082" s="58"/>
      <c r="C1082" s="58"/>
      <c r="D1082" s="58"/>
      <c r="E1082" s="58"/>
      <c r="G1082" s="58"/>
      <c r="H1082" s="58"/>
      <c r="I1082" s="58"/>
      <c r="J1082" s="58"/>
    </row>
    <row r="1083" spans="2:10" ht="24.95" customHeight="1" x14ac:dyDescent="0.2">
      <c r="B1083" s="58"/>
      <c r="C1083" s="58"/>
      <c r="D1083" s="58"/>
      <c r="E1083" s="58"/>
      <c r="G1083" s="58"/>
      <c r="H1083" s="58"/>
      <c r="I1083" s="58"/>
      <c r="J1083" s="58"/>
    </row>
    <row r="1084" spans="2:10" ht="24.95" customHeight="1" x14ac:dyDescent="0.2">
      <c r="B1084" s="58"/>
      <c r="C1084" s="58"/>
      <c r="D1084" s="58"/>
      <c r="E1084" s="58"/>
      <c r="G1084" s="58"/>
      <c r="H1084" s="58"/>
      <c r="I1084" s="58"/>
      <c r="J1084" s="58"/>
    </row>
    <row r="1085" spans="2:10" ht="24.95" customHeight="1" x14ac:dyDescent="0.2">
      <c r="B1085" s="58"/>
      <c r="C1085" s="58"/>
      <c r="D1085" s="58"/>
      <c r="E1085" s="58"/>
      <c r="G1085" s="58"/>
      <c r="H1085" s="58"/>
      <c r="I1085" s="58"/>
      <c r="J1085" s="58"/>
    </row>
    <row r="1086" spans="2:10" ht="24.95" customHeight="1" x14ac:dyDescent="0.2">
      <c r="B1086" s="58"/>
      <c r="C1086" s="58"/>
      <c r="D1086" s="58"/>
      <c r="E1086" s="58"/>
      <c r="G1086" s="58"/>
      <c r="H1086" s="58"/>
      <c r="I1086" s="58"/>
      <c r="J1086" s="58"/>
    </row>
    <row r="1087" spans="2:10" ht="24.95" customHeight="1" x14ac:dyDescent="0.2">
      <c r="B1087" s="58"/>
      <c r="C1087" s="58"/>
      <c r="D1087" s="58"/>
      <c r="E1087" s="58"/>
      <c r="G1087" s="58"/>
      <c r="H1087" s="58"/>
      <c r="I1087" s="58"/>
      <c r="J1087" s="58"/>
    </row>
    <row r="1088" spans="2:10" ht="24.95" customHeight="1" x14ac:dyDescent="0.2">
      <c r="B1088" s="58"/>
      <c r="C1088" s="58"/>
      <c r="D1088" s="58"/>
      <c r="E1088" s="58"/>
      <c r="G1088" s="58"/>
      <c r="H1088" s="58"/>
      <c r="I1088" s="58"/>
      <c r="J1088" s="58"/>
    </row>
    <row r="1089" spans="2:15" ht="24.95" customHeight="1" x14ac:dyDescent="0.2">
      <c r="B1089" s="58"/>
      <c r="C1089" s="58"/>
      <c r="D1089" s="58"/>
      <c r="E1089" s="58"/>
      <c r="G1089" s="58"/>
      <c r="H1089" s="58"/>
      <c r="I1089" s="58"/>
      <c r="J1089" s="58"/>
    </row>
    <row r="1090" spans="2:15" ht="24.95" customHeight="1" x14ac:dyDescent="0.2">
      <c r="B1090" s="58"/>
      <c r="C1090" s="58"/>
      <c r="D1090" s="58"/>
      <c r="E1090" s="58"/>
      <c r="G1090" s="58"/>
      <c r="H1090" s="58"/>
      <c r="I1090" s="58"/>
      <c r="J1090" s="58"/>
    </row>
    <row r="1091" spans="2:15" ht="24.95" customHeight="1" x14ac:dyDescent="0.2">
      <c r="B1091" s="58"/>
      <c r="C1091" s="58"/>
      <c r="D1091" s="58"/>
      <c r="E1091" s="58"/>
      <c r="G1091" s="58"/>
      <c r="H1091" s="58"/>
      <c r="I1091" s="58"/>
      <c r="J1091" s="58"/>
    </row>
    <row r="1092" spans="2:15" ht="24.95" customHeight="1" x14ac:dyDescent="0.2">
      <c r="B1092" s="58"/>
      <c r="C1092" s="58"/>
      <c r="D1092" s="58"/>
      <c r="E1092" s="58"/>
      <c r="G1092" s="58"/>
      <c r="H1092" s="58"/>
      <c r="I1092" s="58"/>
      <c r="J1092" s="58"/>
      <c r="M1092" s="18">
        <v>13</v>
      </c>
    </row>
    <row r="1093" spans="2:15" ht="25.5" customHeight="1" x14ac:dyDescent="0.2">
      <c r="B1093" s="279" t="s">
        <v>161</v>
      </c>
      <c r="C1093" s="279"/>
      <c r="D1093" s="279"/>
      <c r="E1093" s="279"/>
      <c r="F1093" s="279"/>
      <c r="G1093" s="279"/>
      <c r="H1093" s="279"/>
      <c r="I1093" s="279"/>
      <c r="J1093" s="279"/>
      <c r="K1093" s="279"/>
      <c r="L1093" s="279"/>
      <c r="M1093" s="279"/>
    </row>
    <row r="1094" spans="2:15" ht="15" customHeight="1" x14ac:dyDescent="0.2">
      <c r="B1094" s="50"/>
      <c r="C1094" s="50"/>
      <c r="D1094" s="50"/>
      <c r="E1094" s="50"/>
      <c r="F1094" s="50"/>
      <c r="G1094" s="50"/>
    </row>
    <row r="1095" spans="2:15" ht="24.95" customHeight="1" x14ac:dyDescent="0.2">
      <c r="B1095" s="297" t="s">
        <v>13</v>
      </c>
      <c r="C1095" s="297"/>
      <c r="D1095" s="297"/>
      <c r="E1095" s="297"/>
      <c r="F1095" s="297"/>
      <c r="G1095" s="297"/>
      <c r="H1095" s="297"/>
      <c r="I1095" s="32"/>
      <c r="J1095" s="32"/>
      <c r="K1095" s="32"/>
      <c r="L1095" s="32"/>
      <c r="M1095" s="9"/>
      <c r="N1095" s="9"/>
      <c r="O1095" s="9"/>
    </row>
    <row r="1096" spans="2:15" ht="24.95" customHeight="1" x14ac:dyDescent="0.2">
      <c r="B1096" s="136" t="s">
        <v>35</v>
      </c>
      <c r="C1096" s="300" t="s">
        <v>62</v>
      </c>
      <c r="D1096" s="300"/>
      <c r="E1096" s="300" t="s">
        <v>63</v>
      </c>
      <c r="F1096" s="300"/>
      <c r="G1096" s="300" t="s">
        <v>0</v>
      </c>
      <c r="H1096" s="300"/>
      <c r="I1096" s="32"/>
      <c r="J1096" s="32"/>
      <c r="K1096" s="32"/>
      <c r="L1096" s="32"/>
      <c r="M1096" s="9"/>
      <c r="N1096" s="9"/>
      <c r="O1096" s="9"/>
    </row>
    <row r="1097" spans="2:15" ht="24.95" customHeight="1" x14ac:dyDescent="0.2">
      <c r="B1097" s="249" t="s">
        <v>166</v>
      </c>
      <c r="C1097" s="286">
        <v>1363</v>
      </c>
      <c r="D1097" s="286"/>
      <c r="E1097" s="286">
        <v>835</v>
      </c>
      <c r="F1097" s="286"/>
      <c r="G1097" s="281">
        <v>2198</v>
      </c>
      <c r="H1097" s="283"/>
      <c r="I1097" s="32"/>
      <c r="J1097" s="32"/>
      <c r="K1097" s="32"/>
      <c r="L1097" s="32"/>
      <c r="M1097" s="9"/>
      <c r="N1097" s="9"/>
      <c r="O1097" s="9"/>
    </row>
    <row r="1098" spans="2:15" ht="24.95" customHeight="1" x14ac:dyDescent="0.2">
      <c r="B1098" s="249" t="s">
        <v>167</v>
      </c>
      <c r="C1098" s="327">
        <v>3333</v>
      </c>
      <c r="D1098" s="327"/>
      <c r="E1098" s="327">
        <v>1330</v>
      </c>
      <c r="F1098" s="327"/>
      <c r="G1098" s="281">
        <v>4663</v>
      </c>
      <c r="H1098" s="283"/>
      <c r="I1098" s="32"/>
      <c r="J1098" s="32"/>
      <c r="K1098" s="32"/>
      <c r="L1098" s="32"/>
      <c r="M1098" s="9"/>
      <c r="N1098" s="9"/>
      <c r="O1098" s="9"/>
    </row>
    <row r="1099" spans="2:15" ht="24.95" customHeight="1" x14ac:dyDescent="0.2">
      <c r="B1099" s="118" t="s">
        <v>43</v>
      </c>
      <c r="C1099" s="284">
        <f>(C1098-C1097)/C1097</f>
        <v>1.4453411592076302</v>
      </c>
      <c r="D1099" s="284"/>
      <c r="E1099" s="284">
        <f>(E1098-E1097)/E1097</f>
        <v>0.59281437125748504</v>
      </c>
      <c r="F1099" s="284"/>
      <c r="G1099" s="284">
        <f>(G1098-G1097)/G1097</f>
        <v>1.1214740673339398</v>
      </c>
      <c r="H1099" s="284"/>
      <c r="I1099" s="32"/>
      <c r="J1099" s="32"/>
      <c r="K1099" s="32"/>
      <c r="L1099" s="32"/>
      <c r="M1099" s="9"/>
      <c r="N1099" s="9"/>
      <c r="O1099" s="9"/>
    </row>
    <row r="1100" spans="2:15" ht="24.95" customHeight="1" x14ac:dyDescent="0.2"/>
    <row r="1101" spans="2:15" ht="24.95" customHeight="1" x14ac:dyDescent="0.2"/>
    <row r="1102" spans="2:15" ht="24.95" customHeight="1" x14ac:dyDescent="0.2"/>
    <row r="1103" spans="2:15" ht="24.95" customHeight="1" x14ac:dyDescent="0.2"/>
    <row r="1104" spans="2:15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spans="2:12" ht="24.95" customHeight="1" x14ac:dyDescent="0.2"/>
    <row r="1122" spans="2:12" ht="24.95" customHeight="1" x14ac:dyDescent="0.2">
      <c r="B1122" s="36"/>
      <c r="C1122" s="36"/>
      <c r="D1122" s="36"/>
      <c r="E1122" s="36"/>
      <c r="F1122" s="36"/>
      <c r="G1122" s="36"/>
      <c r="H1122" s="36"/>
      <c r="I1122" s="36"/>
      <c r="J1122" s="36"/>
      <c r="K1122" s="36"/>
      <c r="L1122" s="36"/>
    </row>
    <row r="1123" spans="2:12" ht="24.95" customHeight="1" x14ac:dyDescent="0.2">
      <c r="B1123" s="261"/>
      <c r="C1123" s="261"/>
      <c r="D1123" s="261"/>
      <c r="E1123" s="261"/>
      <c r="F1123" s="261"/>
      <c r="G1123" s="261"/>
      <c r="H1123" s="261"/>
      <c r="I1123" s="261"/>
      <c r="J1123" s="261"/>
      <c r="K1123" s="261"/>
      <c r="L1123" s="261"/>
    </row>
    <row r="1124" spans="2:12" ht="24.95" customHeight="1" x14ac:dyDescent="0.2">
      <c r="B1124" s="261"/>
      <c r="C1124" s="261"/>
      <c r="D1124" s="261"/>
      <c r="E1124" s="261"/>
      <c r="F1124" s="261"/>
      <c r="G1124" s="261"/>
      <c r="H1124" s="261"/>
      <c r="I1124" s="261"/>
      <c r="J1124" s="261"/>
      <c r="K1124" s="261"/>
      <c r="L1124" s="261"/>
    </row>
    <row r="1125" spans="2:12" ht="24.95" customHeight="1" x14ac:dyDescent="0.2">
      <c r="B1125" s="288" t="s">
        <v>15</v>
      </c>
      <c r="C1125" s="288"/>
      <c r="D1125" s="288"/>
      <c r="E1125" s="288"/>
      <c r="F1125" s="288"/>
      <c r="G1125" s="288"/>
      <c r="H1125" s="288"/>
      <c r="I1125" s="288"/>
      <c r="J1125" s="288"/>
    </row>
    <row r="1126" spans="2:12" ht="24.95" customHeight="1" x14ac:dyDescent="0.2">
      <c r="B1126" s="149" t="s">
        <v>35</v>
      </c>
      <c r="C1126" s="287" t="s">
        <v>64</v>
      </c>
      <c r="D1126" s="287"/>
      <c r="E1126" s="287" t="s">
        <v>65</v>
      </c>
      <c r="F1126" s="287"/>
      <c r="G1126" s="287" t="s">
        <v>1</v>
      </c>
      <c r="H1126" s="287"/>
      <c r="I1126" s="287" t="s">
        <v>18</v>
      </c>
      <c r="J1126" s="287"/>
      <c r="L1126" s="33"/>
    </row>
    <row r="1127" spans="2:12" ht="24.95" customHeight="1" x14ac:dyDescent="0.2">
      <c r="B1127" s="249" t="s">
        <v>166</v>
      </c>
      <c r="C1127" s="333">
        <v>2180</v>
      </c>
      <c r="D1127" s="333"/>
      <c r="E1127" s="333">
        <v>1205</v>
      </c>
      <c r="F1127" s="333"/>
      <c r="G1127" s="281">
        <v>3385</v>
      </c>
      <c r="H1127" s="281"/>
      <c r="I1127" s="282">
        <v>2.4802895700000001E-2</v>
      </c>
      <c r="J1127" s="283"/>
    </row>
    <row r="1128" spans="2:12" ht="24.95" customHeight="1" x14ac:dyDescent="0.2">
      <c r="B1128" s="249" t="s">
        <v>167</v>
      </c>
      <c r="C1128" s="333">
        <v>6149</v>
      </c>
      <c r="D1128" s="333"/>
      <c r="E1128" s="333">
        <v>1959</v>
      </c>
      <c r="F1128" s="333"/>
      <c r="G1128" s="281">
        <v>8108</v>
      </c>
      <c r="H1128" s="281"/>
      <c r="I1128" s="282">
        <v>6.0874070000000002E-2</v>
      </c>
      <c r="J1128" s="283"/>
    </row>
    <row r="1129" spans="2:12" ht="24.95" customHeight="1" x14ac:dyDescent="0.2">
      <c r="B1129" s="107" t="s">
        <v>43</v>
      </c>
      <c r="C1129" s="285">
        <f>(C1128-C1127)/C1127</f>
        <v>1.8206422018348625</v>
      </c>
      <c r="D1129" s="285"/>
      <c r="E1129" s="285">
        <f>(E1128-E1127)/E1127</f>
        <v>0.62572614107883817</v>
      </c>
      <c r="F1129" s="285"/>
      <c r="G1129" s="285">
        <f>(G1128-G1127)/G1127</f>
        <v>1.3952732644017725</v>
      </c>
      <c r="H1129" s="285"/>
      <c r="I1129" s="285">
        <f>(I1128-I1127)/I1127</f>
        <v>1.454313026039133</v>
      </c>
      <c r="J1129" s="285"/>
    </row>
    <row r="1130" spans="2:12" ht="24.95" customHeight="1" x14ac:dyDescent="0.2"/>
    <row r="1131" spans="2:12" ht="24.95" customHeight="1" x14ac:dyDescent="0.2"/>
    <row r="1132" spans="2:12" ht="24.95" customHeight="1" x14ac:dyDescent="0.2"/>
    <row r="1133" spans="2:12" ht="24.95" customHeight="1" x14ac:dyDescent="0.2"/>
    <row r="1134" spans="2:12" ht="24.95" customHeight="1" x14ac:dyDescent="0.2"/>
    <row r="1135" spans="2:12" ht="24.95" customHeight="1" x14ac:dyDescent="0.2"/>
    <row r="1136" spans="2:12" ht="24.95" customHeight="1" x14ac:dyDescent="0.2"/>
    <row r="1137" spans="2:15" ht="24.95" customHeight="1" x14ac:dyDescent="0.2"/>
    <row r="1138" spans="2:15" ht="24.95" customHeight="1" x14ac:dyDescent="0.2"/>
    <row r="1139" spans="2:15" ht="24.95" customHeight="1" x14ac:dyDescent="0.2"/>
    <row r="1140" spans="2:15" ht="24.95" customHeight="1" x14ac:dyDescent="0.2"/>
    <row r="1141" spans="2:15" ht="24.95" customHeight="1" x14ac:dyDescent="0.2"/>
    <row r="1142" spans="2:15" ht="24.95" customHeight="1" x14ac:dyDescent="0.2"/>
    <row r="1143" spans="2:15" ht="24.95" customHeight="1" x14ac:dyDescent="0.2">
      <c r="M1143" s="18"/>
    </row>
    <row r="1144" spans="2:15" ht="24.95" customHeight="1" x14ac:dyDescent="0.2">
      <c r="M1144" s="18"/>
    </row>
    <row r="1145" spans="2:15" ht="24.95" customHeight="1" x14ac:dyDescent="0.2">
      <c r="M1145" s="18"/>
    </row>
    <row r="1146" spans="2:15" ht="24.95" customHeight="1" x14ac:dyDescent="0.2">
      <c r="B1146" s="52"/>
      <c r="C1146" s="52"/>
      <c r="D1146" s="52"/>
      <c r="E1146" s="52"/>
      <c r="F1146" s="52"/>
      <c r="G1146" s="52"/>
      <c r="H1146" s="52"/>
      <c r="I1146" s="52"/>
      <c r="J1146" s="52"/>
      <c r="K1146" s="52"/>
      <c r="L1146" s="52"/>
      <c r="M1146" s="52"/>
      <c r="N1146" s="52"/>
      <c r="O1146" s="52"/>
    </row>
    <row r="1147" spans="2:15" ht="24.95" customHeight="1" x14ac:dyDescent="0.2">
      <c r="B1147" s="52"/>
      <c r="C1147" s="52"/>
      <c r="D1147" s="52"/>
      <c r="E1147" s="52"/>
      <c r="F1147" s="52"/>
      <c r="G1147" s="52"/>
      <c r="H1147" s="52"/>
      <c r="I1147" s="52"/>
      <c r="J1147" s="52"/>
      <c r="K1147" s="52"/>
      <c r="L1147" s="52"/>
      <c r="M1147" s="52"/>
      <c r="N1147" s="52"/>
      <c r="O1147" s="52"/>
    </row>
    <row r="1148" spans="2:15" ht="24.95" customHeight="1" x14ac:dyDescent="0.2">
      <c r="B1148" s="52"/>
      <c r="C1148" s="52"/>
      <c r="D1148" s="52"/>
      <c r="E1148" s="52"/>
      <c r="F1148" s="52"/>
      <c r="G1148" s="52"/>
      <c r="H1148" s="52"/>
      <c r="I1148" s="52"/>
      <c r="J1148" s="52"/>
      <c r="K1148" s="52"/>
      <c r="L1148" s="52"/>
      <c r="M1148" s="52"/>
      <c r="N1148" s="52"/>
      <c r="O1148" s="52"/>
    </row>
    <row r="1149" spans="2:15" ht="24.95" customHeight="1" x14ac:dyDescent="0.2">
      <c r="B1149" s="52"/>
      <c r="C1149" s="52"/>
      <c r="D1149" s="52"/>
      <c r="E1149" s="52"/>
      <c r="F1149" s="52"/>
      <c r="G1149" s="52"/>
      <c r="H1149" s="52"/>
      <c r="I1149" s="52"/>
      <c r="J1149" s="52"/>
      <c r="K1149" s="52"/>
      <c r="L1149" s="52"/>
      <c r="M1149" s="52"/>
      <c r="N1149" s="52"/>
      <c r="O1149" s="52"/>
    </row>
    <row r="1150" spans="2:15" ht="24.95" customHeight="1" x14ac:dyDescent="0.2">
      <c r="B1150" s="52"/>
      <c r="C1150" s="52"/>
      <c r="D1150" s="52"/>
      <c r="E1150" s="52"/>
      <c r="F1150" s="52"/>
      <c r="G1150" s="52"/>
      <c r="H1150" s="52"/>
      <c r="I1150" s="52"/>
      <c r="J1150" s="52"/>
      <c r="K1150" s="52"/>
      <c r="L1150" s="52"/>
      <c r="M1150" s="52"/>
      <c r="N1150" s="52"/>
      <c r="O1150" s="52"/>
    </row>
    <row r="1151" spans="2:15" ht="24.95" customHeight="1" x14ac:dyDescent="0.2">
      <c r="B1151" s="52"/>
      <c r="C1151" s="52"/>
      <c r="D1151" s="52"/>
      <c r="E1151" s="52"/>
      <c r="F1151" s="52"/>
      <c r="G1151" s="52"/>
      <c r="H1151" s="52"/>
      <c r="I1151" s="52"/>
      <c r="J1151" s="52"/>
      <c r="K1151" s="52"/>
      <c r="L1151" s="52"/>
      <c r="M1151" s="52"/>
      <c r="N1151" s="52"/>
      <c r="O1151" s="52"/>
    </row>
    <row r="1152" spans="2:15" ht="24.95" customHeight="1" x14ac:dyDescent="0.2"/>
    <row r="1153" spans="2:13" ht="24.95" customHeight="1" x14ac:dyDescent="0.2">
      <c r="M1153" s="18"/>
    </row>
    <row r="1154" spans="2:13" ht="24.95" customHeight="1" x14ac:dyDescent="0.2">
      <c r="M1154" s="18"/>
    </row>
    <row r="1155" spans="2:13" ht="24.95" customHeight="1" x14ac:dyDescent="0.2">
      <c r="M1155" s="18"/>
    </row>
    <row r="1156" spans="2:13" ht="24.95" customHeight="1" x14ac:dyDescent="0.2">
      <c r="M1156" s="18"/>
    </row>
    <row r="1157" spans="2:13" ht="24.95" customHeight="1" x14ac:dyDescent="0.2">
      <c r="M1157" s="18"/>
    </row>
    <row r="1158" spans="2:13" ht="24.95" customHeight="1" x14ac:dyDescent="0.2">
      <c r="M1158" s="18">
        <v>14</v>
      </c>
    </row>
    <row r="1159" spans="2:13" ht="25.5" customHeight="1" x14ac:dyDescent="0.2">
      <c r="B1159" s="280" t="s">
        <v>117</v>
      </c>
      <c r="C1159" s="280"/>
      <c r="D1159" s="280"/>
      <c r="E1159" s="280"/>
      <c r="F1159" s="280"/>
      <c r="G1159" s="280"/>
      <c r="H1159" s="280"/>
      <c r="I1159" s="280"/>
      <c r="J1159" s="280"/>
      <c r="K1159" s="280"/>
      <c r="L1159" s="280"/>
      <c r="M1159" s="280"/>
    </row>
    <row r="1160" spans="2:13" ht="15" customHeight="1" x14ac:dyDescent="0.2">
      <c r="B1160" s="59"/>
      <c r="C1160" s="59"/>
      <c r="D1160" s="59"/>
      <c r="E1160" s="59"/>
      <c r="F1160" s="59"/>
      <c r="G1160" s="59"/>
      <c r="H1160" s="59"/>
      <c r="I1160" s="59"/>
      <c r="J1160" s="59"/>
      <c r="K1160" s="59"/>
      <c r="L1160" s="59"/>
    </row>
    <row r="1161" spans="2:13" ht="25.5" customHeight="1" x14ac:dyDescent="0.2">
      <c r="B1161" s="280" t="s">
        <v>162</v>
      </c>
      <c r="C1161" s="280"/>
      <c r="D1161" s="280"/>
      <c r="E1161" s="280"/>
      <c r="F1161" s="280"/>
      <c r="G1161" s="280"/>
      <c r="H1161" s="280"/>
      <c r="I1161" s="280"/>
      <c r="J1161" s="280"/>
      <c r="K1161" s="280"/>
      <c r="L1161" s="280"/>
      <c r="M1161" s="280"/>
    </row>
    <row r="1162" spans="2:13" ht="15" customHeight="1" x14ac:dyDescent="0.2">
      <c r="B1162" s="50"/>
      <c r="C1162" s="50"/>
      <c r="D1162" s="50"/>
      <c r="E1162" s="50"/>
      <c r="F1162" s="50"/>
      <c r="G1162" s="50"/>
    </row>
    <row r="1163" spans="2:13" ht="24.95" customHeight="1" x14ac:dyDescent="0.2">
      <c r="B1163" s="325" t="s">
        <v>90</v>
      </c>
      <c r="C1163" s="325"/>
      <c r="D1163" s="325"/>
      <c r="E1163" s="325"/>
      <c r="F1163" s="325"/>
      <c r="G1163" s="325"/>
      <c r="H1163" s="325"/>
      <c r="I1163" s="325"/>
      <c r="J1163" s="325"/>
    </row>
    <row r="1164" spans="2:13" ht="24.95" customHeight="1" x14ac:dyDescent="0.2">
      <c r="B1164" s="322" t="s">
        <v>36</v>
      </c>
      <c r="C1164" s="292" t="s">
        <v>47</v>
      </c>
      <c r="D1164" s="292"/>
      <c r="E1164" s="292"/>
      <c r="F1164" s="292" t="s">
        <v>48</v>
      </c>
      <c r="G1164" s="292"/>
      <c r="H1164" s="292"/>
      <c r="I1164" s="143" t="s">
        <v>52</v>
      </c>
      <c r="J1164" s="145" t="s">
        <v>53</v>
      </c>
      <c r="M1164" s="38"/>
    </row>
    <row r="1165" spans="2:13" ht="24.95" customHeight="1" x14ac:dyDescent="0.2">
      <c r="B1165" s="323"/>
      <c r="C1165" s="139" t="s">
        <v>66</v>
      </c>
      <c r="D1165" s="139" t="s">
        <v>67</v>
      </c>
      <c r="E1165" s="196" t="s">
        <v>68</v>
      </c>
      <c r="F1165" s="139" t="s">
        <v>69</v>
      </c>
      <c r="G1165" s="139" t="s">
        <v>70</v>
      </c>
      <c r="H1165" s="140" t="s">
        <v>71</v>
      </c>
      <c r="I1165" s="144" t="s">
        <v>82</v>
      </c>
      <c r="J1165" s="146" t="s">
        <v>83</v>
      </c>
      <c r="K1165" s="15"/>
      <c r="M1165" s="38"/>
    </row>
    <row r="1166" spans="2:13" ht="24.95" customHeight="1" x14ac:dyDescent="0.2">
      <c r="B1166" s="137" t="s">
        <v>109</v>
      </c>
      <c r="C1166" s="250">
        <v>1983</v>
      </c>
      <c r="D1166" s="250">
        <v>150</v>
      </c>
      <c r="E1166" s="251">
        <v>2133</v>
      </c>
      <c r="F1166" s="250">
        <v>2473</v>
      </c>
      <c r="G1166" s="250">
        <v>332</v>
      </c>
      <c r="H1166" s="252">
        <v>2805</v>
      </c>
      <c r="I1166" s="253">
        <v>2.8205695400000001E-2</v>
      </c>
      <c r="J1166" s="254">
        <v>1.3150492264416</v>
      </c>
      <c r="K1166" s="40"/>
      <c r="M1166" s="38"/>
    </row>
    <row r="1167" spans="2:13" ht="24.95" customHeight="1" x14ac:dyDescent="0.2">
      <c r="B1167" s="137" t="s">
        <v>5</v>
      </c>
      <c r="C1167" s="250">
        <v>1379</v>
      </c>
      <c r="D1167" s="250">
        <v>559</v>
      </c>
      <c r="E1167" s="251">
        <v>1938</v>
      </c>
      <c r="F1167" s="250">
        <v>2531</v>
      </c>
      <c r="G1167" s="250">
        <v>1432</v>
      </c>
      <c r="H1167" s="252">
        <v>3963</v>
      </c>
      <c r="I1167" s="253">
        <v>0.1284811153</v>
      </c>
      <c r="J1167" s="254">
        <v>2.0448916408668998</v>
      </c>
      <c r="K1167" s="40"/>
      <c r="M1167" s="38"/>
    </row>
    <row r="1168" spans="2:13" ht="24.95" customHeight="1" x14ac:dyDescent="0.2">
      <c r="B1168" s="137" t="s">
        <v>22</v>
      </c>
      <c r="C1168" s="250">
        <v>2175</v>
      </c>
      <c r="D1168" s="250">
        <v>0</v>
      </c>
      <c r="E1168" s="251">
        <v>2175</v>
      </c>
      <c r="F1168" s="250">
        <v>3046</v>
      </c>
      <c r="G1168" s="250">
        <v>0</v>
      </c>
      <c r="H1168" s="252">
        <v>3046</v>
      </c>
      <c r="I1168" s="253">
        <v>5.3198735499999997E-2</v>
      </c>
      <c r="J1168" s="254">
        <v>1.4004597701149</v>
      </c>
      <c r="K1168" s="40"/>
      <c r="M1168" s="38"/>
    </row>
    <row r="1169" spans="2:14" ht="24.95" customHeight="1" x14ac:dyDescent="0.2">
      <c r="B1169" s="137" t="s">
        <v>7</v>
      </c>
      <c r="C1169" s="250">
        <v>23</v>
      </c>
      <c r="D1169" s="250">
        <v>22</v>
      </c>
      <c r="E1169" s="251">
        <v>45</v>
      </c>
      <c r="F1169" s="250">
        <v>91</v>
      </c>
      <c r="G1169" s="250">
        <v>45</v>
      </c>
      <c r="H1169" s="252">
        <v>136</v>
      </c>
      <c r="I1169" s="253">
        <v>2.15053763E-2</v>
      </c>
      <c r="J1169" s="254">
        <v>3.0222222222221999</v>
      </c>
      <c r="K1169" s="40"/>
      <c r="M1169" s="38"/>
    </row>
    <row r="1170" spans="2:14" ht="24.95" customHeight="1" x14ac:dyDescent="0.2">
      <c r="B1170" s="137" t="s">
        <v>8</v>
      </c>
      <c r="C1170" s="250">
        <v>3843</v>
      </c>
      <c r="D1170" s="250">
        <v>3127</v>
      </c>
      <c r="E1170" s="251">
        <v>6970</v>
      </c>
      <c r="F1170" s="250">
        <v>6888</v>
      </c>
      <c r="G1170" s="250">
        <v>4762</v>
      </c>
      <c r="H1170" s="252">
        <v>11650</v>
      </c>
      <c r="I1170" s="253">
        <v>0.18163675770000001</v>
      </c>
      <c r="J1170" s="254">
        <v>1.6714490674319</v>
      </c>
      <c r="K1170" s="40"/>
      <c r="M1170" s="38"/>
    </row>
    <row r="1171" spans="2:14" ht="24.95" customHeight="1" x14ac:dyDescent="0.2">
      <c r="B1171" s="137" t="s">
        <v>9</v>
      </c>
      <c r="C1171" s="250">
        <v>4286</v>
      </c>
      <c r="D1171" s="250">
        <v>488</v>
      </c>
      <c r="E1171" s="251">
        <v>4774</v>
      </c>
      <c r="F1171" s="250">
        <v>7289</v>
      </c>
      <c r="G1171" s="250">
        <v>579</v>
      </c>
      <c r="H1171" s="252">
        <v>7868</v>
      </c>
      <c r="I1171" s="253">
        <v>9.36209707E-2</v>
      </c>
      <c r="J1171" s="254">
        <v>1.6480938416422</v>
      </c>
      <c r="K1171" s="40"/>
      <c r="M1171" s="38"/>
    </row>
    <row r="1172" spans="2:14" ht="24.95" customHeight="1" x14ac:dyDescent="0.2">
      <c r="B1172" s="137" t="s">
        <v>10</v>
      </c>
      <c r="C1172" s="250">
        <v>296</v>
      </c>
      <c r="D1172" s="250">
        <v>236</v>
      </c>
      <c r="E1172" s="251">
        <v>532</v>
      </c>
      <c r="F1172" s="250">
        <v>709</v>
      </c>
      <c r="G1172" s="250">
        <v>237</v>
      </c>
      <c r="H1172" s="252">
        <v>946</v>
      </c>
      <c r="I1172" s="253">
        <v>5.51828735E-2</v>
      </c>
      <c r="J1172" s="254">
        <v>1.7781954887218001</v>
      </c>
      <c r="K1172" s="40"/>
      <c r="M1172" s="38"/>
    </row>
    <row r="1173" spans="2:14" ht="24.95" customHeight="1" x14ac:dyDescent="0.2">
      <c r="B1173" s="137" t="s">
        <v>11</v>
      </c>
      <c r="C1173" s="250">
        <v>1963</v>
      </c>
      <c r="D1173" s="250">
        <v>1320</v>
      </c>
      <c r="E1173" s="251">
        <v>3283</v>
      </c>
      <c r="F1173" s="250">
        <v>4474</v>
      </c>
      <c r="G1173" s="250">
        <v>3540</v>
      </c>
      <c r="H1173" s="252">
        <v>8014</v>
      </c>
      <c r="I1173" s="253">
        <v>0.2113786828</v>
      </c>
      <c r="J1173" s="254">
        <v>2.441060006092</v>
      </c>
      <c r="K1173" s="40"/>
      <c r="M1173" s="41"/>
    </row>
    <row r="1174" spans="2:14" ht="24.95" customHeight="1" x14ac:dyDescent="0.2">
      <c r="B1174" s="137" t="s">
        <v>12</v>
      </c>
      <c r="C1174" s="250">
        <v>925</v>
      </c>
      <c r="D1174" s="250">
        <v>26</v>
      </c>
      <c r="E1174" s="251">
        <v>951</v>
      </c>
      <c r="F1174" s="250">
        <v>1719</v>
      </c>
      <c r="G1174" s="250">
        <v>26</v>
      </c>
      <c r="H1174" s="252">
        <v>1745</v>
      </c>
      <c r="I1174" s="253">
        <v>3.9724998300000001E-2</v>
      </c>
      <c r="J1174" s="254">
        <v>1.8349106203996</v>
      </c>
      <c r="K1174" s="40"/>
      <c r="M1174" s="41"/>
    </row>
    <row r="1175" spans="2:14" ht="24.95" customHeight="1" x14ac:dyDescent="0.2">
      <c r="B1175" s="138" t="s">
        <v>14</v>
      </c>
      <c r="C1175" s="255">
        <v>16873</v>
      </c>
      <c r="D1175" s="255">
        <v>5928</v>
      </c>
      <c r="E1175" s="256">
        <v>22801</v>
      </c>
      <c r="F1175" s="255">
        <v>29220</v>
      </c>
      <c r="G1175" s="255">
        <v>10953</v>
      </c>
      <c r="H1175" s="257">
        <v>40173</v>
      </c>
      <c r="I1175" s="258">
        <v>9.1087595800000004E-2</v>
      </c>
      <c r="J1175" s="259">
        <v>1.7618964080523001</v>
      </c>
      <c r="M1175" s="41"/>
    </row>
    <row r="1176" spans="2:14" ht="24.95" customHeight="1" x14ac:dyDescent="0.2">
      <c r="B1176" s="42"/>
      <c r="C1176" s="47"/>
      <c r="D1176" s="47"/>
      <c r="E1176" s="48"/>
      <c r="F1176" s="47"/>
      <c r="G1176" s="47"/>
      <c r="H1176" s="48"/>
      <c r="I1176" s="56"/>
      <c r="J1176" s="57"/>
      <c r="K1176" s="61"/>
      <c r="L1176" s="61"/>
      <c r="M1176" s="60"/>
      <c r="N1176" s="15"/>
    </row>
    <row r="1177" spans="2:14" ht="24.95" customHeight="1" x14ac:dyDescent="0.2">
      <c r="B1177" s="64"/>
      <c r="C1177" s="64"/>
      <c r="D1177" s="64"/>
      <c r="E1177" s="64"/>
      <c r="F1177" s="64"/>
      <c r="G1177" s="265"/>
      <c r="H1177" s="64"/>
      <c r="I1177" s="64"/>
      <c r="J1177" s="64"/>
      <c r="K1177" s="64"/>
      <c r="L1177" s="64"/>
      <c r="M1177" s="64"/>
      <c r="N1177" s="64"/>
    </row>
    <row r="1178" spans="2:14" ht="24.95" customHeight="1" x14ac:dyDescent="0.2">
      <c r="B1178" s="62"/>
      <c r="C1178" s="62"/>
      <c r="D1178" s="62"/>
      <c r="E1178" s="62"/>
      <c r="F1178" s="62"/>
      <c r="G1178" s="266"/>
      <c r="H1178" s="62"/>
      <c r="I1178" s="62"/>
      <c r="J1178" s="62"/>
      <c r="K1178" s="63"/>
      <c r="L1178" s="63"/>
      <c r="M1178" s="63"/>
      <c r="N1178" s="63"/>
    </row>
    <row r="1179" spans="2:14" ht="24.95" customHeight="1" x14ac:dyDescent="0.2">
      <c r="B1179" s="58"/>
      <c r="C1179" s="58"/>
      <c r="D1179" s="58"/>
      <c r="E1179" s="58"/>
      <c r="G1179" s="264"/>
      <c r="H1179" s="58"/>
      <c r="I1179" s="58"/>
      <c r="J1179" s="58"/>
    </row>
    <row r="1180" spans="2:14" ht="24.95" customHeight="1" x14ac:dyDescent="0.2">
      <c r="B1180" s="58"/>
      <c r="C1180" s="58"/>
      <c r="D1180" s="58"/>
      <c r="E1180" s="58"/>
      <c r="G1180" s="264"/>
      <c r="H1180" s="58"/>
      <c r="I1180" s="58"/>
      <c r="J1180" s="58"/>
    </row>
    <row r="1181" spans="2:14" ht="24.95" customHeight="1" x14ac:dyDescent="0.2">
      <c r="B1181" s="58"/>
      <c r="C1181" s="58"/>
      <c r="D1181" s="58"/>
      <c r="E1181" s="58"/>
      <c r="G1181" s="264"/>
      <c r="H1181" s="58"/>
      <c r="I1181" s="58"/>
      <c r="J1181" s="58"/>
    </row>
    <row r="1182" spans="2:14" ht="24.95" customHeight="1" x14ac:dyDescent="0.2">
      <c r="B1182" s="58"/>
      <c r="C1182" s="58"/>
      <c r="D1182" s="58"/>
      <c r="E1182" s="58"/>
      <c r="G1182" s="264"/>
      <c r="H1182" s="58"/>
      <c r="I1182" s="58"/>
      <c r="J1182" s="58"/>
    </row>
    <row r="1183" spans="2:14" ht="24.95" customHeight="1" x14ac:dyDescent="0.2">
      <c r="B1183" s="58"/>
      <c r="C1183" s="58"/>
      <c r="D1183" s="58"/>
      <c r="E1183" s="58"/>
      <c r="G1183" s="264"/>
      <c r="H1183" s="58"/>
      <c r="I1183" s="58"/>
      <c r="J1183" s="58"/>
    </row>
    <row r="1184" spans="2:14" ht="24.95" customHeight="1" x14ac:dyDescent="0.2">
      <c r="B1184" s="58"/>
      <c r="C1184" s="58"/>
      <c r="D1184" s="58"/>
      <c r="E1184" s="58"/>
      <c r="G1184" s="264"/>
      <c r="H1184" s="58"/>
      <c r="I1184" s="58"/>
      <c r="J1184" s="58"/>
    </row>
    <row r="1185" spans="2:11" ht="24.95" customHeight="1" x14ac:dyDescent="0.2">
      <c r="B1185" s="58"/>
      <c r="C1185" s="58"/>
      <c r="D1185" s="58"/>
      <c r="E1185" s="58"/>
      <c r="G1185" s="264"/>
      <c r="H1185" s="58"/>
      <c r="I1185" s="58"/>
      <c r="J1185" s="58"/>
    </row>
    <row r="1186" spans="2:11" ht="24.95" customHeight="1" x14ac:dyDescent="0.2">
      <c r="B1186" s="58"/>
      <c r="C1186" s="58"/>
      <c r="D1186" s="58"/>
      <c r="E1186" s="58"/>
      <c r="G1186" s="264"/>
      <c r="H1186" s="58"/>
      <c r="I1186" s="58"/>
      <c r="J1186" s="58"/>
    </row>
    <row r="1187" spans="2:11" ht="24.95" customHeight="1" x14ac:dyDescent="0.2">
      <c r="B1187" s="58"/>
      <c r="C1187" s="58"/>
      <c r="D1187" s="58"/>
      <c r="E1187" s="58"/>
      <c r="F1187" s="58"/>
      <c r="G1187" s="58"/>
      <c r="H1187" s="58"/>
      <c r="I1187" s="58"/>
      <c r="J1187" s="58"/>
      <c r="K1187" s="58"/>
    </row>
    <row r="1188" spans="2:11" ht="24.95" customHeight="1" x14ac:dyDescent="0.2">
      <c r="B1188" s="58"/>
      <c r="C1188" s="58"/>
      <c r="D1188" s="58"/>
      <c r="E1188" s="58"/>
      <c r="F1188" s="58"/>
      <c r="G1188" s="58"/>
      <c r="H1188" s="58"/>
      <c r="I1188" s="58"/>
      <c r="J1188" s="58"/>
      <c r="K1188" s="58"/>
    </row>
    <row r="1189" spans="2:11" ht="24.95" customHeight="1" x14ac:dyDescent="0.2">
      <c r="B1189" s="58"/>
      <c r="C1189" s="58"/>
      <c r="D1189" s="58"/>
      <c r="E1189" s="58"/>
      <c r="F1189" s="58"/>
      <c r="G1189" s="58"/>
      <c r="H1189" s="58"/>
      <c r="I1189" s="58"/>
      <c r="J1189" s="58"/>
      <c r="K1189" s="58"/>
    </row>
    <row r="1190" spans="2:11" ht="24.95" customHeight="1" x14ac:dyDescent="0.2">
      <c r="B1190" s="58"/>
      <c r="C1190" s="58"/>
      <c r="D1190" s="58"/>
      <c r="E1190" s="58"/>
      <c r="F1190" s="58"/>
      <c r="G1190" s="58"/>
      <c r="H1190" s="58"/>
      <c r="I1190" s="58"/>
      <c r="J1190" s="58"/>
      <c r="K1190" s="58"/>
    </row>
    <row r="1191" spans="2:11" ht="24.95" customHeight="1" x14ac:dyDescent="0.2">
      <c r="B1191" s="58"/>
      <c r="C1191" s="58"/>
      <c r="D1191" s="58"/>
      <c r="E1191" s="58"/>
      <c r="F1191" s="58"/>
      <c r="G1191" s="58"/>
      <c r="H1191" s="58"/>
      <c r="I1191" s="58"/>
      <c r="J1191" s="58"/>
      <c r="K1191" s="58"/>
    </row>
    <row r="1192" spans="2:11" ht="24.95" customHeight="1" x14ac:dyDescent="0.2">
      <c r="B1192" s="58"/>
      <c r="C1192" s="58"/>
      <c r="D1192" s="58"/>
      <c r="E1192" s="58"/>
      <c r="F1192" s="58"/>
      <c r="G1192" s="58"/>
      <c r="H1192" s="58"/>
      <c r="I1192" s="58"/>
      <c r="J1192" s="58"/>
      <c r="K1192" s="58"/>
    </row>
    <row r="1193" spans="2:11" ht="24.95" customHeight="1" x14ac:dyDescent="0.2">
      <c r="B1193" s="58"/>
      <c r="C1193" s="58"/>
      <c r="D1193" s="58"/>
      <c r="E1193" s="58"/>
      <c r="F1193" s="58"/>
      <c r="G1193" s="58"/>
      <c r="H1193" s="58"/>
      <c r="I1193" s="58"/>
      <c r="J1193" s="58"/>
      <c r="K1193" s="58"/>
    </row>
    <row r="1194" spans="2:11" ht="24.95" customHeight="1" x14ac:dyDescent="0.2">
      <c r="B1194" s="58"/>
      <c r="C1194" s="58"/>
      <c r="D1194" s="58"/>
      <c r="E1194" s="58"/>
      <c r="F1194" s="58"/>
      <c r="G1194" s="58"/>
      <c r="H1194" s="58"/>
      <c r="I1194" s="58"/>
      <c r="J1194" s="58"/>
      <c r="K1194" s="58"/>
    </row>
    <row r="1195" spans="2:11" ht="24.95" customHeight="1" x14ac:dyDescent="0.2">
      <c r="B1195" s="58"/>
      <c r="C1195" s="58"/>
      <c r="D1195" s="58"/>
      <c r="E1195" s="58"/>
      <c r="F1195" s="58"/>
      <c r="G1195" s="58"/>
      <c r="H1195" s="58"/>
      <c r="I1195" s="58"/>
      <c r="J1195" s="58"/>
      <c r="K1195" s="58"/>
    </row>
    <row r="1196" spans="2:11" ht="24.95" customHeight="1" x14ac:dyDescent="0.2">
      <c r="B1196" s="58"/>
      <c r="C1196" s="58"/>
      <c r="D1196" s="58"/>
      <c r="E1196" s="58"/>
      <c r="F1196" s="58"/>
      <c r="G1196" s="58"/>
      <c r="H1196" s="58"/>
      <c r="I1196" s="58"/>
      <c r="J1196" s="58"/>
      <c r="K1196" s="58"/>
    </row>
    <row r="1197" spans="2:11" ht="24.95" customHeight="1" x14ac:dyDescent="0.2">
      <c r="B1197" s="58"/>
      <c r="C1197" s="58"/>
      <c r="D1197" s="58"/>
      <c r="E1197" s="58"/>
      <c r="F1197" s="58"/>
      <c r="G1197" s="58"/>
      <c r="H1197" s="58"/>
      <c r="I1197" s="58"/>
      <c r="J1197" s="58"/>
      <c r="K1197" s="58"/>
    </row>
    <row r="1198" spans="2:11" ht="24.95" customHeight="1" x14ac:dyDescent="0.2">
      <c r="B1198" s="58"/>
      <c r="C1198" s="58"/>
      <c r="D1198" s="58"/>
      <c r="E1198" s="58"/>
      <c r="F1198" s="58"/>
      <c r="G1198" s="58"/>
      <c r="H1198" s="58"/>
      <c r="I1198" s="58"/>
      <c r="J1198" s="58"/>
      <c r="K1198" s="58"/>
    </row>
    <row r="1199" spans="2:11" ht="24.95" customHeight="1" x14ac:dyDescent="0.2">
      <c r="B1199" s="58"/>
      <c r="C1199" s="58"/>
      <c r="D1199" s="58"/>
      <c r="E1199" s="58"/>
      <c r="F1199" s="58"/>
      <c r="G1199" s="58"/>
      <c r="H1199" s="58"/>
      <c r="I1199" s="58"/>
      <c r="J1199" s="58"/>
      <c r="K1199" s="58"/>
    </row>
    <row r="1200" spans="2:11" ht="24.95" customHeight="1" x14ac:dyDescent="0.2">
      <c r="B1200" s="58"/>
      <c r="C1200" s="58"/>
      <c r="D1200" s="58"/>
      <c r="E1200" s="58"/>
      <c r="F1200" s="58"/>
      <c r="G1200" s="58"/>
      <c r="H1200" s="58"/>
      <c r="I1200" s="58"/>
      <c r="J1200" s="58"/>
      <c r="K1200" s="58"/>
    </row>
    <row r="1201" spans="2:11" ht="24.95" customHeight="1" x14ac:dyDescent="0.2">
      <c r="B1201" s="58"/>
      <c r="C1201" s="58"/>
      <c r="D1201" s="58"/>
      <c r="E1201" s="58"/>
      <c r="F1201" s="58"/>
      <c r="G1201" s="58"/>
      <c r="H1201" s="58"/>
      <c r="I1201" s="58"/>
      <c r="J1201" s="58"/>
      <c r="K1201" s="58"/>
    </row>
    <row r="1202" spans="2:11" ht="24.95" customHeight="1" x14ac:dyDescent="0.2">
      <c r="B1202" s="58"/>
      <c r="C1202" s="58"/>
      <c r="D1202" s="58"/>
      <c r="E1202" s="58"/>
      <c r="F1202" s="58"/>
      <c r="G1202" s="58"/>
      <c r="H1202" s="58"/>
      <c r="I1202" s="58"/>
      <c r="J1202" s="58"/>
      <c r="K1202" s="58"/>
    </row>
    <row r="1203" spans="2:11" ht="24.95" customHeight="1" x14ac:dyDescent="0.2">
      <c r="B1203" s="58"/>
      <c r="C1203" s="58"/>
      <c r="D1203" s="58"/>
      <c r="E1203" s="58"/>
      <c r="F1203" s="58"/>
      <c r="G1203" s="58"/>
      <c r="H1203" s="58"/>
      <c r="I1203" s="58"/>
      <c r="J1203" s="58"/>
      <c r="K1203" s="58"/>
    </row>
    <row r="1204" spans="2:11" ht="24.95" customHeight="1" x14ac:dyDescent="0.2">
      <c r="B1204" s="58"/>
      <c r="C1204" s="58"/>
      <c r="D1204" s="58"/>
      <c r="E1204" s="58"/>
      <c r="F1204" s="58"/>
      <c r="G1204" s="58"/>
      <c r="H1204" s="58"/>
      <c r="I1204" s="58"/>
      <c r="J1204" s="58"/>
      <c r="K1204" s="58"/>
    </row>
    <row r="1205" spans="2:11" ht="24.95" customHeight="1" x14ac:dyDescent="0.2">
      <c r="B1205" s="58"/>
      <c r="C1205" s="58"/>
      <c r="D1205" s="58"/>
      <c r="E1205" s="58"/>
      <c r="F1205" s="58"/>
      <c r="G1205" s="58"/>
      <c r="H1205" s="58"/>
      <c r="I1205" s="58"/>
      <c r="J1205" s="58"/>
      <c r="K1205" s="58"/>
    </row>
    <row r="1206" spans="2:11" ht="24.95" customHeight="1" x14ac:dyDescent="0.2">
      <c r="B1206" s="58"/>
      <c r="C1206" s="58"/>
      <c r="D1206" s="58"/>
      <c r="E1206" s="58"/>
      <c r="F1206" s="58"/>
      <c r="G1206" s="58"/>
      <c r="H1206" s="58"/>
      <c r="I1206" s="58"/>
      <c r="J1206" s="58"/>
      <c r="K1206" s="58"/>
    </row>
    <row r="1207" spans="2:11" ht="24.95" customHeight="1" x14ac:dyDescent="0.2">
      <c r="B1207" s="58"/>
      <c r="C1207" s="58"/>
      <c r="D1207" s="58"/>
      <c r="E1207" s="58"/>
      <c r="F1207" s="58"/>
      <c r="G1207" s="58"/>
      <c r="H1207" s="58"/>
      <c r="I1207" s="58"/>
      <c r="J1207" s="58"/>
      <c r="K1207" s="58"/>
    </row>
    <row r="1208" spans="2:11" ht="24.95" customHeight="1" x14ac:dyDescent="0.2">
      <c r="B1208" s="58"/>
      <c r="C1208" s="58"/>
      <c r="D1208" s="58"/>
      <c r="E1208" s="58"/>
      <c r="F1208" s="58"/>
      <c r="G1208" s="58"/>
      <c r="H1208" s="58"/>
      <c r="I1208" s="58"/>
      <c r="J1208" s="58"/>
      <c r="K1208" s="58"/>
    </row>
    <row r="1209" spans="2:11" ht="24.95" customHeight="1" x14ac:dyDescent="0.2">
      <c r="B1209" s="58"/>
      <c r="C1209" s="58"/>
      <c r="D1209" s="58"/>
      <c r="E1209" s="58"/>
      <c r="F1209" s="58"/>
      <c r="G1209" s="58"/>
      <c r="H1209" s="58"/>
      <c r="I1209" s="58"/>
      <c r="J1209" s="58"/>
      <c r="K1209" s="58"/>
    </row>
    <row r="1210" spans="2:11" ht="24.95" customHeight="1" x14ac:dyDescent="0.2">
      <c r="B1210" s="58"/>
      <c r="C1210" s="58"/>
      <c r="D1210" s="58"/>
      <c r="E1210" s="58"/>
      <c r="F1210" s="58"/>
      <c r="G1210" s="58"/>
      <c r="H1210" s="58"/>
      <c r="I1210" s="58"/>
      <c r="J1210" s="58"/>
      <c r="K1210" s="58"/>
    </row>
    <row r="1211" spans="2:11" ht="24.95" customHeight="1" x14ac:dyDescent="0.2">
      <c r="B1211" s="58"/>
      <c r="C1211" s="58"/>
      <c r="D1211" s="58"/>
      <c r="E1211" s="58"/>
      <c r="F1211" s="58"/>
      <c r="G1211" s="58"/>
      <c r="H1211" s="58"/>
      <c r="I1211" s="58"/>
      <c r="J1211" s="58"/>
      <c r="K1211" s="58"/>
    </row>
    <row r="1212" spans="2:11" ht="24.95" customHeight="1" x14ac:dyDescent="0.2">
      <c r="B1212" s="58"/>
      <c r="C1212" s="58"/>
      <c r="D1212" s="58"/>
      <c r="E1212" s="58"/>
      <c r="F1212" s="58"/>
      <c r="G1212" s="58"/>
      <c r="H1212" s="58"/>
      <c r="I1212" s="58"/>
      <c r="J1212" s="58"/>
      <c r="K1212" s="58"/>
    </row>
    <row r="1213" spans="2:11" ht="24.95" customHeight="1" x14ac:dyDescent="0.2">
      <c r="B1213" s="58"/>
      <c r="C1213" s="58"/>
      <c r="D1213" s="58"/>
      <c r="E1213" s="58"/>
      <c r="F1213" s="58"/>
      <c r="G1213" s="58"/>
      <c r="H1213" s="58"/>
      <c r="I1213" s="58"/>
      <c r="J1213" s="58"/>
      <c r="K1213" s="58"/>
    </row>
    <row r="1214" spans="2:11" ht="24.95" customHeight="1" x14ac:dyDescent="0.2">
      <c r="B1214" s="58"/>
      <c r="C1214" s="58"/>
      <c r="D1214" s="58"/>
      <c r="E1214" s="58"/>
      <c r="F1214" s="58"/>
      <c r="G1214" s="58"/>
      <c r="H1214" s="58"/>
      <c r="I1214" s="58"/>
      <c r="J1214" s="58"/>
      <c r="K1214" s="58"/>
    </row>
    <row r="1215" spans="2:11" ht="24.95" customHeight="1" x14ac:dyDescent="0.2">
      <c r="B1215" s="58"/>
      <c r="C1215" s="58"/>
      <c r="D1215" s="58"/>
      <c r="E1215" s="58"/>
      <c r="F1215" s="58"/>
      <c r="G1215" s="58"/>
      <c r="H1215" s="58"/>
      <c r="I1215" s="58"/>
      <c r="J1215" s="58"/>
      <c r="K1215" s="58"/>
    </row>
    <row r="1216" spans="2:11" ht="24.95" customHeight="1" x14ac:dyDescent="0.2">
      <c r="B1216" s="58"/>
      <c r="C1216" s="58"/>
      <c r="D1216" s="58"/>
      <c r="E1216" s="58"/>
      <c r="F1216" s="58"/>
      <c r="G1216" s="58"/>
      <c r="H1216" s="58"/>
      <c r="I1216" s="58"/>
      <c r="J1216" s="58"/>
      <c r="K1216" s="58"/>
    </row>
    <row r="1217" spans="2:15" ht="24.95" customHeight="1" x14ac:dyDescent="0.2">
      <c r="B1217" s="58"/>
      <c r="C1217" s="58"/>
      <c r="D1217" s="58"/>
      <c r="E1217" s="58"/>
      <c r="F1217" s="58"/>
      <c r="G1217" s="58"/>
      <c r="H1217" s="58"/>
      <c r="I1217" s="58"/>
      <c r="J1217" s="58"/>
      <c r="K1217" s="58"/>
    </row>
    <row r="1218" spans="2:15" ht="24.95" customHeight="1" x14ac:dyDescent="0.2">
      <c r="B1218" s="58"/>
      <c r="C1218" s="58"/>
      <c r="D1218" s="58"/>
      <c r="E1218" s="58"/>
      <c r="F1218" s="58"/>
      <c r="G1218" s="58"/>
      <c r="H1218" s="58"/>
      <c r="I1218" s="58"/>
      <c r="J1218" s="58"/>
      <c r="K1218" s="58"/>
    </row>
    <row r="1219" spans="2:15" ht="24.95" customHeight="1" x14ac:dyDescent="0.2">
      <c r="B1219" s="58"/>
      <c r="C1219" s="58"/>
      <c r="D1219" s="58"/>
      <c r="E1219" s="58"/>
      <c r="F1219" s="58"/>
      <c r="G1219" s="58"/>
      <c r="H1219" s="58"/>
      <c r="I1219" s="58"/>
      <c r="J1219" s="58"/>
      <c r="K1219" s="58"/>
    </row>
    <row r="1220" spans="2:15" ht="24.95" customHeight="1" x14ac:dyDescent="0.2">
      <c r="B1220" s="58"/>
      <c r="C1220" s="58"/>
      <c r="D1220" s="58"/>
      <c r="E1220" s="58"/>
      <c r="F1220" s="58"/>
      <c r="G1220" s="58"/>
      <c r="H1220" s="58"/>
      <c r="I1220" s="58"/>
      <c r="J1220" s="58"/>
      <c r="K1220" s="58"/>
    </row>
    <row r="1221" spans="2:15" ht="24.95" customHeight="1" x14ac:dyDescent="0.2">
      <c r="B1221" s="58"/>
      <c r="C1221" s="58"/>
      <c r="D1221" s="58"/>
      <c r="E1221" s="58"/>
      <c r="F1221" s="58"/>
      <c r="G1221" s="58"/>
      <c r="H1221" s="58"/>
      <c r="I1221" s="58"/>
      <c r="J1221" s="58"/>
      <c r="K1221" s="58"/>
    </row>
    <row r="1222" spans="2:15" ht="24.95" customHeight="1" x14ac:dyDescent="0.2">
      <c r="B1222" s="58"/>
      <c r="C1222" s="58"/>
      <c r="D1222" s="58"/>
      <c r="E1222" s="58"/>
      <c r="F1222" s="58"/>
      <c r="G1222" s="58"/>
      <c r="H1222" s="58"/>
      <c r="I1222" s="58"/>
      <c r="J1222" s="58"/>
      <c r="K1222" s="58"/>
    </row>
    <row r="1223" spans="2:15" ht="24.95" customHeight="1" x14ac:dyDescent="0.2">
      <c r="B1223" s="58"/>
      <c r="C1223" s="58"/>
      <c r="D1223" s="58"/>
      <c r="E1223" s="58"/>
      <c r="F1223" s="58"/>
      <c r="G1223" s="58"/>
      <c r="H1223" s="58"/>
      <c r="I1223" s="58"/>
      <c r="J1223" s="58"/>
      <c r="K1223" s="58"/>
    </row>
    <row r="1224" spans="2:15" ht="24.95" customHeight="1" x14ac:dyDescent="0.2">
      <c r="M1224" s="18">
        <v>15</v>
      </c>
    </row>
    <row r="1225" spans="2:15" ht="25.5" customHeight="1" x14ac:dyDescent="0.2">
      <c r="B1225" s="279" t="s">
        <v>163</v>
      </c>
      <c r="C1225" s="279"/>
      <c r="D1225" s="279"/>
      <c r="E1225" s="279"/>
      <c r="F1225" s="279"/>
      <c r="G1225" s="279"/>
      <c r="H1225" s="279"/>
      <c r="I1225" s="279"/>
      <c r="J1225" s="279"/>
      <c r="K1225" s="279"/>
      <c r="L1225" s="279"/>
      <c r="M1225" s="279"/>
    </row>
    <row r="1226" spans="2:15" ht="24.95" customHeight="1" x14ac:dyDescent="0.2">
      <c r="B1226" s="50"/>
      <c r="C1226" s="50"/>
      <c r="D1226" s="50"/>
      <c r="E1226" s="50"/>
      <c r="F1226" s="50"/>
      <c r="G1226" s="50"/>
    </row>
    <row r="1227" spans="2:15" ht="24.95" customHeight="1" x14ac:dyDescent="0.2">
      <c r="B1227" s="297" t="s">
        <v>13</v>
      </c>
      <c r="C1227" s="297"/>
      <c r="D1227" s="297"/>
      <c r="E1227" s="297"/>
      <c r="F1227" s="297"/>
      <c r="G1227" s="297"/>
      <c r="H1227" s="297"/>
      <c r="I1227" s="32"/>
      <c r="J1227" s="32"/>
      <c r="K1227" s="32"/>
      <c r="L1227" s="32"/>
      <c r="M1227" s="9"/>
      <c r="N1227" s="9"/>
      <c r="O1227" s="9"/>
    </row>
    <row r="1228" spans="2:15" ht="24.95" customHeight="1" x14ac:dyDescent="0.2">
      <c r="B1228" s="136" t="s">
        <v>35</v>
      </c>
      <c r="C1228" s="300" t="s">
        <v>62</v>
      </c>
      <c r="D1228" s="300"/>
      <c r="E1228" s="300" t="s">
        <v>63</v>
      </c>
      <c r="F1228" s="300"/>
      <c r="G1228" s="300" t="s">
        <v>0</v>
      </c>
      <c r="H1228" s="300"/>
      <c r="I1228" s="32"/>
      <c r="J1228" s="32"/>
      <c r="K1228" s="32"/>
      <c r="L1228" s="32"/>
      <c r="M1228" s="9"/>
      <c r="N1228" s="9"/>
      <c r="O1228" s="9"/>
    </row>
    <row r="1229" spans="2:15" ht="24.95" customHeight="1" x14ac:dyDescent="0.2">
      <c r="B1229" s="249" t="s">
        <v>166</v>
      </c>
      <c r="C1229" s="286">
        <v>9980</v>
      </c>
      <c r="D1229" s="286"/>
      <c r="E1229" s="286">
        <v>2017</v>
      </c>
      <c r="F1229" s="286"/>
      <c r="G1229" s="281">
        <v>11997</v>
      </c>
      <c r="H1229" s="283"/>
      <c r="I1229" s="32"/>
      <c r="J1229" s="32"/>
      <c r="K1229" s="32"/>
      <c r="L1229" s="32"/>
      <c r="M1229" s="9"/>
      <c r="N1229" s="9"/>
      <c r="O1229" s="9"/>
    </row>
    <row r="1230" spans="2:15" ht="24.95" customHeight="1" x14ac:dyDescent="0.2">
      <c r="B1230" s="249" t="s">
        <v>167</v>
      </c>
      <c r="C1230" s="327">
        <v>16873</v>
      </c>
      <c r="D1230" s="327"/>
      <c r="E1230" s="327">
        <v>5928</v>
      </c>
      <c r="F1230" s="327"/>
      <c r="G1230" s="281">
        <v>22801</v>
      </c>
      <c r="H1230" s="283"/>
      <c r="I1230" s="32"/>
      <c r="J1230" s="32"/>
      <c r="K1230" s="32"/>
      <c r="L1230" s="32"/>
      <c r="M1230" s="9"/>
      <c r="N1230" s="9"/>
      <c r="O1230" s="9"/>
    </row>
    <row r="1231" spans="2:15" ht="24.95" customHeight="1" x14ac:dyDescent="0.2">
      <c r="B1231" s="118" t="s">
        <v>43</v>
      </c>
      <c r="C1231" s="284">
        <f>(C1230-C1229)/C1229</f>
        <v>0.69068136272545089</v>
      </c>
      <c r="D1231" s="284"/>
      <c r="E1231" s="284">
        <f>(E1230-E1229)/E1229</f>
        <v>1.9390183440753594</v>
      </c>
      <c r="F1231" s="284"/>
      <c r="G1231" s="284">
        <f>(G1230-G1229)/G1229</f>
        <v>0.90055847295157121</v>
      </c>
      <c r="H1231" s="284"/>
      <c r="I1231" s="32"/>
      <c r="J1231" s="32"/>
      <c r="K1231" s="32"/>
      <c r="L1231" s="32"/>
      <c r="M1231" s="9"/>
      <c r="N1231" s="9"/>
      <c r="O1231" s="9"/>
    </row>
    <row r="1232" spans="2:15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>
      <c r="B1254" s="36"/>
      <c r="C1254" s="36"/>
      <c r="D1254" s="36"/>
      <c r="E1254" s="36"/>
      <c r="F1254" s="36"/>
      <c r="G1254" s="36"/>
      <c r="H1254" s="36"/>
      <c r="I1254" s="36"/>
      <c r="J1254" s="36"/>
      <c r="K1254" s="36"/>
      <c r="L1254" s="36"/>
    </row>
    <row r="1255" spans="2:12" ht="24.95" customHeight="1" x14ac:dyDescent="0.2">
      <c r="B1255" s="261"/>
      <c r="C1255" s="261"/>
      <c r="D1255" s="261"/>
      <c r="E1255" s="261"/>
      <c r="F1255" s="261"/>
      <c r="G1255" s="261"/>
      <c r="H1255" s="261"/>
      <c r="I1255" s="261"/>
      <c r="J1255" s="261"/>
      <c r="K1255" s="261"/>
      <c r="L1255" s="261"/>
    </row>
    <row r="1256" spans="2:12" ht="24.95" customHeight="1" x14ac:dyDescent="0.2">
      <c r="B1256" s="261"/>
      <c r="C1256" s="261"/>
      <c r="D1256" s="261"/>
      <c r="E1256" s="261"/>
      <c r="F1256" s="261"/>
      <c r="G1256" s="261"/>
      <c r="H1256" s="261"/>
      <c r="I1256" s="261"/>
      <c r="J1256" s="261"/>
      <c r="K1256" s="261"/>
      <c r="L1256" s="261"/>
    </row>
    <row r="1257" spans="2:12" ht="24.95" customHeight="1" x14ac:dyDescent="0.2">
      <c r="B1257" s="288" t="s">
        <v>15</v>
      </c>
      <c r="C1257" s="288"/>
      <c r="D1257" s="288"/>
      <c r="E1257" s="288"/>
      <c r="F1257" s="288"/>
      <c r="G1257" s="288"/>
      <c r="H1257" s="288"/>
      <c r="I1257" s="288"/>
      <c r="J1257" s="288"/>
    </row>
    <row r="1258" spans="2:12" ht="24.95" customHeight="1" x14ac:dyDescent="0.2">
      <c r="B1258" s="149" t="s">
        <v>35</v>
      </c>
      <c r="C1258" s="287" t="s">
        <v>64</v>
      </c>
      <c r="D1258" s="287"/>
      <c r="E1258" s="287" t="s">
        <v>65</v>
      </c>
      <c r="F1258" s="287"/>
      <c r="G1258" s="287" t="s">
        <v>1</v>
      </c>
      <c r="H1258" s="287"/>
      <c r="I1258" s="287" t="s">
        <v>18</v>
      </c>
      <c r="J1258" s="287"/>
      <c r="L1258" s="33"/>
    </row>
    <row r="1259" spans="2:12" ht="24.95" customHeight="1" x14ac:dyDescent="0.2">
      <c r="B1259" s="249" t="s">
        <v>166</v>
      </c>
      <c r="C1259" s="333">
        <v>19985</v>
      </c>
      <c r="D1259" s="333"/>
      <c r="E1259" s="333">
        <v>4252</v>
      </c>
      <c r="F1259" s="333"/>
      <c r="G1259" s="281">
        <v>24237</v>
      </c>
      <c r="H1259" s="281"/>
      <c r="I1259" s="282">
        <v>7.8317009899999998E-2</v>
      </c>
      <c r="J1259" s="283"/>
    </row>
    <row r="1260" spans="2:12" ht="24.95" customHeight="1" x14ac:dyDescent="0.2">
      <c r="B1260" s="249" t="s">
        <v>167</v>
      </c>
      <c r="C1260" s="333">
        <v>29220</v>
      </c>
      <c r="D1260" s="333"/>
      <c r="E1260" s="333">
        <v>10953</v>
      </c>
      <c r="F1260" s="333"/>
      <c r="G1260" s="281">
        <v>40173</v>
      </c>
      <c r="H1260" s="281"/>
      <c r="I1260" s="282">
        <v>9.1087595800000004E-2</v>
      </c>
      <c r="J1260" s="283"/>
    </row>
    <row r="1261" spans="2:12" ht="24.95" customHeight="1" x14ac:dyDescent="0.2">
      <c r="B1261" s="107" t="s">
        <v>43</v>
      </c>
      <c r="C1261" s="285">
        <f>(C1260-C1259)/C1259</f>
        <v>0.46209657242932201</v>
      </c>
      <c r="D1261" s="285"/>
      <c r="E1261" s="285">
        <f>(E1260-E1259)/E1259</f>
        <v>1.575964252116651</v>
      </c>
      <c r="F1261" s="285"/>
      <c r="G1261" s="285">
        <f>(G1260-G1259)/G1259</f>
        <v>0.65750711721747745</v>
      </c>
      <c r="H1261" s="285"/>
      <c r="I1261" s="285">
        <f>(I1260-I1259)/I1259</f>
        <v>0.16306273587699888</v>
      </c>
      <c r="J1261" s="285"/>
    </row>
    <row r="1262" spans="2:12" ht="24.95" customHeight="1" x14ac:dyDescent="0.2"/>
    <row r="1263" spans="2:12" ht="24.95" customHeight="1" x14ac:dyDescent="0.2"/>
    <row r="1264" spans="2:12" ht="24.95" customHeight="1" x14ac:dyDescent="0.2"/>
    <row r="1265" spans="13:13" ht="24.95" customHeight="1" x14ac:dyDescent="0.2"/>
    <row r="1266" spans="13:13" ht="24.95" customHeight="1" x14ac:dyDescent="0.2"/>
    <row r="1267" spans="13:13" ht="24.95" customHeight="1" x14ac:dyDescent="0.2"/>
    <row r="1268" spans="13:13" ht="24.95" customHeight="1" x14ac:dyDescent="0.2"/>
    <row r="1269" spans="13:13" ht="24.95" customHeight="1" x14ac:dyDescent="0.2"/>
    <row r="1270" spans="13:13" ht="24.95" customHeight="1" x14ac:dyDescent="0.2"/>
    <row r="1271" spans="13:13" ht="24.95" customHeight="1" x14ac:dyDescent="0.2"/>
    <row r="1272" spans="13:13" ht="24.95" customHeight="1" x14ac:dyDescent="0.2"/>
    <row r="1273" spans="13:13" ht="24.95" customHeight="1" x14ac:dyDescent="0.2"/>
    <row r="1274" spans="13:13" ht="24.95" customHeight="1" x14ac:dyDescent="0.2"/>
    <row r="1275" spans="13:13" ht="24.95" customHeight="1" x14ac:dyDescent="0.2">
      <c r="M1275" s="18"/>
    </row>
    <row r="1276" spans="13:13" ht="24.95" customHeight="1" x14ac:dyDescent="0.2">
      <c r="M1276" s="18"/>
    </row>
    <row r="1277" spans="13:13" ht="24.95" customHeight="1" x14ac:dyDescent="0.2">
      <c r="M1277" s="18"/>
    </row>
    <row r="1278" spans="13:13" ht="24.95" customHeight="1" x14ac:dyDescent="0.2"/>
    <row r="1279" spans="13:13" ht="24.95" customHeight="1" x14ac:dyDescent="0.2"/>
    <row r="1280" spans="13:13" ht="24.95" customHeight="1" x14ac:dyDescent="0.2"/>
    <row r="1281" spans="2:14" ht="24.95" customHeight="1" x14ac:dyDescent="0.2"/>
    <row r="1282" spans="2:14" ht="24.95" customHeight="1" x14ac:dyDescent="0.2"/>
    <row r="1283" spans="2:14" ht="24.95" customHeight="1" x14ac:dyDescent="0.2"/>
    <row r="1284" spans="2:14" ht="24.95" customHeight="1" x14ac:dyDescent="0.2">
      <c r="B1284" s="52"/>
      <c r="C1284" s="52"/>
      <c r="D1284" s="52"/>
      <c r="E1284" s="52"/>
      <c r="F1284" s="52"/>
      <c r="G1284" s="52"/>
      <c r="H1284" s="52"/>
      <c r="I1284" s="52"/>
      <c r="J1284" s="52"/>
      <c r="K1284" s="52"/>
      <c r="N1284" s="52"/>
    </row>
    <row r="1285" spans="2:14" ht="24.95" customHeight="1" x14ac:dyDescent="0.2">
      <c r="B1285" s="52"/>
      <c r="C1285" s="52"/>
      <c r="D1285" s="52"/>
      <c r="E1285" s="52"/>
      <c r="F1285" s="52"/>
      <c r="G1285" s="52"/>
      <c r="H1285" s="52"/>
      <c r="I1285" s="52"/>
      <c r="J1285" s="52"/>
      <c r="K1285" s="52"/>
      <c r="M1285" s="25"/>
      <c r="N1285" s="52"/>
    </row>
    <row r="1286" spans="2:14" ht="24.95" customHeight="1" x14ac:dyDescent="0.2">
      <c r="B1286" s="52"/>
      <c r="C1286" s="52"/>
      <c r="D1286" s="52"/>
      <c r="E1286" s="52"/>
      <c r="F1286" s="52"/>
      <c r="G1286" s="52"/>
      <c r="H1286" s="52"/>
      <c r="I1286" s="52"/>
      <c r="J1286" s="52"/>
      <c r="K1286" s="52"/>
      <c r="M1286" s="25"/>
      <c r="N1286" s="52"/>
    </row>
    <row r="1287" spans="2:14" ht="24.95" customHeight="1" x14ac:dyDescent="0.2">
      <c r="B1287" s="52"/>
      <c r="C1287" s="52"/>
      <c r="D1287" s="52"/>
      <c r="E1287" s="52"/>
      <c r="F1287" s="52"/>
      <c r="G1287" s="52"/>
      <c r="H1287" s="52"/>
      <c r="I1287" s="52"/>
      <c r="J1287" s="52"/>
      <c r="K1287" s="52"/>
      <c r="M1287" s="25"/>
      <c r="N1287" s="52"/>
    </row>
    <row r="1288" spans="2:14" ht="24.95" customHeight="1" x14ac:dyDescent="0.2">
      <c r="B1288" s="52"/>
      <c r="C1288" s="52"/>
      <c r="D1288" s="52"/>
      <c r="E1288" s="52"/>
      <c r="F1288" s="52"/>
      <c r="G1288" s="52"/>
      <c r="H1288" s="52"/>
      <c r="I1288" s="52"/>
      <c r="J1288" s="52"/>
      <c r="K1288" s="52"/>
      <c r="M1288" s="25"/>
      <c r="N1288" s="52"/>
    </row>
    <row r="1289" spans="2:14" ht="24.95" customHeight="1" x14ac:dyDescent="0.2">
      <c r="B1289" s="52"/>
      <c r="C1289" s="52"/>
      <c r="D1289" s="52"/>
      <c r="E1289" s="52"/>
      <c r="F1289" s="52"/>
      <c r="G1289" s="52"/>
      <c r="H1289" s="52"/>
      <c r="I1289" s="52"/>
      <c r="J1289" s="52"/>
      <c r="K1289" s="52"/>
      <c r="M1289" s="25"/>
      <c r="N1289" s="52"/>
    </row>
    <row r="1290" spans="2:14" ht="24.95" customHeight="1" x14ac:dyDescent="0.2">
      <c r="B1290" s="52"/>
      <c r="C1290" s="52"/>
      <c r="D1290" s="52"/>
      <c r="E1290" s="52"/>
      <c r="F1290" s="52"/>
      <c r="G1290" s="52"/>
      <c r="H1290" s="52"/>
      <c r="I1290" s="52"/>
      <c r="J1290" s="52"/>
      <c r="K1290" s="52"/>
      <c r="M1290" s="25">
        <v>16</v>
      </c>
      <c r="N1290" s="52"/>
    </row>
    <row r="1291" spans="2:14" ht="25.5" customHeight="1" x14ac:dyDescent="0.2">
      <c r="B1291" s="280" t="s">
        <v>118</v>
      </c>
      <c r="C1291" s="280"/>
      <c r="D1291" s="280"/>
      <c r="E1291" s="280"/>
      <c r="F1291" s="280"/>
      <c r="G1291" s="280"/>
      <c r="H1291" s="280"/>
      <c r="I1291" s="280"/>
      <c r="J1291" s="280"/>
      <c r="K1291" s="280"/>
      <c r="L1291" s="280"/>
      <c r="M1291" s="280"/>
    </row>
    <row r="1292" spans="2:14" ht="15" customHeight="1" x14ac:dyDescent="0.2">
      <c r="B1292" s="59"/>
      <c r="C1292" s="59"/>
      <c r="D1292" s="59"/>
      <c r="E1292" s="59"/>
      <c r="F1292" s="59"/>
      <c r="G1292" s="59"/>
      <c r="H1292" s="59"/>
      <c r="I1292" s="59"/>
      <c r="J1292" s="59"/>
      <c r="K1292" s="59"/>
      <c r="L1292" s="59"/>
    </row>
    <row r="1293" spans="2:14" ht="25.5" customHeight="1" x14ac:dyDescent="0.2">
      <c r="B1293" s="280" t="s">
        <v>164</v>
      </c>
      <c r="C1293" s="280"/>
      <c r="D1293" s="280"/>
      <c r="E1293" s="280"/>
      <c r="F1293" s="280"/>
      <c r="G1293" s="280"/>
      <c r="H1293" s="280"/>
      <c r="I1293" s="280"/>
      <c r="J1293" s="280"/>
      <c r="K1293" s="280"/>
      <c r="L1293" s="280"/>
      <c r="M1293" s="280"/>
    </row>
    <row r="1294" spans="2:14" ht="15" customHeight="1" x14ac:dyDescent="0.2">
      <c r="B1294" s="50"/>
      <c r="C1294" s="50"/>
      <c r="D1294" s="50"/>
      <c r="E1294" s="50"/>
      <c r="F1294" s="50"/>
      <c r="G1294" s="50"/>
    </row>
    <row r="1295" spans="2:14" ht="24.95" customHeight="1" x14ac:dyDescent="0.2">
      <c r="B1295" s="325" t="s">
        <v>92</v>
      </c>
      <c r="C1295" s="325"/>
      <c r="D1295" s="325"/>
      <c r="E1295" s="325"/>
      <c r="F1295" s="325"/>
      <c r="G1295" s="325"/>
      <c r="H1295" s="325"/>
      <c r="I1295" s="325"/>
      <c r="J1295" s="325"/>
    </row>
    <row r="1296" spans="2:14" ht="24.95" customHeight="1" x14ac:dyDescent="0.2">
      <c r="B1296" s="322" t="s">
        <v>36</v>
      </c>
      <c r="C1296" s="292" t="s">
        <v>47</v>
      </c>
      <c r="D1296" s="292"/>
      <c r="E1296" s="292"/>
      <c r="F1296" s="292" t="s">
        <v>48</v>
      </c>
      <c r="G1296" s="292"/>
      <c r="H1296" s="292"/>
      <c r="I1296" s="143" t="s">
        <v>52</v>
      </c>
      <c r="J1296" s="145" t="s">
        <v>53</v>
      </c>
      <c r="M1296" s="38"/>
    </row>
    <row r="1297" spans="2:14" ht="24.95" customHeight="1" x14ac:dyDescent="0.2">
      <c r="B1297" s="323"/>
      <c r="C1297" s="139" t="s">
        <v>66</v>
      </c>
      <c r="D1297" s="139" t="s">
        <v>67</v>
      </c>
      <c r="E1297" s="196" t="s">
        <v>68</v>
      </c>
      <c r="F1297" s="139" t="s">
        <v>69</v>
      </c>
      <c r="G1297" s="139" t="s">
        <v>70</v>
      </c>
      <c r="H1297" s="140" t="s">
        <v>71</v>
      </c>
      <c r="I1297" s="144" t="s">
        <v>82</v>
      </c>
      <c r="J1297" s="146" t="s">
        <v>83</v>
      </c>
      <c r="K1297" s="15"/>
      <c r="M1297" s="38"/>
    </row>
    <row r="1298" spans="2:14" ht="24.95" customHeight="1" x14ac:dyDescent="0.2">
      <c r="B1298" s="137" t="s">
        <v>109</v>
      </c>
      <c r="C1298" s="250">
        <v>848</v>
      </c>
      <c r="D1298" s="250">
        <v>44</v>
      </c>
      <c r="E1298" s="251">
        <v>892</v>
      </c>
      <c r="F1298" s="250">
        <v>1514</v>
      </c>
      <c r="G1298" s="250">
        <v>107</v>
      </c>
      <c r="H1298" s="252">
        <v>1621</v>
      </c>
      <c r="I1298" s="253">
        <v>5.5100445300000002E-2</v>
      </c>
      <c r="J1298" s="254">
        <v>1.8172645739910001</v>
      </c>
      <c r="K1298" s="40"/>
      <c r="M1298" s="38"/>
    </row>
    <row r="1299" spans="2:14" ht="24.95" customHeight="1" x14ac:dyDescent="0.2">
      <c r="B1299" s="137" t="s">
        <v>5</v>
      </c>
      <c r="C1299" s="250">
        <v>1041</v>
      </c>
      <c r="D1299" s="250">
        <v>130</v>
      </c>
      <c r="E1299" s="251">
        <v>1171</v>
      </c>
      <c r="F1299" s="250">
        <v>1723</v>
      </c>
      <c r="G1299" s="250">
        <v>350</v>
      </c>
      <c r="H1299" s="252">
        <v>2073</v>
      </c>
      <c r="I1299" s="253">
        <v>9.3395206300000005E-2</v>
      </c>
      <c r="J1299" s="254">
        <v>1.7702818104183999</v>
      </c>
      <c r="K1299" s="40"/>
      <c r="M1299" s="38"/>
    </row>
    <row r="1300" spans="2:14" ht="24.95" customHeight="1" x14ac:dyDescent="0.2">
      <c r="B1300" s="137" t="s">
        <v>22</v>
      </c>
      <c r="C1300" s="250">
        <v>1484</v>
      </c>
      <c r="D1300" s="250">
        <v>115</v>
      </c>
      <c r="E1300" s="251">
        <v>1599</v>
      </c>
      <c r="F1300" s="250">
        <v>3656</v>
      </c>
      <c r="G1300" s="250">
        <v>295</v>
      </c>
      <c r="H1300" s="252">
        <v>3951</v>
      </c>
      <c r="I1300" s="253">
        <v>0.1225496278</v>
      </c>
      <c r="J1300" s="254">
        <v>2.4709193245779</v>
      </c>
      <c r="K1300" s="40"/>
      <c r="M1300" s="38"/>
    </row>
    <row r="1301" spans="2:14" ht="24.95" customHeight="1" x14ac:dyDescent="0.2">
      <c r="B1301" s="137" t="s">
        <v>7</v>
      </c>
      <c r="C1301" s="250">
        <v>242</v>
      </c>
      <c r="D1301" s="250">
        <v>61</v>
      </c>
      <c r="E1301" s="251">
        <v>303</v>
      </c>
      <c r="F1301" s="250">
        <v>717</v>
      </c>
      <c r="G1301" s="250">
        <v>75</v>
      </c>
      <c r="H1301" s="252">
        <v>792</v>
      </c>
      <c r="I1301" s="253">
        <v>0.12462627850000001</v>
      </c>
      <c r="J1301" s="254">
        <v>2.6138613861386002</v>
      </c>
      <c r="K1301" s="40"/>
      <c r="M1301" s="38"/>
    </row>
    <row r="1302" spans="2:14" ht="24.95" customHeight="1" x14ac:dyDescent="0.2">
      <c r="B1302" s="137" t="s">
        <v>8</v>
      </c>
      <c r="C1302" s="250">
        <v>3017</v>
      </c>
      <c r="D1302" s="250">
        <v>1968</v>
      </c>
      <c r="E1302" s="251">
        <v>4985</v>
      </c>
      <c r="F1302" s="250">
        <v>6471</v>
      </c>
      <c r="G1302" s="250">
        <v>3329</v>
      </c>
      <c r="H1302" s="252">
        <v>9800</v>
      </c>
      <c r="I1302" s="253">
        <v>0.17218356879999999</v>
      </c>
      <c r="J1302" s="254">
        <v>1.9658976930792</v>
      </c>
      <c r="K1302" s="40"/>
      <c r="M1302" s="38"/>
    </row>
    <row r="1303" spans="2:14" ht="24.95" customHeight="1" x14ac:dyDescent="0.2">
      <c r="B1303" s="137" t="s">
        <v>9</v>
      </c>
      <c r="C1303" s="250">
        <v>978</v>
      </c>
      <c r="D1303" s="250">
        <v>66</v>
      </c>
      <c r="E1303" s="251">
        <v>1044</v>
      </c>
      <c r="F1303" s="250">
        <v>2053</v>
      </c>
      <c r="G1303" s="250">
        <v>243</v>
      </c>
      <c r="H1303" s="252">
        <v>2296</v>
      </c>
      <c r="I1303" s="253">
        <v>8.1122142499999994E-2</v>
      </c>
      <c r="J1303" s="254">
        <v>2.1992337164751001</v>
      </c>
      <c r="K1303" s="40"/>
      <c r="M1303" s="38"/>
    </row>
    <row r="1304" spans="2:14" ht="24.95" customHeight="1" x14ac:dyDescent="0.2">
      <c r="B1304" s="137" t="s">
        <v>10</v>
      </c>
      <c r="C1304" s="250">
        <v>573</v>
      </c>
      <c r="D1304" s="250">
        <v>44</v>
      </c>
      <c r="E1304" s="251">
        <v>617</v>
      </c>
      <c r="F1304" s="250">
        <v>2202</v>
      </c>
      <c r="G1304" s="250">
        <v>82</v>
      </c>
      <c r="H1304" s="252">
        <v>2284</v>
      </c>
      <c r="I1304" s="253">
        <v>0.17500574669999999</v>
      </c>
      <c r="J1304" s="254">
        <v>3.7017828200972001</v>
      </c>
      <c r="K1304" s="40"/>
      <c r="M1304" s="38"/>
    </row>
    <row r="1305" spans="2:14" ht="24.95" customHeight="1" x14ac:dyDescent="0.2">
      <c r="B1305" s="137" t="s">
        <v>11</v>
      </c>
      <c r="C1305" s="250">
        <v>546</v>
      </c>
      <c r="D1305" s="250">
        <v>15</v>
      </c>
      <c r="E1305" s="251">
        <v>561</v>
      </c>
      <c r="F1305" s="250">
        <v>894</v>
      </c>
      <c r="G1305" s="250">
        <v>61</v>
      </c>
      <c r="H1305" s="252">
        <v>955</v>
      </c>
      <c r="I1305" s="253">
        <v>6.9072761499999996E-2</v>
      </c>
      <c r="J1305" s="254">
        <v>1.7023172905526001</v>
      </c>
      <c r="K1305" s="40"/>
      <c r="M1305" s="41"/>
    </row>
    <row r="1306" spans="2:14" ht="24.95" customHeight="1" x14ac:dyDescent="0.2">
      <c r="B1306" s="137" t="s">
        <v>12</v>
      </c>
      <c r="C1306" s="250">
        <v>249</v>
      </c>
      <c r="D1306" s="250">
        <v>0</v>
      </c>
      <c r="E1306" s="251">
        <v>249</v>
      </c>
      <c r="F1306" s="250">
        <v>627</v>
      </c>
      <c r="G1306" s="250">
        <v>0</v>
      </c>
      <c r="H1306" s="252">
        <v>627</v>
      </c>
      <c r="I1306" s="253">
        <v>5.6182795700000003E-2</v>
      </c>
      <c r="J1306" s="254">
        <v>2.5180722891566001</v>
      </c>
      <c r="K1306" s="40"/>
      <c r="M1306" s="41"/>
    </row>
    <row r="1307" spans="2:14" ht="24.95" customHeight="1" x14ac:dyDescent="0.2">
      <c r="B1307" s="138" t="s">
        <v>14</v>
      </c>
      <c r="C1307" s="255">
        <v>8978</v>
      </c>
      <c r="D1307" s="255">
        <v>2443</v>
      </c>
      <c r="E1307" s="256">
        <v>11421</v>
      </c>
      <c r="F1307" s="255">
        <v>19857</v>
      </c>
      <c r="G1307" s="255">
        <v>4542</v>
      </c>
      <c r="H1307" s="257">
        <v>24399</v>
      </c>
      <c r="I1307" s="258">
        <v>0.1142992327</v>
      </c>
      <c r="J1307" s="259">
        <v>2.1363278171789002</v>
      </c>
      <c r="M1307" s="41"/>
    </row>
    <row r="1308" spans="2:14" ht="24.95" customHeight="1" x14ac:dyDescent="0.2">
      <c r="B1308" s="42"/>
      <c r="C1308" s="47"/>
      <c r="D1308" s="47"/>
      <c r="E1308" s="48"/>
      <c r="F1308" s="47"/>
      <c r="G1308" s="47"/>
      <c r="H1308" s="48"/>
      <c r="I1308" s="56"/>
      <c r="J1308" s="57"/>
      <c r="K1308" s="61"/>
      <c r="L1308" s="61"/>
      <c r="M1308" s="60"/>
      <c r="N1308" s="15"/>
    </row>
    <row r="1309" spans="2:14" ht="24.95" customHeight="1" x14ac:dyDescent="0.2">
      <c r="B1309" s="64"/>
      <c r="C1309" s="64"/>
      <c r="D1309" s="64"/>
      <c r="E1309" s="64"/>
      <c r="F1309" s="64"/>
      <c r="G1309" s="265"/>
      <c r="H1309" s="64"/>
      <c r="I1309" s="64"/>
      <c r="J1309" s="64"/>
      <c r="K1309" s="64"/>
      <c r="L1309" s="64"/>
      <c r="M1309" s="64"/>
      <c r="N1309" s="64"/>
    </row>
    <row r="1310" spans="2:14" ht="24.95" customHeight="1" x14ac:dyDescent="0.2">
      <c r="B1310" s="62"/>
      <c r="C1310" s="62"/>
      <c r="D1310" s="62"/>
      <c r="E1310" s="62"/>
      <c r="F1310" s="62"/>
      <c r="G1310" s="266"/>
      <c r="H1310" s="62"/>
      <c r="I1310" s="62"/>
      <c r="J1310" s="62"/>
      <c r="K1310" s="63"/>
      <c r="L1310" s="63"/>
      <c r="M1310" s="63"/>
      <c r="N1310" s="63"/>
    </row>
    <row r="1311" spans="2:14" ht="24.95" customHeight="1" x14ac:dyDescent="0.2">
      <c r="B1311" s="58"/>
      <c r="C1311" s="58"/>
      <c r="D1311" s="58"/>
      <c r="E1311" s="58"/>
      <c r="G1311" s="264"/>
      <c r="H1311" s="58"/>
      <c r="I1311" s="58"/>
      <c r="J1311" s="58"/>
    </row>
    <row r="1312" spans="2:14" ht="24.95" customHeight="1" x14ac:dyDescent="0.2">
      <c r="B1312" s="58"/>
      <c r="C1312" s="58"/>
      <c r="D1312" s="58"/>
      <c r="E1312" s="58"/>
      <c r="G1312" s="264"/>
      <c r="H1312" s="58"/>
      <c r="I1312" s="58"/>
      <c r="J1312" s="58"/>
    </row>
    <row r="1313" spans="2:11" ht="24.95" customHeight="1" x14ac:dyDescent="0.2">
      <c r="B1313" s="58"/>
      <c r="C1313" s="58"/>
      <c r="D1313" s="58"/>
      <c r="E1313" s="58"/>
      <c r="G1313" s="264"/>
      <c r="H1313" s="58"/>
      <c r="I1313" s="58"/>
      <c r="J1313" s="58"/>
    </row>
    <row r="1314" spans="2:11" ht="24.95" customHeight="1" x14ac:dyDescent="0.2">
      <c r="B1314" s="58"/>
      <c r="C1314" s="58"/>
      <c r="D1314" s="58"/>
      <c r="E1314" s="58"/>
      <c r="G1314" s="264"/>
      <c r="H1314" s="58"/>
      <c r="I1314" s="58"/>
      <c r="J1314" s="58"/>
    </row>
    <row r="1315" spans="2:11" ht="24.95" customHeight="1" x14ac:dyDescent="0.2">
      <c r="B1315" s="58"/>
      <c r="C1315" s="58"/>
      <c r="D1315" s="58"/>
      <c r="E1315" s="58"/>
      <c r="G1315" s="264"/>
      <c r="H1315" s="58"/>
      <c r="I1315" s="58"/>
      <c r="J1315" s="58"/>
    </row>
    <row r="1316" spans="2:11" ht="24.95" customHeight="1" x14ac:dyDescent="0.2">
      <c r="B1316" s="58"/>
      <c r="C1316" s="58"/>
      <c r="D1316" s="58"/>
      <c r="E1316" s="58"/>
      <c r="G1316" s="264"/>
      <c r="H1316" s="58"/>
      <c r="I1316" s="58"/>
      <c r="J1316" s="58"/>
    </row>
    <row r="1317" spans="2:11" ht="24.95" customHeight="1" x14ac:dyDescent="0.2">
      <c r="B1317" s="58"/>
      <c r="C1317" s="58"/>
      <c r="D1317" s="58"/>
      <c r="E1317" s="58"/>
      <c r="G1317" s="264"/>
      <c r="H1317" s="58"/>
      <c r="I1317" s="58"/>
      <c r="J1317" s="58"/>
    </row>
    <row r="1318" spans="2:11" ht="24.95" customHeight="1" x14ac:dyDescent="0.2">
      <c r="B1318" s="58"/>
      <c r="C1318" s="58"/>
      <c r="D1318" s="58"/>
      <c r="E1318" s="58"/>
      <c r="G1318" s="264"/>
      <c r="H1318" s="58"/>
      <c r="I1318" s="58"/>
      <c r="J1318" s="58"/>
    </row>
    <row r="1319" spans="2:11" ht="24.95" customHeight="1" x14ac:dyDescent="0.2">
      <c r="B1319" s="58"/>
      <c r="C1319" s="58"/>
      <c r="D1319" s="58"/>
      <c r="E1319" s="58"/>
      <c r="F1319" s="58"/>
      <c r="G1319" s="58"/>
      <c r="H1319" s="58"/>
      <c r="I1319" s="58"/>
      <c r="J1319" s="58"/>
      <c r="K1319" s="58"/>
    </row>
    <row r="1320" spans="2:11" ht="24.95" customHeight="1" x14ac:dyDescent="0.2">
      <c r="B1320" s="58"/>
      <c r="C1320" s="58"/>
      <c r="D1320" s="58"/>
      <c r="E1320" s="58"/>
      <c r="F1320" s="58"/>
      <c r="G1320" s="58"/>
      <c r="H1320" s="58"/>
      <c r="I1320" s="58"/>
      <c r="J1320" s="58"/>
      <c r="K1320" s="58"/>
    </row>
    <row r="1321" spans="2:11" ht="24.95" customHeight="1" x14ac:dyDescent="0.2">
      <c r="B1321" s="58"/>
      <c r="C1321" s="58"/>
      <c r="D1321" s="58"/>
      <c r="E1321" s="58"/>
      <c r="F1321" s="58"/>
      <c r="G1321" s="58"/>
      <c r="H1321" s="58"/>
      <c r="I1321" s="58"/>
      <c r="J1321" s="58"/>
      <c r="K1321" s="58"/>
    </row>
    <row r="1322" spans="2:11" ht="24.95" customHeight="1" x14ac:dyDescent="0.2">
      <c r="B1322" s="58"/>
      <c r="C1322" s="58"/>
      <c r="D1322" s="58"/>
      <c r="E1322" s="58"/>
      <c r="F1322" s="58"/>
      <c r="G1322" s="58"/>
      <c r="H1322" s="58"/>
      <c r="I1322" s="58"/>
      <c r="J1322" s="58"/>
      <c r="K1322" s="58"/>
    </row>
    <row r="1323" spans="2:11" ht="24.95" customHeight="1" x14ac:dyDescent="0.2">
      <c r="B1323" s="58"/>
      <c r="C1323" s="58"/>
      <c r="D1323" s="58"/>
      <c r="E1323" s="58"/>
      <c r="F1323" s="58"/>
      <c r="G1323" s="58"/>
      <c r="H1323" s="58"/>
      <c r="I1323" s="58"/>
      <c r="J1323" s="58"/>
      <c r="K1323" s="58"/>
    </row>
    <row r="1324" spans="2:11" ht="24.95" customHeight="1" x14ac:dyDescent="0.2">
      <c r="B1324" s="58"/>
      <c r="C1324" s="58"/>
      <c r="D1324" s="58"/>
      <c r="E1324" s="58"/>
      <c r="F1324" s="58"/>
      <c r="G1324" s="58"/>
      <c r="H1324" s="58"/>
      <c r="I1324" s="58"/>
      <c r="J1324" s="58"/>
      <c r="K1324" s="58"/>
    </row>
    <row r="1325" spans="2:11" ht="24.95" customHeight="1" x14ac:dyDescent="0.2">
      <c r="B1325" s="58"/>
      <c r="C1325" s="58"/>
      <c r="D1325" s="58"/>
      <c r="E1325" s="58"/>
      <c r="F1325" s="58"/>
      <c r="G1325" s="58"/>
      <c r="H1325" s="58"/>
      <c r="I1325" s="58"/>
      <c r="J1325" s="58"/>
      <c r="K1325" s="58"/>
    </row>
    <row r="1326" spans="2:11" ht="24.95" customHeight="1" x14ac:dyDescent="0.2">
      <c r="B1326" s="58"/>
      <c r="C1326" s="58"/>
      <c r="D1326" s="58"/>
      <c r="E1326" s="58"/>
      <c r="F1326" s="58"/>
      <c r="G1326" s="58"/>
      <c r="H1326" s="58"/>
      <c r="I1326" s="58"/>
      <c r="J1326" s="58"/>
      <c r="K1326" s="58"/>
    </row>
    <row r="1327" spans="2:11" ht="24.95" customHeight="1" x14ac:dyDescent="0.2">
      <c r="B1327" s="58"/>
      <c r="C1327" s="58"/>
      <c r="D1327" s="58"/>
      <c r="E1327" s="58"/>
      <c r="F1327" s="58"/>
      <c r="G1327" s="58"/>
      <c r="H1327" s="58"/>
      <c r="I1327" s="58"/>
      <c r="J1327" s="58"/>
      <c r="K1327" s="58"/>
    </row>
    <row r="1328" spans="2:11" ht="24.95" customHeight="1" x14ac:dyDescent="0.2">
      <c r="B1328" s="58"/>
      <c r="C1328" s="58"/>
      <c r="D1328" s="58"/>
      <c r="E1328" s="58"/>
      <c r="F1328" s="58"/>
      <c r="G1328" s="58"/>
      <c r="H1328" s="58"/>
      <c r="I1328" s="58"/>
      <c r="J1328" s="58"/>
      <c r="K1328" s="58"/>
    </row>
    <row r="1329" spans="2:11" ht="24.95" customHeight="1" x14ac:dyDescent="0.2">
      <c r="B1329" s="58"/>
      <c r="C1329" s="58"/>
      <c r="D1329" s="58"/>
      <c r="E1329" s="58"/>
      <c r="F1329" s="58"/>
      <c r="G1329" s="58"/>
      <c r="H1329" s="58"/>
      <c r="I1329" s="58"/>
      <c r="J1329" s="58"/>
      <c r="K1329" s="58"/>
    </row>
    <row r="1330" spans="2:11" ht="24.95" customHeight="1" x14ac:dyDescent="0.2">
      <c r="B1330" s="58"/>
      <c r="C1330" s="58"/>
      <c r="D1330" s="58"/>
      <c r="E1330" s="58"/>
      <c r="F1330" s="58"/>
      <c r="G1330" s="58"/>
      <c r="H1330" s="58"/>
      <c r="I1330" s="58"/>
      <c r="J1330" s="58"/>
      <c r="K1330" s="58"/>
    </row>
    <row r="1331" spans="2:11" ht="24.95" customHeight="1" x14ac:dyDescent="0.2">
      <c r="B1331" s="58"/>
      <c r="C1331" s="58"/>
      <c r="D1331" s="58"/>
      <c r="E1331" s="58"/>
      <c r="F1331" s="58"/>
      <c r="G1331" s="58"/>
      <c r="H1331" s="58"/>
      <c r="I1331" s="58"/>
      <c r="J1331" s="58"/>
      <c r="K1331" s="58"/>
    </row>
    <row r="1332" spans="2:11" ht="24.95" customHeight="1" x14ac:dyDescent="0.2">
      <c r="B1332" s="58"/>
      <c r="C1332" s="58"/>
      <c r="D1332" s="58"/>
      <c r="E1332" s="58"/>
      <c r="F1332" s="58"/>
      <c r="G1332" s="58"/>
      <c r="H1332" s="58"/>
      <c r="I1332" s="58"/>
      <c r="J1332" s="58"/>
      <c r="K1332" s="58"/>
    </row>
    <row r="1333" spans="2:11" ht="24.95" customHeight="1" x14ac:dyDescent="0.2">
      <c r="B1333" s="58"/>
      <c r="C1333" s="58"/>
      <c r="D1333" s="58"/>
      <c r="E1333" s="58"/>
      <c r="F1333" s="58"/>
      <c r="G1333" s="58"/>
      <c r="H1333" s="58"/>
      <c r="I1333" s="58"/>
      <c r="J1333" s="58"/>
      <c r="K1333" s="58"/>
    </row>
    <row r="1334" spans="2:11" ht="24.95" customHeight="1" x14ac:dyDescent="0.2">
      <c r="B1334" s="58"/>
      <c r="C1334" s="58"/>
      <c r="D1334" s="58"/>
      <c r="E1334" s="58"/>
      <c r="F1334" s="58"/>
      <c r="G1334" s="58"/>
      <c r="H1334" s="58"/>
      <c r="I1334" s="58"/>
      <c r="J1334" s="58"/>
      <c r="K1334" s="58"/>
    </row>
    <row r="1335" spans="2:11" ht="24.95" customHeight="1" x14ac:dyDescent="0.2">
      <c r="B1335" s="58"/>
      <c r="C1335" s="58"/>
      <c r="D1335" s="58"/>
      <c r="E1335" s="58"/>
      <c r="F1335" s="58"/>
      <c r="G1335" s="58"/>
      <c r="H1335" s="58"/>
      <c r="I1335" s="58"/>
      <c r="J1335" s="58"/>
      <c r="K1335" s="58"/>
    </row>
    <row r="1336" spans="2:11" ht="24.95" customHeight="1" x14ac:dyDescent="0.2">
      <c r="B1336" s="58"/>
      <c r="C1336" s="58"/>
      <c r="D1336" s="58"/>
      <c r="E1336" s="58"/>
      <c r="F1336" s="58"/>
      <c r="G1336" s="58"/>
      <c r="H1336" s="58"/>
      <c r="I1336" s="58"/>
      <c r="J1336" s="58"/>
      <c r="K1336" s="58"/>
    </row>
    <row r="1337" spans="2:11" ht="24.95" customHeight="1" x14ac:dyDescent="0.2">
      <c r="B1337" s="58"/>
      <c r="C1337" s="58"/>
      <c r="D1337" s="58"/>
      <c r="E1337" s="58"/>
      <c r="F1337" s="58"/>
      <c r="G1337" s="58"/>
      <c r="H1337" s="58"/>
      <c r="I1337" s="58"/>
      <c r="J1337" s="58"/>
      <c r="K1337" s="58"/>
    </row>
    <row r="1338" spans="2:11" ht="24.95" customHeight="1" x14ac:dyDescent="0.2">
      <c r="B1338" s="58"/>
      <c r="C1338" s="58"/>
      <c r="D1338" s="58"/>
      <c r="E1338" s="58"/>
      <c r="F1338" s="58"/>
      <c r="G1338" s="58"/>
      <c r="H1338" s="58"/>
      <c r="I1338" s="58"/>
      <c r="J1338" s="58"/>
      <c r="K1338" s="58"/>
    </row>
    <row r="1339" spans="2:11" ht="24.95" customHeight="1" x14ac:dyDescent="0.2">
      <c r="B1339" s="58"/>
      <c r="C1339" s="58"/>
      <c r="D1339" s="58"/>
      <c r="E1339" s="58"/>
      <c r="F1339" s="58"/>
      <c r="G1339" s="58"/>
      <c r="H1339" s="58"/>
      <c r="I1339" s="58"/>
      <c r="J1339" s="58"/>
      <c r="K1339" s="58"/>
    </row>
    <row r="1340" spans="2:11" ht="24.95" customHeight="1" x14ac:dyDescent="0.2">
      <c r="B1340" s="58"/>
      <c r="C1340" s="58"/>
      <c r="D1340" s="58"/>
      <c r="E1340" s="58"/>
      <c r="F1340" s="58"/>
      <c r="G1340" s="58"/>
      <c r="H1340" s="58"/>
      <c r="I1340" s="58"/>
      <c r="J1340" s="58"/>
      <c r="K1340" s="58"/>
    </row>
    <row r="1341" spans="2:11" ht="24.95" customHeight="1" x14ac:dyDescent="0.2">
      <c r="B1341" s="58"/>
      <c r="C1341" s="58"/>
      <c r="D1341" s="58"/>
      <c r="E1341" s="58"/>
      <c r="F1341" s="58"/>
      <c r="G1341" s="58"/>
      <c r="H1341" s="58"/>
      <c r="I1341" s="58"/>
      <c r="J1341" s="58"/>
      <c r="K1341" s="58"/>
    </row>
    <row r="1342" spans="2:11" ht="24.95" customHeight="1" x14ac:dyDescent="0.2">
      <c r="B1342" s="58"/>
      <c r="C1342" s="58"/>
      <c r="D1342" s="58"/>
      <c r="E1342" s="58"/>
      <c r="F1342" s="58"/>
      <c r="G1342" s="58"/>
      <c r="H1342" s="58"/>
      <c r="I1342" s="58"/>
      <c r="J1342" s="58"/>
      <c r="K1342" s="58"/>
    </row>
    <row r="1343" spans="2:11" ht="24.95" customHeight="1" x14ac:dyDescent="0.2">
      <c r="B1343" s="58"/>
      <c r="C1343" s="58"/>
      <c r="D1343" s="58"/>
      <c r="E1343" s="58"/>
      <c r="F1343" s="58"/>
      <c r="G1343" s="58"/>
      <c r="H1343" s="58"/>
      <c r="I1343" s="58"/>
      <c r="J1343" s="58"/>
      <c r="K1343" s="58"/>
    </row>
    <row r="1344" spans="2:11" ht="24.95" customHeight="1" x14ac:dyDescent="0.2">
      <c r="B1344" s="58"/>
      <c r="C1344" s="58"/>
      <c r="D1344" s="58"/>
      <c r="E1344" s="58"/>
      <c r="F1344" s="58"/>
      <c r="G1344" s="58"/>
      <c r="H1344" s="58"/>
      <c r="I1344" s="58"/>
      <c r="J1344" s="58"/>
      <c r="K1344" s="58"/>
    </row>
    <row r="1345" spans="2:15" ht="24.95" customHeight="1" x14ac:dyDescent="0.2">
      <c r="B1345" s="58"/>
      <c r="C1345" s="58"/>
      <c r="D1345" s="58"/>
      <c r="E1345" s="58"/>
      <c r="F1345" s="58"/>
      <c r="G1345" s="58"/>
      <c r="H1345" s="58"/>
      <c r="I1345" s="58"/>
      <c r="J1345" s="58"/>
      <c r="K1345" s="58"/>
    </row>
    <row r="1346" spans="2:15" ht="24.95" customHeight="1" x14ac:dyDescent="0.2">
      <c r="B1346" s="58"/>
      <c r="C1346" s="58"/>
      <c r="D1346" s="58"/>
      <c r="E1346" s="58"/>
      <c r="F1346" s="58"/>
      <c r="G1346" s="58"/>
      <c r="H1346" s="58"/>
      <c r="I1346" s="58"/>
      <c r="J1346" s="58"/>
      <c r="K1346" s="58"/>
    </row>
    <row r="1347" spans="2:15" ht="24.95" customHeight="1" x14ac:dyDescent="0.2">
      <c r="B1347" s="58"/>
      <c r="C1347" s="58"/>
      <c r="D1347" s="58"/>
      <c r="E1347" s="58"/>
      <c r="F1347" s="58"/>
      <c r="G1347" s="58"/>
      <c r="H1347" s="58"/>
      <c r="I1347" s="58"/>
      <c r="J1347" s="58"/>
      <c r="K1347" s="58"/>
    </row>
    <row r="1348" spans="2:15" ht="24.95" customHeight="1" x14ac:dyDescent="0.2">
      <c r="B1348" s="58"/>
      <c r="C1348" s="58"/>
      <c r="D1348" s="58"/>
      <c r="E1348" s="58"/>
      <c r="F1348" s="58"/>
      <c r="G1348" s="58"/>
      <c r="H1348" s="58"/>
      <c r="I1348" s="58"/>
      <c r="J1348" s="58"/>
      <c r="K1348" s="58"/>
    </row>
    <row r="1349" spans="2:15" ht="24.95" customHeight="1" x14ac:dyDescent="0.2">
      <c r="B1349" s="58"/>
      <c r="C1349" s="58"/>
      <c r="D1349" s="58"/>
      <c r="E1349" s="58"/>
      <c r="F1349" s="58"/>
      <c r="G1349" s="58"/>
      <c r="H1349" s="58"/>
      <c r="I1349" s="58"/>
      <c r="J1349" s="58"/>
      <c r="K1349" s="58"/>
    </row>
    <row r="1350" spans="2:15" ht="24.95" customHeight="1" x14ac:dyDescent="0.2">
      <c r="B1350" s="58"/>
      <c r="C1350" s="58"/>
      <c r="D1350" s="58"/>
      <c r="E1350" s="58"/>
      <c r="F1350" s="58"/>
      <c r="G1350" s="58"/>
      <c r="H1350" s="58"/>
      <c r="I1350" s="58"/>
      <c r="J1350" s="58"/>
      <c r="K1350" s="58"/>
    </row>
    <row r="1351" spans="2:15" ht="24.95" customHeight="1" x14ac:dyDescent="0.2">
      <c r="B1351" s="58"/>
      <c r="C1351" s="58"/>
      <c r="D1351" s="58"/>
      <c r="E1351" s="58"/>
      <c r="F1351" s="58"/>
      <c r="G1351" s="58"/>
      <c r="H1351" s="58"/>
      <c r="I1351" s="58"/>
      <c r="J1351" s="58"/>
      <c r="K1351" s="58"/>
    </row>
    <row r="1352" spans="2:15" ht="24.95" customHeight="1" x14ac:dyDescent="0.2">
      <c r="B1352" s="58"/>
      <c r="C1352" s="58"/>
      <c r="D1352" s="58"/>
      <c r="E1352" s="58"/>
      <c r="F1352" s="58"/>
      <c r="G1352" s="58"/>
      <c r="H1352" s="58"/>
      <c r="I1352" s="58"/>
      <c r="J1352" s="58"/>
      <c r="K1352" s="58"/>
    </row>
    <row r="1353" spans="2:15" ht="24.95" customHeight="1" x14ac:dyDescent="0.2">
      <c r="B1353" s="58"/>
      <c r="C1353" s="58"/>
      <c r="D1353" s="58"/>
      <c r="E1353" s="58"/>
      <c r="F1353" s="58"/>
      <c r="G1353" s="58"/>
      <c r="H1353" s="58"/>
      <c r="I1353" s="58"/>
      <c r="J1353" s="58"/>
      <c r="K1353" s="58"/>
    </row>
    <row r="1354" spans="2:15" ht="24.95" customHeight="1" x14ac:dyDescent="0.2">
      <c r="B1354" s="58"/>
      <c r="C1354" s="58"/>
      <c r="D1354" s="58"/>
      <c r="E1354" s="58"/>
      <c r="F1354" s="58"/>
      <c r="G1354" s="58"/>
      <c r="H1354" s="58"/>
      <c r="I1354" s="58"/>
      <c r="J1354" s="58"/>
      <c r="K1354" s="58"/>
    </row>
    <row r="1355" spans="2:15" ht="24.95" customHeight="1" x14ac:dyDescent="0.2">
      <c r="B1355" s="58"/>
      <c r="C1355" s="58"/>
      <c r="D1355" s="58"/>
      <c r="E1355" s="58"/>
      <c r="F1355" s="58"/>
      <c r="G1355" s="58"/>
      <c r="H1355" s="58"/>
      <c r="I1355" s="58"/>
      <c r="J1355" s="58"/>
      <c r="K1355" s="58"/>
    </row>
    <row r="1356" spans="2:15" ht="24.95" customHeight="1" x14ac:dyDescent="0.2">
      <c r="M1356" s="25">
        <v>17</v>
      </c>
    </row>
    <row r="1357" spans="2:15" ht="25.5" customHeight="1" x14ac:dyDescent="0.2">
      <c r="B1357" s="279" t="s">
        <v>165</v>
      </c>
      <c r="C1357" s="279"/>
      <c r="D1357" s="279"/>
      <c r="E1357" s="279"/>
      <c r="F1357" s="279"/>
      <c r="G1357" s="279"/>
      <c r="H1357" s="279"/>
      <c r="I1357" s="279"/>
      <c r="J1357" s="279"/>
      <c r="K1357" s="279"/>
      <c r="L1357" s="279"/>
      <c r="M1357" s="279"/>
    </row>
    <row r="1358" spans="2:15" ht="24.95" customHeight="1" x14ac:dyDescent="0.2">
      <c r="B1358" s="50"/>
      <c r="C1358" s="50"/>
      <c r="D1358" s="50"/>
      <c r="E1358" s="50"/>
      <c r="F1358" s="50"/>
      <c r="G1358" s="50"/>
    </row>
    <row r="1359" spans="2:15" ht="24.95" customHeight="1" x14ac:dyDescent="0.2">
      <c r="B1359" s="297" t="s">
        <v>13</v>
      </c>
      <c r="C1359" s="297"/>
      <c r="D1359" s="297"/>
      <c r="E1359" s="297"/>
      <c r="F1359" s="297"/>
      <c r="G1359" s="297"/>
      <c r="H1359" s="297"/>
      <c r="I1359" s="32"/>
      <c r="J1359" s="32"/>
      <c r="K1359" s="32"/>
      <c r="L1359" s="32"/>
      <c r="M1359" s="9"/>
      <c r="N1359" s="9"/>
      <c r="O1359" s="9"/>
    </row>
    <row r="1360" spans="2:15" ht="24.95" customHeight="1" x14ac:dyDescent="0.2">
      <c r="B1360" s="136" t="s">
        <v>35</v>
      </c>
      <c r="C1360" s="300" t="s">
        <v>62</v>
      </c>
      <c r="D1360" s="300"/>
      <c r="E1360" s="300" t="s">
        <v>63</v>
      </c>
      <c r="F1360" s="300"/>
      <c r="G1360" s="300" t="s">
        <v>0</v>
      </c>
      <c r="H1360" s="300"/>
      <c r="I1360" s="32"/>
      <c r="J1360" s="32"/>
      <c r="K1360" s="32"/>
      <c r="L1360" s="32"/>
      <c r="M1360" s="9"/>
      <c r="N1360" s="9"/>
      <c r="O1360" s="9"/>
    </row>
    <row r="1361" spans="2:15" ht="24.95" customHeight="1" x14ac:dyDescent="0.2">
      <c r="B1361" s="249" t="s">
        <v>166</v>
      </c>
      <c r="C1361" s="333">
        <v>6822</v>
      </c>
      <c r="D1361" s="333"/>
      <c r="E1361" s="333">
        <v>944</v>
      </c>
      <c r="F1361" s="333"/>
      <c r="G1361" s="281">
        <v>7766</v>
      </c>
      <c r="H1361" s="283"/>
      <c r="I1361" s="32"/>
      <c r="J1361" s="32"/>
      <c r="K1361" s="32"/>
      <c r="L1361" s="32"/>
      <c r="M1361" s="9"/>
      <c r="N1361" s="9"/>
      <c r="O1361" s="9"/>
    </row>
    <row r="1362" spans="2:15" ht="24.95" customHeight="1" x14ac:dyDescent="0.2">
      <c r="B1362" s="249" t="s">
        <v>167</v>
      </c>
      <c r="C1362" s="333">
        <v>8978</v>
      </c>
      <c r="D1362" s="333"/>
      <c r="E1362" s="333">
        <v>2443</v>
      </c>
      <c r="F1362" s="333"/>
      <c r="G1362" s="281">
        <v>11421</v>
      </c>
      <c r="H1362" s="283"/>
      <c r="I1362" s="32"/>
      <c r="J1362" s="32"/>
      <c r="K1362" s="32"/>
      <c r="L1362" s="32"/>
      <c r="M1362" s="9"/>
      <c r="N1362" s="9"/>
      <c r="O1362" s="9"/>
    </row>
    <row r="1363" spans="2:15" ht="24.95" customHeight="1" x14ac:dyDescent="0.2">
      <c r="B1363" s="118" t="s">
        <v>43</v>
      </c>
      <c r="C1363" s="284">
        <f>(C1362-C1361)/C1361</f>
        <v>0.31603635297566696</v>
      </c>
      <c r="D1363" s="284"/>
      <c r="E1363" s="284">
        <f>(E1362-E1361)/E1361</f>
        <v>1.5879237288135593</v>
      </c>
      <c r="F1363" s="284"/>
      <c r="G1363" s="284">
        <f>(G1362-G1361)/G1361</f>
        <v>0.47064125676023694</v>
      </c>
      <c r="H1363" s="284"/>
      <c r="I1363" s="32"/>
      <c r="J1363" s="32"/>
      <c r="K1363" s="32"/>
      <c r="L1363" s="32"/>
      <c r="M1363" s="9"/>
      <c r="N1363" s="9"/>
      <c r="O1363" s="9"/>
    </row>
    <row r="1364" spans="2:15" ht="24.95" customHeight="1" x14ac:dyDescent="0.2"/>
    <row r="1365" spans="2:15" ht="24.95" customHeight="1" x14ac:dyDescent="0.2"/>
    <row r="1366" spans="2:15" ht="24.95" customHeight="1" x14ac:dyDescent="0.2"/>
    <row r="1367" spans="2:15" ht="24.95" customHeight="1" x14ac:dyDescent="0.2"/>
    <row r="1368" spans="2:15" ht="24.95" customHeight="1" x14ac:dyDescent="0.2"/>
    <row r="1369" spans="2:15" ht="24.95" customHeight="1" x14ac:dyDescent="0.2"/>
    <row r="1370" spans="2:15" ht="24.95" customHeight="1" x14ac:dyDescent="0.2"/>
    <row r="1371" spans="2:15" ht="24.95" customHeight="1" x14ac:dyDescent="0.2"/>
    <row r="1372" spans="2:15" ht="24.95" customHeight="1" x14ac:dyDescent="0.2"/>
    <row r="1373" spans="2:15" ht="24.95" customHeight="1" x14ac:dyDescent="0.2"/>
    <row r="1374" spans="2:15" ht="24.95" customHeight="1" x14ac:dyDescent="0.2"/>
    <row r="1375" spans="2:15" ht="24.95" customHeight="1" x14ac:dyDescent="0.2"/>
    <row r="1376" spans="2:15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/>
    <row r="1380" spans="2:12" ht="24.95" customHeight="1" x14ac:dyDescent="0.2"/>
    <row r="1381" spans="2:12" ht="24.95" customHeight="1" x14ac:dyDescent="0.2"/>
    <row r="1382" spans="2:12" ht="24.95" customHeight="1" x14ac:dyDescent="0.2"/>
    <row r="1383" spans="2:12" ht="24.95" customHeight="1" x14ac:dyDescent="0.2"/>
    <row r="1384" spans="2:12" ht="24.95" customHeight="1" x14ac:dyDescent="0.2"/>
    <row r="1385" spans="2:12" ht="24.95" customHeight="1" x14ac:dyDescent="0.2"/>
    <row r="1386" spans="2:12" ht="24.95" customHeight="1" x14ac:dyDescent="0.2">
      <c r="B1386" s="36"/>
      <c r="C1386" s="36"/>
      <c r="D1386" s="36"/>
      <c r="E1386" s="36"/>
      <c r="F1386" s="36"/>
      <c r="G1386" s="36"/>
      <c r="H1386" s="36"/>
      <c r="I1386" s="36"/>
      <c r="J1386" s="36"/>
      <c r="K1386" s="36"/>
      <c r="L1386" s="36"/>
    </row>
    <row r="1387" spans="2:12" ht="24.95" customHeight="1" x14ac:dyDescent="0.2">
      <c r="B1387" s="261"/>
      <c r="C1387" s="261"/>
      <c r="D1387" s="261"/>
      <c r="E1387" s="261"/>
      <c r="F1387" s="261"/>
      <c r="G1387" s="261"/>
      <c r="H1387" s="261"/>
      <c r="I1387" s="261"/>
      <c r="J1387" s="261"/>
      <c r="K1387" s="261"/>
      <c r="L1387" s="261"/>
    </row>
    <row r="1388" spans="2:12" ht="24.95" customHeight="1" x14ac:dyDescent="0.2">
      <c r="B1388" s="261"/>
      <c r="C1388" s="261"/>
      <c r="D1388" s="261"/>
      <c r="E1388" s="261"/>
      <c r="F1388" s="261"/>
      <c r="G1388" s="261"/>
      <c r="H1388" s="261"/>
      <c r="I1388" s="261"/>
      <c r="J1388" s="261"/>
      <c r="K1388" s="261"/>
      <c r="L1388" s="261"/>
    </row>
    <row r="1389" spans="2:12" ht="24.95" customHeight="1" x14ac:dyDescent="0.2">
      <c r="B1389" s="288" t="s">
        <v>15</v>
      </c>
      <c r="C1389" s="288"/>
      <c r="D1389" s="288"/>
      <c r="E1389" s="288"/>
      <c r="F1389" s="288"/>
      <c r="G1389" s="288"/>
      <c r="H1389" s="288"/>
      <c r="I1389" s="288"/>
      <c r="J1389" s="288"/>
    </row>
    <row r="1390" spans="2:12" ht="24.95" customHeight="1" x14ac:dyDescent="0.2">
      <c r="B1390" s="149" t="s">
        <v>35</v>
      </c>
      <c r="C1390" s="287" t="s">
        <v>64</v>
      </c>
      <c r="D1390" s="287"/>
      <c r="E1390" s="287" t="s">
        <v>65</v>
      </c>
      <c r="F1390" s="287"/>
      <c r="G1390" s="287" t="s">
        <v>1</v>
      </c>
      <c r="H1390" s="287"/>
      <c r="I1390" s="287" t="s">
        <v>18</v>
      </c>
      <c r="J1390" s="287"/>
      <c r="L1390" s="33"/>
    </row>
    <row r="1391" spans="2:12" ht="24.95" customHeight="1" x14ac:dyDescent="0.2">
      <c r="B1391" s="249" t="s">
        <v>166</v>
      </c>
      <c r="C1391" s="333">
        <v>16495</v>
      </c>
      <c r="D1391" s="333"/>
      <c r="E1391" s="333">
        <v>3839</v>
      </c>
      <c r="F1391" s="333"/>
      <c r="G1391" s="281">
        <v>20334</v>
      </c>
      <c r="H1391" s="281"/>
      <c r="I1391" s="282">
        <v>0.104083701</v>
      </c>
      <c r="J1391" s="283"/>
    </row>
    <row r="1392" spans="2:12" ht="24.95" customHeight="1" x14ac:dyDescent="0.2">
      <c r="B1392" s="249" t="s">
        <v>167</v>
      </c>
      <c r="C1392" s="333">
        <v>19857</v>
      </c>
      <c r="D1392" s="333"/>
      <c r="E1392" s="333">
        <v>4542</v>
      </c>
      <c r="F1392" s="333"/>
      <c r="G1392" s="281">
        <v>24399</v>
      </c>
      <c r="H1392" s="281"/>
      <c r="I1392" s="282">
        <v>0.1142992327</v>
      </c>
      <c r="J1392" s="283"/>
    </row>
    <row r="1393" spans="2:10" ht="24.95" customHeight="1" x14ac:dyDescent="0.2">
      <c r="B1393" s="107" t="s">
        <v>43</v>
      </c>
      <c r="C1393" s="285">
        <f>(C1392-C1391)/C1391</f>
        <v>0.20381933919369505</v>
      </c>
      <c r="D1393" s="285"/>
      <c r="E1393" s="285">
        <f>(E1392-E1391)/E1391</f>
        <v>0.18312060432404273</v>
      </c>
      <c r="F1393" s="285"/>
      <c r="G1393" s="285">
        <f>(G1392-G1391)/G1391</f>
        <v>0.19991147831218647</v>
      </c>
      <c r="H1393" s="285"/>
      <c r="I1393" s="285">
        <f>(I1392-I1391)/I1391</f>
        <v>9.8147275719951604E-2</v>
      </c>
      <c r="J1393" s="285"/>
    </row>
    <row r="1394" spans="2:10" ht="24.95" customHeight="1" x14ac:dyDescent="0.2"/>
    <row r="1395" spans="2:10" ht="24.95" customHeight="1" x14ac:dyDescent="0.2"/>
    <row r="1396" spans="2:10" ht="24.95" customHeight="1" x14ac:dyDescent="0.2"/>
    <row r="1397" spans="2:10" ht="24.95" customHeight="1" x14ac:dyDescent="0.2"/>
    <row r="1398" spans="2:10" ht="24.95" customHeight="1" x14ac:dyDescent="0.2"/>
    <row r="1399" spans="2:10" ht="24.95" customHeight="1" x14ac:dyDescent="0.2"/>
    <row r="1400" spans="2:10" ht="24.95" customHeight="1" x14ac:dyDescent="0.2"/>
    <row r="1401" spans="2:10" ht="24.95" customHeight="1" x14ac:dyDescent="0.2"/>
    <row r="1402" spans="2:10" ht="24.95" customHeight="1" x14ac:dyDescent="0.2"/>
    <row r="1403" spans="2:10" ht="24.95" customHeight="1" x14ac:dyDescent="0.2"/>
    <row r="1404" spans="2:10" ht="24.95" customHeight="1" x14ac:dyDescent="0.2"/>
    <row r="1405" spans="2:10" ht="24.95" customHeight="1" x14ac:dyDescent="0.2"/>
    <row r="1406" spans="2:10" ht="24.95" customHeight="1" x14ac:dyDescent="0.2"/>
    <row r="1407" spans="2:10" ht="24.95" customHeight="1" x14ac:dyDescent="0.2"/>
    <row r="1408" spans="2:10" ht="24.95" customHeight="1" x14ac:dyDescent="0.2"/>
    <row r="1409" spans="2:15" ht="24.95" customHeight="1" x14ac:dyDescent="0.2">
      <c r="M1409" s="18"/>
    </row>
    <row r="1410" spans="2:15" ht="24.95" customHeight="1" x14ac:dyDescent="0.2">
      <c r="B1410" s="27"/>
      <c r="C1410" s="28"/>
      <c r="D1410" s="28"/>
      <c r="E1410" s="28"/>
      <c r="F1410" s="28"/>
      <c r="G1410" s="28"/>
      <c r="H1410" s="28"/>
      <c r="I1410" s="9"/>
      <c r="J1410" s="9"/>
      <c r="K1410" s="9"/>
      <c r="L1410" s="9"/>
      <c r="M1410" s="9"/>
      <c r="N1410" s="9"/>
      <c r="O1410" s="9"/>
    </row>
    <row r="1411" spans="2:15" ht="24.95" customHeight="1" x14ac:dyDescent="0.2">
      <c r="B1411" s="27"/>
      <c r="C1411" s="28"/>
      <c r="D1411" s="28"/>
      <c r="E1411" s="28"/>
      <c r="F1411" s="28"/>
      <c r="G1411" s="28"/>
      <c r="H1411" s="28"/>
      <c r="I1411" s="9"/>
      <c r="J1411" s="9"/>
      <c r="K1411" s="9"/>
      <c r="L1411" s="9"/>
      <c r="M1411" s="9"/>
      <c r="N1411" s="9"/>
      <c r="O1411" s="9"/>
    </row>
    <row r="1412" spans="2:15" ht="24.95" customHeight="1" x14ac:dyDescent="0.2">
      <c r="B1412" s="27"/>
      <c r="C1412" s="28"/>
      <c r="D1412" s="28"/>
      <c r="E1412" s="28"/>
      <c r="F1412" s="28"/>
      <c r="G1412" s="28"/>
      <c r="H1412" s="28"/>
      <c r="I1412" s="9"/>
      <c r="J1412" s="9"/>
      <c r="K1412" s="9"/>
      <c r="L1412" s="9"/>
      <c r="M1412" s="9"/>
      <c r="N1412" s="9"/>
      <c r="O1412" s="9"/>
    </row>
    <row r="1413" spans="2:15" ht="24.95" customHeight="1" x14ac:dyDescent="0.2">
      <c r="B1413" s="27"/>
      <c r="C1413" s="28"/>
      <c r="D1413" s="28"/>
      <c r="E1413" s="28"/>
      <c r="F1413" s="28"/>
      <c r="G1413" s="28"/>
      <c r="H1413" s="28"/>
      <c r="I1413" s="9"/>
      <c r="J1413" s="9"/>
      <c r="K1413" s="9"/>
      <c r="L1413" s="9"/>
      <c r="M1413" s="9"/>
      <c r="N1413" s="9"/>
      <c r="O1413" s="9"/>
    </row>
    <row r="1414" spans="2:15" ht="24.95" customHeight="1" x14ac:dyDescent="0.2">
      <c r="B1414" s="27"/>
      <c r="C1414" s="28"/>
      <c r="D1414" s="28"/>
      <c r="E1414" s="28"/>
      <c r="F1414" s="28"/>
      <c r="G1414" s="28"/>
      <c r="H1414" s="28"/>
      <c r="I1414" s="9"/>
      <c r="J1414" s="9"/>
      <c r="K1414" s="9"/>
      <c r="L1414" s="9"/>
      <c r="M1414" s="9"/>
      <c r="N1414" s="9"/>
      <c r="O1414" s="9"/>
    </row>
    <row r="1415" spans="2:15" ht="24.95" customHeight="1" x14ac:dyDescent="0.2">
      <c r="B1415" s="27"/>
      <c r="C1415" s="28"/>
      <c r="D1415" s="28"/>
      <c r="E1415" s="28"/>
      <c r="F1415" s="28"/>
      <c r="G1415" s="28"/>
      <c r="H1415" s="28"/>
      <c r="I1415" s="9"/>
      <c r="J1415" s="9"/>
      <c r="K1415" s="9"/>
      <c r="L1415" s="9"/>
      <c r="M1415" s="9"/>
      <c r="N1415" s="9"/>
      <c r="O1415" s="9"/>
    </row>
    <row r="1416" spans="2:15" ht="24.95" customHeight="1" x14ac:dyDescent="0.2">
      <c r="B1416" s="52"/>
      <c r="C1416" s="52"/>
      <c r="D1416" s="52"/>
      <c r="E1416" s="52"/>
      <c r="F1416" s="52"/>
      <c r="G1416" s="52"/>
      <c r="H1416" s="52"/>
      <c r="I1416" s="52"/>
      <c r="J1416" s="52"/>
      <c r="K1416" s="52"/>
      <c r="N1416" s="52"/>
    </row>
    <row r="1417" spans="2:15" ht="24.95" customHeight="1" x14ac:dyDescent="0.2">
      <c r="B1417" s="52"/>
      <c r="C1417" s="52"/>
      <c r="D1417" s="52"/>
      <c r="E1417" s="52"/>
      <c r="F1417" s="52"/>
      <c r="G1417" s="52"/>
      <c r="H1417" s="52"/>
      <c r="I1417" s="52"/>
      <c r="J1417" s="52"/>
      <c r="K1417" s="52"/>
      <c r="M1417" s="25"/>
      <c r="N1417" s="52"/>
    </row>
    <row r="1418" spans="2:15" ht="24.95" customHeight="1" x14ac:dyDescent="0.2">
      <c r="B1418" s="52"/>
      <c r="C1418" s="52"/>
      <c r="D1418" s="52"/>
      <c r="E1418" s="52"/>
      <c r="F1418" s="52"/>
      <c r="G1418" s="52"/>
      <c r="H1418" s="52"/>
      <c r="I1418" s="52"/>
      <c r="J1418" s="52"/>
      <c r="K1418" s="52"/>
      <c r="M1418" s="25"/>
      <c r="N1418" s="52"/>
    </row>
    <row r="1419" spans="2:15" ht="24.95" customHeight="1" x14ac:dyDescent="0.2">
      <c r="B1419" s="52"/>
      <c r="C1419" s="52"/>
      <c r="D1419" s="52"/>
      <c r="E1419" s="52"/>
      <c r="F1419" s="52"/>
      <c r="G1419" s="52"/>
      <c r="H1419" s="52"/>
      <c r="I1419" s="52"/>
      <c r="J1419" s="52"/>
      <c r="K1419" s="52"/>
      <c r="M1419" s="25"/>
      <c r="N1419" s="52"/>
    </row>
    <row r="1420" spans="2:15" ht="24.95" customHeight="1" x14ac:dyDescent="0.2">
      <c r="B1420" s="52"/>
      <c r="C1420" s="52"/>
      <c r="D1420" s="52"/>
      <c r="E1420" s="52"/>
      <c r="F1420" s="52"/>
      <c r="G1420" s="52"/>
      <c r="H1420" s="52"/>
      <c r="I1420" s="52"/>
      <c r="J1420" s="52"/>
      <c r="K1420" s="52"/>
      <c r="M1420" s="25"/>
      <c r="N1420" s="52"/>
    </row>
    <row r="1421" spans="2:15" ht="24.95" customHeight="1" x14ac:dyDescent="0.2">
      <c r="B1421" s="52"/>
      <c r="C1421" s="52"/>
      <c r="D1421" s="52"/>
      <c r="E1421" s="52"/>
      <c r="F1421" s="52"/>
      <c r="G1421" s="52"/>
      <c r="H1421" s="52"/>
      <c r="I1421" s="52"/>
      <c r="J1421" s="52"/>
      <c r="K1421" s="52"/>
      <c r="M1421" s="25"/>
      <c r="N1421" s="52"/>
    </row>
    <row r="1422" spans="2:15" ht="24.95" customHeight="1" x14ac:dyDescent="0.2">
      <c r="B1422" s="52"/>
      <c r="C1422" s="52"/>
      <c r="D1422" s="52"/>
      <c r="E1422" s="52"/>
      <c r="F1422" s="52"/>
      <c r="G1422" s="52"/>
      <c r="H1422" s="52"/>
      <c r="I1422" s="52"/>
      <c r="J1422" s="52"/>
      <c r="K1422" s="52"/>
      <c r="M1422" s="25">
        <v>18</v>
      </c>
      <c r="N1422" s="52"/>
    </row>
    <row r="1423" spans="2:15" ht="50.1" customHeight="1" x14ac:dyDescent="0.2">
      <c r="B1423" s="340" t="s">
        <v>39</v>
      </c>
      <c r="C1423" s="340"/>
      <c r="D1423" s="340"/>
      <c r="E1423" s="340"/>
      <c r="F1423" s="340"/>
      <c r="G1423" s="340"/>
      <c r="H1423" s="340"/>
      <c r="I1423" s="340"/>
      <c r="J1423" s="340"/>
      <c r="K1423" s="340"/>
      <c r="L1423" s="340"/>
      <c r="M1423" s="340"/>
    </row>
    <row r="1424" spans="2:15" ht="15" customHeight="1" x14ac:dyDescent="0.2"/>
    <row r="1425" spans="2:14" ht="25.5" customHeight="1" x14ac:dyDescent="0.2">
      <c r="B1425" s="268" t="s">
        <v>81</v>
      </c>
      <c r="C1425" s="268"/>
      <c r="D1425" s="268"/>
      <c r="E1425" s="268"/>
      <c r="F1425" s="268"/>
      <c r="G1425" s="268"/>
      <c r="H1425" s="268"/>
      <c r="I1425" s="268"/>
      <c r="J1425" s="268"/>
      <c r="K1425" s="268"/>
      <c r="L1425" s="268"/>
      <c r="M1425" s="268"/>
    </row>
    <row r="1426" spans="2:14" ht="15" customHeight="1" x14ac:dyDescent="0.2">
      <c r="B1426" s="205"/>
      <c r="C1426" s="205"/>
      <c r="D1426" s="205"/>
      <c r="E1426" s="65"/>
      <c r="F1426" s="65"/>
      <c r="G1426" s="65"/>
    </row>
    <row r="1427" spans="2:14" ht="24.95" customHeight="1" x14ac:dyDescent="0.25">
      <c r="B1427" s="206"/>
      <c r="C1427" s="206"/>
      <c r="D1427" s="206"/>
      <c r="E1427" s="210"/>
      <c r="F1427" s="210"/>
      <c r="G1427" s="210"/>
      <c r="M1427" s="177"/>
      <c r="N1427" s="177"/>
    </row>
    <row r="1428" spans="2:14" ht="24.95" customHeight="1" x14ac:dyDescent="0.2">
      <c r="B1428" s="339" t="s">
        <v>149</v>
      </c>
      <c r="C1428" s="339"/>
      <c r="D1428" s="339"/>
      <c r="E1428" s="211" t="s">
        <v>123</v>
      </c>
      <c r="F1428" s="211" t="s">
        <v>147</v>
      </c>
      <c r="G1428" s="212" t="s">
        <v>43</v>
      </c>
      <c r="M1428" s="178"/>
      <c r="N1428" s="179"/>
    </row>
    <row r="1429" spans="2:14" ht="24.95" customHeight="1" x14ac:dyDescent="0.2">
      <c r="B1429" s="278" t="s">
        <v>59</v>
      </c>
      <c r="C1429" s="338" t="s">
        <v>23</v>
      </c>
      <c r="D1429" s="338"/>
      <c r="E1429" s="106">
        <v>1894</v>
      </c>
      <c r="F1429" s="229">
        <v>1905</v>
      </c>
      <c r="G1429" s="209">
        <f>(F1429-E1429)/E1429</f>
        <v>5.8078141499472019E-3</v>
      </c>
      <c r="M1429" s="180"/>
      <c r="N1429" s="181"/>
    </row>
    <row r="1430" spans="2:14" ht="24.95" customHeight="1" x14ac:dyDescent="0.2">
      <c r="B1430" s="274"/>
      <c r="C1430" s="271" t="s">
        <v>29</v>
      </c>
      <c r="D1430" s="271"/>
      <c r="E1430" s="192">
        <v>71578</v>
      </c>
      <c r="F1430" s="228">
        <v>71718</v>
      </c>
      <c r="G1430" s="190">
        <f t="shared" ref="G1430:G1442" si="12">(F1430-E1430)/E1430</f>
        <v>1.9559082399619996E-3</v>
      </c>
      <c r="M1430" s="180"/>
      <c r="N1430" s="181"/>
    </row>
    <row r="1431" spans="2:14" ht="24.95" customHeight="1" x14ac:dyDescent="0.2">
      <c r="B1431" s="274" t="s">
        <v>111</v>
      </c>
      <c r="C1431" s="271" t="s">
        <v>23</v>
      </c>
      <c r="D1431" s="271"/>
      <c r="E1431" s="192">
        <v>119</v>
      </c>
      <c r="F1431" s="228">
        <v>117</v>
      </c>
      <c r="G1431" s="190">
        <f t="shared" si="12"/>
        <v>-1.680672268907563E-2</v>
      </c>
      <c r="M1431" s="182"/>
      <c r="N1431" s="183"/>
    </row>
    <row r="1432" spans="2:14" ht="24.95" customHeight="1" x14ac:dyDescent="0.2">
      <c r="B1432" s="274"/>
      <c r="C1432" s="271" t="s">
        <v>29</v>
      </c>
      <c r="D1432" s="271"/>
      <c r="E1432" s="192">
        <v>42463</v>
      </c>
      <c r="F1432" s="228">
        <v>42007</v>
      </c>
      <c r="G1432" s="190">
        <f t="shared" si="12"/>
        <v>-1.0738760803523067E-2</v>
      </c>
      <c r="K1432" s="184"/>
      <c r="L1432" s="184"/>
      <c r="M1432" s="182"/>
      <c r="N1432" s="183"/>
    </row>
    <row r="1433" spans="2:14" ht="24.95" customHeight="1" x14ac:dyDescent="0.2">
      <c r="B1433" s="274" t="s">
        <v>20</v>
      </c>
      <c r="C1433" s="271" t="s">
        <v>23</v>
      </c>
      <c r="D1433" s="271"/>
      <c r="E1433" s="192">
        <v>4042</v>
      </c>
      <c r="F1433" s="228">
        <v>4122</v>
      </c>
      <c r="G1433" s="190">
        <f t="shared" si="12"/>
        <v>1.9792182088075209E-2</v>
      </c>
    </row>
    <row r="1434" spans="2:14" ht="24.95" customHeight="1" x14ac:dyDescent="0.2">
      <c r="B1434" s="274"/>
      <c r="C1434" s="271" t="s">
        <v>29</v>
      </c>
      <c r="D1434" s="271"/>
      <c r="E1434" s="192">
        <v>35834</v>
      </c>
      <c r="F1434" s="228">
        <v>36586</v>
      </c>
      <c r="G1434" s="190">
        <f t="shared" si="12"/>
        <v>2.0985656080817101E-2</v>
      </c>
      <c r="L1434" s="66"/>
    </row>
    <row r="1435" spans="2:14" ht="24.95" customHeight="1" x14ac:dyDescent="0.2">
      <c r="B1435" s="274" t="s">
        <v>58</v>
      </c>
      <c r="C1435" s="271" t="s">
        <v>23</v>
      </c>
      <c r="D1435" s="271"/>
      <c r="E1435" s="192">
        <v>309</v>
      </c>
      <c r="F1435" s="228">
        <v>319</v>
      </c>
      <c r="G1435" s="190">
        <f t="shared" si="12"/>
        <v>3.2362459546925564E-2</v>
      </c>
      <c r="L1435" s="66"/>
      <c r="M1435" s="66"/>
    </row>
    <row r="1436" spans="2:14" ht="24.95" customHeight="1" x14ac:dyDescent="0.2">
      <c r="B1436" s="274"/>
      <c r="C1436" s="271" t="s">
        <v>29</v>
      </c>
      <c r="D1436" s="271"/>
      <c r="E1436" s="192">
        <v>12896</v>
      </c>
      <c r="F1436" s="228">
        <v>13336</v>
      </c>
      <c r="G1436" s="190">
        <f t="shared" si="12"/>
        <v>3.4119106699751864E-2</v>
      </c>
    </row>
    <row r="1437" spans="2:14" ht="24.95" customHeight="1" x14ac:dyDescent="0.2">
      <c r="B1437" s="274" t="s">
        <v>103</v>
      </c>
      <c r="C1437" s="271" t="s">
        <v>23</v>
      </c>
      <c r="D1437" s="271"/>
      <c r="E1437" s="192">
        <v>1457</v>
      </c>
      <c r="F1437" s="228">
        <v>2172</v>
      </c>
      <c r="G1437" s="190">
        <f t="shared" si="12"/>
        <v>0.49073438572409062</v>
      </c>
    </row>
    <row r="1438" spans="2:14" ht="24.95" customHeight="1" x14ac:dyDescent="0.2">
      <c r="B1438" s="274"/>
      <c r="C1438" s="271" t="s">
        <v>29</v>
      </c>
      <c r="D1438" s="271"/>
      <c r="E1438" s="192">
        <v>9983</v>
      </c>
      <c r="F1438" s="228">
        <v>14227</v>
      </c>
      <c r="G1438" s="190">
        <f t="shared" si="12"/>
        <v>0.42512270860462786</v>
      </c>
    </row>
    <row r="1439" spans="2:14" ht="24.95" customHeight="1" x14ac:dyDescent="0.2">
      <c r="B1439" s="274" t="s">
        <v>104</v>
      </c>
      <c r="C1439" s="271" t="s">
        <v>23</v>
      </c>
      <c r="D1439" s="271"/>
      <c r="E1439" s="192">
        <v>360</v>
      </c>
      <c r="F1439" s="228">
        <v>379</v>
      </c>
      <c r="G1439" s="190">
        <f t="shared" si="12"/>
        <v>5.2777777777777778E-2</v>
      </c>
    </row>
    <row r="1440" spans="2:14" ht="24.95" customHeight="1" x14ac:dyDescent="0.2">
      <c r="B1440" s="274"/>
      <c r="C1440" s="271" t="s">
        <v>29</v>
      </c>
      <c r="D1440" s="271"/>
      <c r="E1440" s="192">
        <v>6302</v>
      </c>
      <c r="F1440" s="228">
        <v>6886</v>
      </c>
      <c r="G1440" s="190">
        <f t="shared" si="12"/>
        <v>9.2668993970168201E-2</v>
      </c>
    </row>
    <row r="1441" spans="2:7" ht="24.95" customHeight="1" x14ac:dyDescent="0.2">
      <c r="B1441" s="275" t="s">
        <v>14</v>
      </c>
      <c r="C1441" s="272" t="s">
        <v>23</v>
      </c>
      <c r="D1441" s="272"/>
      <c r="E1441" s="201">
        <f>SUM(E1429,E1431,E1433,E1435,E1437,E1439)</f>
        <v>8181</v>
      </c>
      <c r="F1441" s="201">
        <f>SUM(F1429,F1431,F1433,F1435,F1437,F1439)</f>
        <v>9014</v>
      </c>
      <c r="G1441" s="208">
        <f t="shared" si="12"/>
        <v>0.10182129324043515</v>
      </c>
    </row>
    <row r="1442" spans="2:7" ht="24.95" customHeight="1" x14ac:dyDescent="0.2">
      <c r="B1442" s="276"/>
      <c r="C1442" s="273" t="s">
        <v>29</v>
      </c>
      <c r="D1442" s="273"/>
      <c r="E1442" s="96">
        <f>SUM(E1430,E1432,E1434,E1436,E1438,E1440)</f>
        <v>179056</v>
      </c>
      <c r="F1442" s="96">
        <f>SUM(F1430,F1432,F1434,F1436,F1438,F1440)</f>
        <v>184760</v>
      </c>
      <c r="G1442" s="207">
        <f t="shared" si="12"/>
        <v>3.1855955678670361E-2</v>
      </c>
    </row>
    <row r="1443" spans="2:7" ht="24.95" customHeight="1" x14ac:dyDescent="0.2"/>
    <row r="1444" spans="2:7" ht="24.95" customHeight="1" x14ac:dyDescent="0.2"/>
    <row r="1445" spans="2:7" ht="24.95" customHeight="1" x14ac:dyDescent="0.2"/>
    <row r="1446" spans="2:7" ht="24.95" customHeight="1" x14ac:dyDescent="0.2"/>
    <row r="1447" spans="2:7" ht="24.95" customHeight="1" x14ac:dyDescent="0.2"/>
    <row r="1448" spans="2:7" ht="24.95" customHeight="1" x14ac:dyDescent="0.2"/>
    <row r="1449" spans="2:7" ht="24.95" customHeight="1" x14ac:dyDescent="0.2"/>
    <row r="1450" spans="2:7" ht="24.95" customHeight="1" x14ac:dyDescent="0.2"/>
    <row r="1451" spans="2:7" ht="24.95" customHeight="1" x14ac:dyDescent="0.2"/>
    <row r="1452" spans="2:7" ht="24.95" customHeight="1" x14ac:dyDescent="0.2"/>
    <row r="1453" spans="2:7" ht="24.95" customHeight="1" x14ac:dyDescent="0.2"/>
    <row r="1454" spans="2:7" ht="24.95" customHeight="1" x14ac:dyDescent="0.2"/>
    <row r="1455" spans="2:7" ht="24.95" customHeight="1" x14ac:dyDescent="0.2"/>
    <row r="1456" spans="2:7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7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/>
    <row r="1474" spans="2:13" ht="24.95" customHeight="1" x14ac:dyDescent="0.2"/>
    <row r="1475" spans="2:13" ht="24.95" customHeight="1" x14ac:dyDescent="0.2"/>
    <row r="1476" spans="2:13" ht="24.95" customHeight="1" x14ac:dyDescent="0.2"/>
    <row r="1477" spans="2:13" ht="24.95" customHeight="1" x14ac:dyDescent="0.2"/>
    <row r="1478" spans="2:13" ht="24.95" customHeight="1" x14ac:dyDescent="0.2"/>
    <row r="1479" spans="2:13" ht="24.95" customHeight="1" x14ac:dyDescent="0.2"/>
    <row r="1480" spans="2:13" ht="24.95" customHeight="1" x14ac:dyDescent="0.2"/>
    <row r="1481" spans="2:13" ht="24.95" customHeight="1" x14ac:dyDescent="0.2"/>
    <row r="1482" spans="2:13" ht="24.95" customHeight="1" x14ac:dyDescent="0.2"/>
    <row r="1483" spans="2:13" ht="24.95" customHeight="1" x14ac:dyDescent="0.2"/>
    <row r="1484" spans="2:13" ht="24.95" customHeight="1" x14ac:dyDescent="0.2"/>
    <row r="1485" spans="2:13" ht="24.95" customHeight="1" x14ac:dyDescent="0.2"/>
    <row r="1486" spans="2:13" ht="24.95" customHeight="1" x14ac:dyDescent="0.2"/>
    <row r="1487" spans="2:13" ht="24.95" customHeight="1" x14ac:dyDescent="0.2">
      <c r="M1487" s="18">
        <v>19</v>
      </c>
    </row>
    <row r="1488" spans="2:13" ht="25.5" customHeight="1" x14ac:dyDescent="0.2">
      <c r="B1488" s="268" t="s">
        <v>78</v>
      </c>
      <c r="C1488" s="268"/>
      <c r="D1488" s="268"/>
      <c r="E1488" s="268"/>
      <c r="F1488" s="268"/>
      <c r="G1488" s="268"/>
      <c r="H1488" s="268"/>
      <c r="I1488" s="268"/>
      <c r="J1488" s="268"/>
      <c r="K1488" s="268"/>
      <c r="L1488" s="268"/>
      <c r="M1488" s="268"/>
    </row>
    <row r="1489" spans="2:10" ht="15" customHeight="1" x14ac:dyDescent="0.2">
      <c r="C1489" s="9"/>
      <c r="D1489" s="9"/>
      <c r="E1489" s="9"/>
    </row>
    <row r="1490" spans="2:10" ht="24.95" customHeight="1" x14ac:dyDescent="0.2">
      <c r="B1490" s="322" t="s">
        <v>36</v>
      </c>
      <c r="C1490" s="277" t="s">
        <v>19</v>
      </c>
      <c r="D1490" s="277"/>
      <c r="E1490" s="277" t="s">
        <v>146</v>
      </c>
      <c r="F1490" s="277"/>
      <c r="G1490" s="277" t="s">
        <v>17</v>
      </c>
      <c r="H1490" s="277"/>
      <c r="I1490" s="277" t="s">
        <v>14</v>
      </c>
      <c r="J1490" s="277"/>
    </row>
    <row r="1491" spans="2:10" ht="24.95" customHeight="1" x14ac:dyDescent="0.2">
      <c r="B1491" s="323"/>
      <c r="C1491" s="162" t="s">
        <v>23</v>
      </c>
      <c r="D1491" s="163" t="s">
        <v>29</v>
      </c>
      <c r="E1491" s="162" t="s">
        <v>23</v>
      </c>
      <c r="F1491" s="163" t="s">
        <v>29</v>
      </c>
      <c r="G1491" s="162" t="s">
        <v>23</v>
      </c>
      <c r="H1491" s="163" t="s">
        <v>29</v>
      </c>
      <c r="I1491" s="162" t="s">
        <v>23</v>
      </c>
      <c r="J1491" s="163" t="s">
        <v>29</v>
      </c>
    </row>
    <row r="1492" spans="2:10" ht="24.95" customHeight="1" x14ac:dyDescent="0.2">
      <c r="B1492" s="88" t="s">
        <v>109</v>
      </c>
      <c r="C1492" s="135">
        <v>54</v>
      </c>
      <c r="D1492" s="135">
        <v>3863</v>
      </c>
      <c r="E1492" s="135">
        <v>81</v>
      </c>
      <c r="F1492" s="135">
        <v>1832</v>
      </c>
      <c r="G1492" s="135">
        <v>14</v>
      </c>
      <c r="H1492" s="135">
        <v>179</v>
      </c>
      <c r="I1492" s="130">
        <f>C1492+E1492+G1492</f>
        <v>149</v>
      </c>
      <c r="J1492" s="194">
        <f>D1492+F1492+H1492</f>
        <v>5874</v>
      </c>
    </row>
    <row r="1493" spans="2:10" ht="24.95" customHeight="1" x14ac:dyDescent="0.2">
      <c r="B1493" s="88" t="s">
        <v>5</v>
      </c>
      <c r="C1493" s="135">
        <v>136</v>
      </c>
      <c r="D1493" s="135">
        <v>8040</v>
      </c>
      <c r="E1493" s="135">
        <v>119</v>
      </c>
      <c r="F1493" s="135">
        <v>2727</v>
      </c>
      <c r="G1493" s="135">
        <v>78</v>
      </c>
      <c r="H1493" s="135">
        <v>1117</v>
      </c>
      <c r="I1493" s="130">
        <f t="shared" ref="I1493:J1501" si="13">C1493+E1493+G1493</f>
        <v>333</v>
      </c>
      <c r="J1493" s="194">
        <f>D1493+F1493+H1493</f>
        <v>11884</v>
      </c>
    </row>
    <row r="1494" spans="2:10" ht="24.95" customHeight="1" x14ac:dyDescent="0.2">
      <c r="B1494" s="88" t="s">
        <v>22</v>
      </c>
      <c r="C1494" s="135">
        <v>93</v>
      </c>
      <c r="D1494" s="135">
        <v>7331</v>
      </c>
      <c r="E1494" s="135">
        <v>206</v>
      </c>
      <c r="F1494" s="135">
        <v>4897</v>
      </c>
      <c r="G1494" s="135">
        <v>126</v>
      </c>
      <c r="H1494" s="135">
        <v>1423</v>
      </c>
      <c r="I1494" s="130">
        <f t="shared" si="13"/>
        <v>425</v>
      </c>
      <c r="J1494" s="194">
        <f t="shared" ref="J1494:J1500" si="14">D1494+F1494+H1494</f>
        <v>13651</v>
      </c>
    </row>
    <row r="1495" spans="2:10" ht="24.95" customHeight="1" x14ac:dyDescent="0.2">
      <c r="B1495" s="88" t="s">
        <v>7</v>
      </c>
      <c r="C1495" s="135">
        <v>34</v>
      </c>
      <c r="D1495" s="135">
        <v>2181</v>
      </c>
      <c r="E1495" s="135">
        <v>62</v>
      </c>
      <c r="F1495" s="135">
        <v>1354</v>
      </c>
      <c r="G1495" s="135">
        <v>23</v>
      </c>
      <c r="H1495" s="135">
        <v>264</v>
      </c>
      <c r="I1495" s="130">
        <f t="shared" si="13"/>
        <v>119</v>
      </c>
      <c r="J1495" s="194">
        <f t="shared" si="14"/>
        <v>3799</v>
      </c>
    </row>
    <row r="1496" spans="2:10" ht="24.95" customHeight="1" x14ac:dyDescent="0.2">
      <c r="B1496" s="88" t="s">
        <v>8</v>
      </c>
      <c r="C1496" s="135">
        <v>109</v>
      </c>
      <c r="D1496" s="135">
        <v>8875</v>
      </c>
      <c r="E1496" s="135">
        <v>111</v>
      </c>
      <c r="F1496" s="135">
        <v>2637</v>
      </c>
      <c r="G1496" s="135">
        <v>50</v>
      </c>
      <c r="H1496" s="135">
        <v>625</v>
      </c>
      <c r="I1496" s="130">
        <f t="shared" si="13"/>
        <v>270</v>
      </c>
      <c r="J1496" s="194">
        <f t="shared" si="14"/>
        <v>12137</v>
      </c>
    </row>
    <row r="1497" spans="2:10" ht="24.95" customHeight="1" x14ac:dyDescent="0.2">
      <c r="B1497" s="88" t="s">
        <v>9</v>
      </c>
      <c r="C1497" s="135">
        <v>62</v>
      </c>
      <c r="D1497" s="135">
        <v>4411</v>
      </c>
      <c r="E1497" s="135">
        <v>73</v>
      </c>
      <c r="F1497" s="135">
        <v>1834</v>
      </c>
      <c r="G1497" s="135">
        <v>27</v>
      </c>
      <c r="H1497" s="135">
        <v>331</v>
      </c>
      <c r="I1497" s="130">
        <f t="shared" si="13"/>
        <v>162</v>
      </c>
      <c r="J1497" s="194">
        <f t="shared" si="14"/>
        <v>6576</v>
      </c>
    </row>
    <row r="1498" spans="2:10" ht="24.95" customHeight="1" x14ac:dyDescent="0.2">
      <c r="B1498" s="88" t="s">
        <v>10</v>
      </c>
      <c r="C1498" s="135">
        <v>38</v>
      </c>
      <c r="D1498" s="135">
        <v>2036</v>
      </c>
      <c r="E1498" s="135">
        <v>84</v>
      </c>
      <c r="F1498" s="135">
        <v>1979</v>
      </c>
      <c r="G1498" s="135">
        <v>18</v>
      </c>
      <c r="H1498" s="135">
        <v>207</v>
      </c>
      <c r="I1498" s="130">
        <f t="shared" si="13"/>
        <v>140</v>
      </c>
      <c r="J1498" s="194">
        <f t="shared" si="14"/>
        <v>4222</v>
      </c>
    </row>
    <row r="1499" spans="2:10" ht="24.95" customHeight="1" x14ac:dyDescent="0.2">
      <c r="B1499" s="88" t="s">
        <v>11</v>
      </c>
      <c r="C1499" s="135">
        <v>81</v>
      </c>
      <c r="D1499" s="135">
        <v>7400</v>
      </c>
      <c r="E1499" s="135">
        <v>63</v>
      </c>
      <c r="F1499" s="135">
        <v>1565</v>
      </c>
      <c r="G1499" s="135">
        <v>45</v>
      </c>
      <c r="H1499" s="135">
        <v>628</v>
      </c>
      <c r="I1499" s="130">
        <f t="shared" si="13"/>
        <v>189</v>
      </c>
      <c r="J1499" s="194">
        <f t="shared" si="14"/>
        <v>9593</v>
      </c>
    </row>
    <row r="1500" spans="2:10" ht="24.95" customHeight="1" x14ac:dyDescent="0.2">
      <c r="B1500" s="89" t="s">
        <v>12</v>
      </c>
      <c r="C1500" s="135">
        <v>46</v>
      </c>
      <c r="D1500" s="135">
        <v>2544</v>
      </c>
      <c r="E1500" s="135">
        <v>56</v>
      </c>
      <c r="F1500" s="135">
        <v>1282</v>
      </c>
      <c r="G1500" s="135">
        <v>16</v>
      </c>
      <c r="H1500" s="135">
        <v>156</v>
      </c>
      <c r="I1500" s="130">
        <f t="shared" si="13"/>
        <v>118</v>
      </c>
      <c r="J1500" s="194">
        <f t="shared" si="14"/>
        <v>3982</v>
      </c>
    </row>
    <row r="1501" spans="2:10" ht="24.95" customHeight="1" x14ac:dyDescent="0.2">
      <c r="B1501" s="95" t="s">
        <v>14</v>
      </c>
      <c r="C1501" s="97">
        <f t="shared" ref="C1501:H1501" si="15">SUM(C1492:C1500)</f>
        <v>653</v>
      </c>
      <c r="D1501" s="97">
        <f t="shared" si="15"/>
        <v>46681</v>
      </c>
      <c r="E1501" s="97">
        <f t="shared" si="15"/>
        <v>855</v>
      </c>
      <c r="F1501" s="97">
        <f t="shared" si="15"/>
        <v>20107</v>
      </c>
      <c r="G1501" s="97">
        <f t="shared" si="15"/>
        <v>397</v>
      </c>
      <c r="H1501" s="97">
        <f t="shared" si="15"/>
        <v>4930</v>
      </c>
      <c r="I1501" s="97">
        <f t="shared" si="13"/>
        <v>1905</v>
      </c>
      <c r="J1501" s="97">
        <f t="shared" si="13"/>
        <v>71718</v>
      </c>
    </row>
    <row r="1502" spans="2:10" ht="24.95" customHeight="1" x14ac:dyDescent="0.2"/>
    <row r="1503" spans="2:10" ht="24.95" customHeight="1" x14ac:dyDescent="0.2"/>
    <row r="1504" spans="2:10" ht="24.95" customHeight="1" x14ac:dyDescent="0.2"/>
    <row r="1505" spans="2:15" ht="24.95" customHeight="1" x14ac:dyDescent="0.2"/>
    <row r="1506" spans="2:15" ht="24.95" customHeight="1" x14ac:dyDescent="0.2"/>
    <row r="1507" spans="2:15" ht="24.95" customHeight="1" x14ac:dyDescent="0.2"/>
    <row r="1508" spans="2:15" ht="24.95" customHeight="1" x14ac:dyDescent="0.2"/>
    <row r="1509" spans="2:15" ht="24.95" customHeight="1" x14ac:dyDescent="0.2"/>
    <row r="1510" spans="2:15" ht="24.95" customHeight="1" x14ac:dyDescent="0.2"/>
    <row r="1511" spans="2:15" ht="24.95" customHeight="1" x14ac:dyDescent="0.2"/>
    <row r="1512" spans="2:15" ht="24.95" customHeight="1" x14ac:dyDescent="0.2"/>
    <row r="1513" spans="2:15" ht="24.95" customHeight="1" x14ac:dyDescent="0.2"/>
    <row r="1514" spans="2:15" ht="24.95" customHeight="1" x14ac:dyDescent="0.2"/>
    <row r="1515" spans="2:15" ht="24.95" customHeight="1" x14ac:dyDescent="0.2"/>
    <row r="1516" spans="2:15" ht="24.95" customHeight="1" x14ac:dyDescent="0.2">
      <c r="O1516" s="18"/>
    </row>
    <row r="1517" spans="2:15" ht="25.5" customHeight="1" x14ac:dyDescent="0.2">
      <c r="B1517" s="268" t="s">
        <v>112</v>
      </c>
      <c r="C1517" s="268"/>
      <c r="D1517" s="268"/>
      <c r="E1517" s="268"/>
      <c r="F1517" s="268"/>
      <c r="G1517" s="268"/>
      <c r="H1517" s="268"/>
      <c r="I1517" s="268"/>
      <c r="J1517" s="268"/>
      <c r="K1517" s="268"/>
      <c r="L1517" s="268"/>
      <c r="M1517" s="268"/>
    </row>
    <row r="1518" spans="2:15" ht="15" customHeight="1" x14ac:dyDescent="0.2"/>
    <row r="1519" spans="2:15" ht="24.95" customHeight="1" x14ac:dyDescent="0.2">
      <c r="B1519" s="322" t="s">
        <v>36</v>
      </c>
      <c r="C1519" s="277" t="s">
        <v>24</v>
      </c>
      <c r="D1519" s="277"/>
      <c r="E1519" s="277" t="s">
        <v>25</v>
      </c>
      <c r="F1519" s="277"/>
      <c r="G1519" s="277" t="s">
        <v>26</v>
      </c>
      <c r="H1519" s="277"/>
      <c r="I1519" s="277" t="s">
        <v>14</v>
      </c>
      <c r="J1519" s="277"/>
    </row>
    <row r="1520" spans="2:15" ht="24.95" customHeight="1" x14ac:dyDescent="0.2">
      <c r="B1520" s="323"/>
      <c r="C1520" s="162" t="s">
        <v>23</v>
      </c>
      <c r="D1520" s="163" t="s">
        <v>29</v>
      </c>
      <c r="E1520" s="162" t="s">
        <v>23</v>
      </c>
      <c r="F1520" s="163" t="s">
        <v>29</v>
      </c>
      <c r="G1520" s="162" t="s">
        <v>23</v>
      </c>
      <c r="H1520" s="163" t="s">
        <v>29</v>
      </c>
      <c r="I1520" s="162" t="s">
        <v>23</v>
      </c>
      <c r="J1520" s="163" t="s">
        <v>29</v>
      </c>
    </row>
    <row r="1521" spans="2:10" ht="24.95" customHeight="1" x14ac:dyDescent="0.2">
      <c r="B1521" s="88" t="s">
        <v>109</v>
      </c>
      <c r="C1521" s="135">
        <v>1</v>
      </c>
      <c r="D1521" s="135">
        <v>528</v>
      </c>
      <c r="E1521" s="135">
        <v>14</v>
      </c>
      <c r="F1521" s="135">
        <v>6686</v>
      </c>
      <c r="G1521" s="135">
        <v>0</v>
      </c>
      <c r="H1521" s="135">
        <v>0</v>
      </c>
      <c r="I1521" s="130">
        <f t="shared" ref="I1521:J1530" si="16">C1521+E1521+G1521</f>
        <v>15</v>
      </c>
      <c r="J1521" s="194">
        <f t="shared" si="16"/>
        <v>7214</v>
      </c>
    </row>
    <row r="1522" spans="2:10" ht="24.95" customHeight="1" x14ac:dyDescent="0.2">
      <c r="B1522" s="88" t="s">
        <v>5</v>
      </c>
      <c r="C1522" s="135">
        <v>5</v>
      </c>
      <c r="D1522" s="135">
        <v>2769</v>
      </c>
      <c r="E1522" s="135">
        <v>13</v>
      </c>
      <c r="F1522" s="135">
        <v>4610</v>
      </c>
      <c r="G1522" s="135">
        <v>0</v>
      </c>
      <c r="H1522" s="135">
        <v>0</v>
      </c>
      <c r="I1522" s="130">
        <f t="shared" si="16"/>
        <v>18</v>
      </c>
      <c r="J1522" s="194">
        <f t="shared" si="16"/>
        <v>7379</v>
      </c>
    </row>
    <row r="1523" spans="2:10" ht="24.95" customHeight="1" x14ac:dyDescent="0.2">
      <c r="B1523" s="88" t="s">
        <v>22</v>
      </c>
      <c r="C1523" s="135">
        <v>3</v>
      </c>
      <c r="D1523" s="135">
        <v>1135</v>
      </c>
      <c r="E1523" s="135">
        <v>33</v>
      </c>
      <c r="F1523" s="135">
        <v>7909</v>
      </c>
      <c r="G1523" s="135">
        <v>0</v>
      </c>
      <c r="H1523" s="135">
        <v>0</v>
      </c>
      <c r="I1523" s="130">
        <f t="shared" si="16"/>
        <v>36</v>
      </c>
      <c r="J1523" s="194">
        <f t="shared" si="16"/>
        <v>9044</v>
      </c>
    </row>
    <row r="1524" spans="2:10" ht="24.95" customHeight="1" x14ac:dyDescent="0.2">
      <c r="B1524" s="88" t="s">
        <v>7</v>
      </c>
      <c r="C1524" s="135">
        <v>0</v>
      </c>
      <c r="D1524" s="135">
        <v>0</v>
      </c>
      <c r="E1524" s="135">
        <v>4</v>
      </c>
      <c r="F1524" s="135">
        <v>1283</v>
      </c>
      <c r="G1524" s="135">
        <v>0</v>
      </c>
      <c r="H1524" s="135">
        <v>0</v>
      </c>
      <c r="I1524" s="130">
        <f t="shared" si="16"/>
        <v>4</v>
      </c>
      <c r="J1524" s="194">
        <f t="shared" si="16"/>
        <v>1283</v>
      </c>
    </row>
    <row r="1525" spans="2:10" ht="24.95" customHeight="1" x14ac:dyDescent="0.2">
      <c r="B1525" s="88" t="s">
        <v>8</v>
      </c>
      <c r="C1525" s="135">
        <v>2</v>
      </c>
      <c r="D1525" s="135">
        <v>882</v>
      </c>
      <c r="E1525" s="135">
        <v>18</v>
      </c>
      <c r="F1525" s="135">
        <v>4555</v>
      </c>
      <c r="G1525" s="135">
        <v>0</v>
      </c>
      <c r="H1525" s="135">
        <v>0</v>
      </c>
      <c r="I1525" s="130">
        <f t="shared" si="16"/>
        <v>20</v>
      </c>
      <c r="J1525" s="194">
        <f t="shared" si="16"/>
        <v>5437</v>
      </c>
    </row>
    <row r="1526" spans="2:10" ht="24.95" customHeight="1" x14ac:dyDescent="0.2">
      <c r="B1526" s="88" t="s">
        <v>9</v>
      </c>
      <c r="C1526" s="135">
        <v>3</v>
      </c>
      <c r="D1526" s="135">
        <v>1687</v>
      </c>
      <c r="E1526" s="135">
        <v>3</v>
      </c>
      <c r="F1526" s="135">
        <v>649</v>
      </c>
      <c r="G1526" s="135">
        <v>0</v>
      </c>
      <c r="H1526" s="135">
        <v>0</v>
      </c>
      <c r="I1526" s="130">
        <f t="shared" si="16"/>
        <v>6</v>
      </c>
      <c r="J1526" s="194">
        <f t="shared" si="16"/>
        <v>2336</v>
      </c>
    </row>
    <row r="1527" spans="2:10" ht="24.95" customHeight="1" x14ac:dyDescent="0.2">
      <c r="B1527" s="88" t="s">
        <v>10</v>
      </c>
      <c r="C1527" s="135">
        <v>6</v>
      </c>
      <c r="D1527" s="135">
        <v>3830</v>
      </c>
      <c r="E1527" s="135">
        <v>1</v>
      </c>
      <c r="F1527" s="135">
        <v>390</v>
      </c>
      <c r="G1527" s="135">
        <v>0</v>
      </c>
      <c r="H1527" s="135">
        <v>0</v>
      </c>
      <c r="I1527" s="130">
        <f t="shared" si="16"/>
        <v>7</v>
      </c>
      <c r="J1527" s="194">
        <f t="shared" si="16"/>
        <v>4220</v>
      </c>
    </row>
    <row r="1528" spans="2:10" ht="24.95" customHeight="1" x14ac:dyDescent="0.2">
      <c r="B1528" s="88" t="s">
        <v>11</v>
      </c>
      <c r="C1528" s="135">
        <v>3</v>
      </c>
      <c r="D1528" s="135">
        <v>1248</v>
      </c>
      <c r="E1528" s="135">
        <v>1</v>
      </c>
      <c r="F1528" s="135">
        <v>38</v>
      </c>
      <c r="G1528" s="135">
        <v>0</v>
      </c>
      <c r="H1528" s="135">
        <v>0</v>
      </c>
      <c r="I1528" s="130">
        <f t="shared" si="16"/>
        <v>4</v>
      </c>
      <c r="J1528" s="194">
        <f t="shared" si="16"/>
        <v>1286</v>
      </c>
    </row>
    <row r="1529" spans="2:10" ht="24.95" customHeight="1" x14ac:dyDescent="0.2">
      <c r="B1529" s="89" t="s">
        <v>12</v>
      </c>
      <c r="C1529" s="135">
        <v>1</v>
      </c>
      <c r="D1529" s="135">
        <v>248</v>
      </c>
      <c r="E1529" s="135">
        <v>6</v>
      </c>
      <c r="F1529" s="135">
        <v>3560</v>
      </c>
      <c r="G1529" s="135">
        <v>0</v>
      </c>
      <c r="H1529" s="135">
        <v>0</v>
      </c>
      <c r="I1529" s="130">
        <f t="shared" si="16"/>
        <v>7</v>
      </c>
      <c r="J1529" s="194">
        <f t="shared" si="16"/>
        <v>3808</v>
      </c>
    </row>
    <row r="1530" spans="2:10" ht="24.95" customHeight="1" x14ac:dyDescent="0.2">
      <c r="B1530" s="95" t="s">
        <v>14</v>
      </c>
      <c r="C1530" s="97">
        <f t="shared" ref="C1530:H1530" si="17">SUM(C1521:C1529)</f>
        <v>24</v>
      </c>
      <c r="D1530" s="97">
        <f t="shared" si="17"/>
        <v>12327</v>
      </c>
      <c r="E1530" s="97">
        <f t="shared" si="17"/>
        <v>93</v>
      </c>
      <c r="F1530" s="97">
        <f t="shared" si="17"/>
        <v>29680</v>
      </c>
      <c r="G1530" s="97">
        <f t="shared" si="17"/>
        <v>0</v>
      </c>
      <c r="H1530" s="97">
        <f t="shared" si="17"/>
        <v>0</v>
      </c>
      <c r="I1530" s="97">
        <f t="shared" si="16"/>
        <v>117</v>
      </c>
      <c r="J1530" s="97">
        <f t="shared" si="16"/>
        <v>42007</v>
      </c>
    </row>
    <row r="1531" spans="2:10" ht="24.95" customHeight="1" x14ac:dyDescent="0.2"/>
    <row r="1532" spans="2:10" ht="24.95" customHeight="1" x14ac:dyDescent="0.2"/>
    <row r="1533" spans="2:10" ht="24.95" customHeight="1" x14ac:dyDescent="0.2"/>
    <row r="1534" spans="2:10" ht="24.95" customHeight="1" x14ac:dyDescent="0.2"/>
    <row r="1535" spans="2:10" ht="24.95" customHeight="1" x14ac:dyDescent="0.2"/>
    <row r="1536" spans="2:10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spans="2:15" ht="24.95" customHeight="1" x14ac:dyDescent="0.2">
      <c r="M1553" s="18">
        <v>20</v>
      </c>
    </row>
    <row r="1554" spans="2:15" ht="25.5" customHeight="1" x14ac:dyDescent="0.2">
      <c r="B1554" s="268" t="s">
        <v>79</v>
      </c>
      <c r="C1554" s="268"/>
      <c r="D1554" s="268"/>
      <c r="E1554" s="268"/>
      <c r="F1554" s="268"/>
      <c r="G1554" s="268"/>
      <c r="H1554" s="268"/>
      <c r="I1554" s="268"/>
      <c r="J1554" s="268"/>
      <c r="K1554" s="268"/>
      <c r="L1554" s="268"/>
      <c r="M1554" s="268"/>
    </row>
    <row r="1555" spans="2:15" ht="15" customHeight="1" x14ac:dyDescent="0.2"/>
    <row r="1556" spans="2:15" ht="24.95" customHeight="1" x14ac:dyDescent="0.2">
      <c r="B1556" s="322" t="s">
        <v>36</v>
      </c>
      <c r="C1556" s="277" t="s">
        <v>27</v>
      </c>
      <c r="D1556" s="277"/>
      <c r="E1556" s="277" t="s">
        <v>28</v>
      </c>
      <c r="F1556" s="277"/>
      <c r="G1556" s="277" t="s">
        <v>44</v>
      </c>
      <c r="H1556" s="277"/>
      <c r="I1556" s="277" t="s">
        <v>54</v>
      </c>
      <c r="J1556" s="277"/>
      <c r="K1556" s="277" t="s">
        <v>14</v>
      </c>
      <c r="L1556" s="277"/>
    </row>
    <row r="1557" spans="2:15" ht="24.95" customHeight="1" x14ac:dyDescent="0.2">
      <c r="B1557" s="323"/>
      <c r="C1557" s="162" t="s">
        <v>60</v>
      </c>
      <c r="D1557" s="163" t="s">
        <v>29</v>
      </c>
      <c r="E1557" s="162" t="s">
        <v>60</v>
      </c>
      <c r="F1557" s="163" t="s">
        <v>29</v>
      </c>
      <c r="G1557" s="162" t="s">
        <v>60</v>
      </c>
      <c r="H1557" s="163" t="s">
        <v>29</v>
      </c>
      <c r="I1557" s="162" t="s">
        <v>60</v>
      </c>
      <c r="J1557" s="163" t="s">
        <v>29</v>
      </c>
      <c r="K1557" s="162" t="s">
        <v>60</v>
      </c>
      <c r="L1557" s="163" t="s">
        <v>29</v>
      </c>
    </row>
    <row r="1558" spans="2:15" ht="24.95" customHeight="1" x14ac:dyDescent="0.2">
      <c r="B1558" s="88" t="s">
        <v>109</v>
      </c>
      <c r="C1558" s="135">
        <v>9</v>
      </c>
      <c r="D1558" s="135">
        <v>75</v>
      </c>
      <c r="E1558" s="135">
        <v>884</v>
      </c>
      <c r="F1558" s="135">
        <v>5510</v>
      </c>
      <c r="G1558" s="135">
        <v>24</v>
      </c>
      <c r="H1558" s="135">
        <v>761</v>
      </c>
      <c r="I1558" s="135">
        <v>54</v>
      </c>
      <c r="J1558" s="135">
        <v>1132</v>
      </c>
      <c r="K1558" s="130">
        <f>C1558+E1558+G1558+I1558</f>
        <v>971</v>
      </c>
      <c r="L1558" s="130">
        <f>D1558+F1558+H1558+J1558</f>
        <v>7478</v>
      </c>
    </row>
    <row r="1559" spans="2:15" ht="24.95" customHeight="1" x14ac:dyDescent="0.2">
      <c r="B1559" s="88" t="s">
        <v>5</v>
      </c>
      <c r="C1559" s="135">
        <v>31</v>
      </c>
      <c r="D1559" s="135">
        <v>255</v>
      </c>
      <c r="E1559" s="135">
        <v>340</v>
      </c>
      <c r="F1559" s="135">
        <v>3042</v>
      </c>
      <c r="G1559" s="135">
        <v>17</v>
      </c>
      <c r="H1559" s="135">
        <v>357</v>
      </c>
      <c r="I1559" s="135">
        <v>69</v>
      </c>
      <c r="J1559" s="135">
        <v>1127</v>
      </c>
      <c r="K1559" s="130">
        <f t="shared" ref="K1559:K1566" si="18">C1559+E1559+G1559+I1559</f>
        <v>457</v>
      </c>
      <c r="L1559" s="130">
        <f t="shared" ref="L1559:L1566" si="19">D1559+F1559+H1559+J1559</f>
        <v>4781</v>
      </c>
    </row>
    <row r="1560" spans="2:15" ht="24.95" customHeight="1" x14ac:dyDescent="0.2">
      <c r="B1560" s="88" t="s">
        <v>22</v>
      </c>
      <c r="C1560" s="135">
        <v>38</v>
      </c>
      <c r="D1560" s="135">
        <v>293</v>
      </c>
      <c r="E1560" s="135">
        <v>409</v>
      </c>
      <c r="F1560" s="135">
        <v>2255</v>
      </c>
      <c r="G1560" s="135">
        <v>9</v>
      </c>
      <c r="H1560" s="135">
        <v>182</v>
      </c>
      <c r="I1560" s="135">
        <v>106</v>
      </c>
      <c r="J1560" s="135">
        <v>2004</v>
      </c>
      <c r="K1560" s="130">
        <f t="shared" si="18"/>
        <v>562</v>
      </c>
      <c r="L1560" s="130">
        <f t="shared" si="19"/>
        <v>4734</v>
      </c>
    </row>
    <row r="1561" spans="2:15" ht="24.95" customHeight="1" x14ac:dyDescent="0.2">
      <c r="B1561" s="88" t="s">
        <v>7</v>
      </c>
      <c r="C1561" s="135">
        <v>4</v>
      </c>
      <c r="D1561" s="135">
        <v>38</v>
      </c>
      <c r="E1561" s="135">
        <v>201</v>
      </c>
      <c r="F1561" s="135">
        <v>1404</v>
      </c>
      <c r="G1561" s="135">
        <v>9</v>
      </c>
      <c r="H1561" s="135">
        <v>211</v>
      </c>
      <c r="I1561" s="135">
        <v>39</v>
      </c>
      <c r="J1561" s="135">
        <v>697</v>
      </c>
      <c r="K1561" s="130">
        <f t="shared" si="18"/>
        <v>253</v>
      </c>
      <c r="L1561" s="130">
        <f t="shared" si="19"/>
        <v>2350</v>
      </c>
    </row>
    <row r="1562" spans="2:15" ht="24.95" customHeight="1" x14ac:dyDescent="0.2">
      <c r="B1562" s="88" t="s">
        <v>8</v>
      </c>
      <c r="C1562" s="135">
        <v>15</v>
      </c>
      <c r="D1562" s="135">
        <v>93</v>
      </c>
      <c r="E1562" s="135">
        <v>482</v>
      </c>
      <c r="F1562" s="135">
        <v>3124</v>
      </c>
      <c r="G1562" s="135">
        <v>12</v>
      </c>
      <c r="H1562" s="135">
        <v>331</v>
      </c>
      <c r="I1562" s="135">
        <v>51</v>
      </c>
      <c r="J1562" s="135">
        <v>995</v>
      </c>
      <c r="K1562" s="130">
        <f t="shared" si="18"/>
        <v>560</v>
      </c>
      <c r="L1562" s="130">
        <f t="shared" si="19"/>
        <v>4543</v>
      </c>
    </row>
    <row r="1563" spans="2:15" ht="24.95" customHeight="1" x14ac:dyDescent="0.2">
      <c r="B1563" s="88" t="s">
        <v>9</v>
      </c>
      <c r="C1563" s="135">
        <v>13</v>
      </c>
      <c r="D1563" s="135">
        <v>100</v>
      </c>
      <c r="E1563" s="135">
        <v>404</v>
      </c>
      <c r="F1563" s="135">
        <v>2981</v>
      </c>
      <c r="G1563" s="135">
        <v>16</v>
      </c>
      <c r="H1563" s="135">
        <v>323</v>
      </c>
      <c r="I1563" s="135">
        <v>47</v>
      </c>
      <c r="J1563" s="135">
        <v>958</v>
      </c>
      <c r="K1563" s="130">
        <f t="shared" si="18"/>
        <v>480</v>
      </c>
      <c r="L1563" s="130">
        <f t="shared" si="19"/>
        <v>4362</v>
      </c>
    </row>
    <row r="1564" spans="2:15" ht="24.95" customHeight="1" x14ac:dyDescent="0.2">
      <c r="B1564" s="88" t="s">
        <v>10</v>
      </c>
      <c r="C1564" s="135">
        <v>19</v>
      </c>
      <c r="D1564" s="135">
        <v>166</v>
      </c>
      <c r="E1564" s="135">
        <v>298</v>
      </c>
      <c r="F1564" s="135">
        <v>2330</v>
      </c>
      <c r="G1564" s="135">
        <v>17</v>
      </c>
      <c r="H1564" s="135">
        <v>368</v>
      </c>
      <c r="I1564" s="135">
        <v>49</v>
      </c>
      <c r="J1564" s="135">
        <v>884</v>
      </c>
      <c r="K1564" s="130">
        <f t="shared" si="18"/>
        <v>383</v>
      </c>
      <c r="L1564" s="130">
        <f t="shared" si="19"/>
        <v>3748</v>
      </c>
    </row>
    <row r="1565" spans="2:15" ht="24.95" customHeight="1" x14ac:dyDescent="0.2">
      <c r="B1565" s="88" t="s">
        <v>11</v>
      </c>
      <c r="C1565" s="135">
        <v>2</v>
      </c>
      <c r="D1565" s="135">
        <v>17</v>
      </c>
      <c r="E1565" s="135">
        <v>159</v>
      </c>
      <c r="F1565" s="135">
        <v>1184</v>
      </c>
      <c r="G1565" s="135">
        <v>12</v>
      </c>
      <c r="H1565" s="135">
        <v>253</v>
      </c>
      <c r="I1565" s="135">
        <v>28</v>
      </c>
      <c r="J1565" s="135">
        <v>613</v>
      </c>
      <c r="K1565" s="130">
        <f t="shared" si="18"/>
        <v>201</v>
      </c>
      <c r="L1565" s="130">
        <f t="shared" si="19"/>
        <v>2067</v>
      </c>
    </row>
    <row r="1566" spans="2:15" ht="24.95" customHeight="1" x14ac:dyDescent="0.2">
      <c r="B1566" s="89" t="s">
        <v>12</v>
      </c>
      <c r="C1566" s="135">
        <v>4</v>
      </c>
      <c r="D1566" s="135">
        <v>32</v>
      </c>
      <c r="E1566" s="135">
        <v>182</v>
      </c>
      <c r="F1566" s="135">
        <v>1213</v>
      </c>
      <c r="G1566" s="135">
        <v>17</v>
      </c>
      <c r="H1566" s="135">
        <v>361</v>
      </c>
      <c r="I1566" s="135">
        <v>52</v>
      </c>
      <c r="J1566" s="135">
        <v>917</v>
      </c>
      <c r="K1566" s="130">
        <f t="shared" si="18"/>
        <v>255</v>
      </c>
      <c r="L1566" s="130">
        <f t="shared" si="19"/>
        <v>2523</v>
      </c>
    </row>
    <row r="1567" spans="2:15" ht="24.95" customHeight="1" x14ac:dyDescent="0.2">
      <c r="B1567" s="95" t="s">
        <v>14</v>
      </c>
      <c r="C1567" s="97">
        <f t="shared" ref="C1567:L1567" si="20">SUM(C1558:C1566)</f>
        <v>135</v>
      </c>
      <c r="D1567" s="97">
        <f t="shared" si="20"/>
        <v>1069</v>
      </c>
      <c r="E1567" s="97">
        <f t="shared" si="20"/>
        <v>3359</v>
      </c>
      <c r="F1567" s="97">
        <f t="shared" si="20"/>
        <v>23043</v>
      </c>
      <c r="G1567" s="97">
        <f t="shared" si="20"/>
        <v>133</v>
      </c>
      <c r="H1567" s="97">
        <f t="shared" si="20"/>
        <v>3147</v>
      </c>
      <c r="I1567" s="97">
        <f t="shared" si="20"/>
        <v>495</v>
      </c>
      <c r="J1567" s="97">
        <f t="shared" si="20"/>
        <v>9327</v>
      </c>
      <c r="K1567" s="97">
        <f t="shared" si="20"/>
        <v>4122</v>
      </c>
      <c r="L1567" s="97">
        <f t="shared" si="20"/>
        <v>36586</v>
      </c>
    </row>
    <row r="1568" spans="2:15" ht="24.95" customHeight="1" x14ac:dyDescent="0.2">
      <c r="B1568" s="324" t="s">
        <v>122</v>
      </c>
      <c r="C1568" s="324"/>
      <c r="D1568" s="324"/>
      <c r="E1568" s="324"/>
      <c r="F1568" s="324"/>
      <c r="G1568" s="324"/>
      <c r="H1568" s="324"/>
      <c r="I1568" s="324"/>
      <c r="J1568" s="324"/>
      <c r="K1568" s="324"/>
      <c r="L1568" s="324"/>
      <c r="M1568" s="69"/>
      <c r="N1568" s="69"/>
      <c r="O1568" s="69"/>
    </row>
    <row r="1569" spans="2:11" ht="24.95" customHeight="1" x14ac:dyDescent="0.2">
      <c r="B1569" s="70"/>
      <c r="C1569" s="38"/>
      <c r="D1569" s="38"/>
      <c r="E1569" s="38"/>
      <c r="F1569" s="38"/>
      <c r="G1569" s="38"/>
      <c r="H1569" s="38"/>
      <c r="I1569" s="71"/>
      <c r="J1569" s="71"/>
      <c r="K1569" s="71"/>
    </row>
    <row r="1570" spans="2:11" ht="24.95" customHeight="1" x14ac:dyDescent="0.2">
      <c r="B1570" s="72"/>
      <c r="C1570" s="71"/>
      <c r="D1570" s="71"/>
      <c r="E1570" s="71"/>
      <c r="F1570" s="71"/>
      <c r="G1570" s="71"/>
      <c r="H1570" s="71"/>
      <c r="I1570" s="71"/>
      <c r="J1570" s="71"/>
      <c r="K1570" s="71"/>
    </row>
    <row r="1571" spans="2:11" ht="24.95" customHeight="1" x14ac:dyDescent="0.2"/>
    <row r="1572" spans="2:11" ht="24.95" customHeight="1" x14ac:dyDescent="0.2"/>
    <row r="1573" spans="2:11" ht="24.95" customHeight="1" x14ac:dyDescent="0.2"/>
    <row r="1574" spans="2:11" ht="24.95" customHeight="1" x14ac:dyDescent="0.2"/>
    <row r="1575" spans="2:11" ht="24.95" customHeight="1" x14ac:dyDescent="0.2"/>
    <row r="1576" spans="2:11" ht="24.95" customHeight="1" x14ac:dyDescent="0.2"/>
    <row r="1577" spans="2:11" ht="24.95" customHeight="1" x14ac:dyDescent="0.2"/>
    <row r="1578" spans="2:11" ht="24.95" customHeight="1" x14ac:dyDescent="0.2"/>
    <row r="1579" spans="2:11" ht="24.95" customHeight="1" x14ac:dyDescent="0.2"/>
    <row r="1580" spans="2:11" ht="24.95" customHeight="1" x14ac:dyDescent="0.2"/>
    <row r="1581" spans="2:11" ht="24.95" customHeight="1" x14ac:dyDescent="0.2"/>
    <row r="1582" spans="2:11" ht="24.95" customHeight="1" x14ac:dyDescent="0.2"/>
    <row r="1583" spans="2:11" ht="24.95" customHeight="1" x14ac:dyDescent="0.2"/>
    <row r="1584" spans="2:11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spans="2:15" ht="24.95" customHeight="1" x14ac:dyDescent="0.2"/>
    <row r="1618" spans="2:15" ht="24.95" customHeight="1" x14ac:dyDescent="0.2"/>
    <row r="1619" spans="2:15" ht="24.95" customHeight="1" x14ac:dyDescent="0.2">
      <c r="M1619" s="18">
        <v>21</v>
      </c>
    </row>
    <row r="1620" spans="2:15" ht="25.5" customHeight="1" x14ac:dyDescent="0.2">
      <c r="B1620" s="268" t="s">
        <v>77</v>
      </c>
      <c r="C1620" s="268"/>
      <c r="D1620" s="268"/>
      <c r="E1620" s="268"/>
      <c r="F1620" s="268"/>
      <c r="G1620" s="268"/>
      <c r="H1620" s="268"/>
      <c r="I1620" s="268"/>
      <c r="J1620" s="268"/>
      <c r="K1620" s="268"/>
      <c r="L1620" s="268"/>
      <c r="M1620" s="268"/>
    </row>
    <row r="1621" spans="2:15" ht="15" customHeight="1" x14ac:dyDescent="0.2">
      <c r="B1621" s="73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9"/>
    </row>
    <row r="1622" spans="2:15" ht="24.95" customHeight="1" x14ac:dyDescent="0.2">
      <c r="B1622" s="322" t="s">
        <v>36</v>
      </c>
      <c r="C1622" s="277" t="s">
        <v>74</v>
      </c>
      <c r="D1622" s="277"/>
      <c r="E1622" s="277" t="s">
        <v>61</v>
      </c>
      <c r="F1622" s="277"/>
      <c r="G1622" s="277" t="s">
        <v>76</v>
      </c>
      <c r="H1622" s="277"/>
      <c r="I1622" s="277" t="s">
        <v>75</v>
      </c>
      <c r="J1622" s="277"/>
      <c r="K1622" s="277" t="s">
        <v>14</v>
      </c>
      <c r="L1622" s="277"/>
    </row>
    <row r="1623" spans="2:15" ht="24.95" customHeight="1" x14ac:dyDescent="0.2">
      <c r="B1623" s="323"/>
      <c r="C1623" s="162" t="s">
        <v>60</v>
      </c>
      <c r="D1623" s="163" t="s">
        <v>29</v>
      </c>
      <c r="E1623" s="162" t="s">
        <v>60</v>
      </c>
      <c r="F1623" s="163" t="s">
        <v>29</v>
      </c>
      <c r="G1623" s="162" t="s">
        <v>60</v>
      </c>
      <c r="H1623" s="163" t="s">
        <v>29</v>
      </c>
      <c r="I1623" s="162" t="s">
        <v>60</v>
      </c>
      <c r="J1623" s="163" t="s">
        <v>29</v>
      </c>
      <c r="K1623" s="162" t="s">
        <v>60</v>
      </c>
      <c r="L1623" s="163" t="s">
        <v>29</v>
      </c>
    </row>
    <row r="1624" spans="2:15" ht="24.95" customHeight="1" x14ac:dyDescent="0.2">
      <c r="B1624" s="88" t="s">
        <v>109</v>
      </c>
      <c r="C1624" s="135">
        <v>5</v>
      </c>
      <c r="D1624" s="135">
        <v>454</v>
      </c>
      <c r="E1624" s="135">
        <v>11</v>
      </c>
      <c r="F1624" s="135">
        <v>387</v>
      </c>
      <c r="G1624" s="135">
        <v>0</v>
      </c>
      <c r="H1624" s="135">
        <v>0</v>
      </c>
      <c r="I1624" s="135">
        <v>0</v>
      </c>
      <c r="J1624" s="135">
        <v>0</v>
      </c>
      <c r="K1624" s="130">
        <f>C1624+E1624+G1624+I1624</f>
        <v>16</v>
      </c>
      <c r="L1624" s="130">
        <f>D1624+F1624+H1624+J1624</f>
        <v>841</v>
      </c>
    </row>
    <row r="1625" spans="2:15" ht="24.95" customHeight="1" x14ac:dyDescent="0.2">
      <c r="B1625" s="88" t="s">
        <v>5</v>
      </c>
      <c r="C1625" s="135">
        <v>14</v>
      </c>
      <c r="D1625" s="135">
        <v>853</v>
      </c>
      <c r="E1625" s="135">
        <v>35</v>
      </c>
      <c r="F1625" s="135">
        <v>1506</v>
      </c>
      <c r="G1625" s="135">
        <v>8</v>
      </c>
      <c r="H1625" s="135">
        <v>251</v>
      </c>
      <c r="I1625" s="135">
        <v>18</v>
      </c>
      <c r="J1625" s="135">
        <v>517</v>
      </c>
      <c r="K1625" s="130">
        <f t="shared" ref="K1625:K1632" si="21">C1625+E1625+G1625+I1625</f>
        <v>75</v>
      </c>
      <c r="L1625" s="130">
        <f t="shared" ref="L1625:L1632" si="22">D1625+F1625+H1625+J1625</f>
        <v>3127</v>
      </c>
    </row>
    <row r="1626" spans="2:15" ht="24.95" customHeight="1" x14ac:dyDescent="0.2">
      <c r="B1626" s="88" t="s">
        <v>22</v>
      </c>
      <c r="C1626" s="135">
        <v>17</v>
      </c>
      <c r="D1626" s="135">
        <v>870</v>
      </c>
      <c r="E1626" s="135">
        <v>47</v>
      </c>
      <c r="F1626" s="135">
        <v>1711</v>
      </c>
      <c r="G1626" s="135">
        <v>13</v>
      </c>
      <c r="H1626" s="135">
        <v>441</v>
      </c>
      <c r="I1626" s="135">
        <v>36</v>
      </c>
      <c r="J1626" s="135">
        <v>1219</v>
      </c>
      <c r="K1626" s="130">
        <f t="shared" si="21"/>
        <v>113</v>
      </c>
      <c r="L1626" s="130">
        <f t="shared" si="22"/>
        <v>4241</v>
      </c>
    </row>
    <row r="1627" spans="2:15" ht="24.95" customHeight="1" x14ac:dyDescent="0.2">
      <c r="B1627" s="88" t="s">
        <v>7</v>
      </c>
      <c r="C1627" s="135">
        <v>5</v>
      </c>
      <c r="D1627" s="135">
        <v>498</v>
      </c>
      <c r="E1627" s="135">
        <v>9</v>
      </c>
      <c r="F1627" s="135">
        <v>212</v>
      </c>
      <c r="G1627" s="135">
        <v>11</v>
      </c>
      <c r="H1627" s="135">
        <v>349</v>
      </c>
      <c r="I1627" s="135">
        <v>8</v>
      </c>
      <c r="J1627" s="135">
        <v>270</v>
      </c>
      <c r="K1627" s="130">
        <f t="shared" si="21"/>
        <v>33</v>
      </c>
      <c r="L1627" s="130">
        <f t="shared" si="22"/>
        <v>1329</v>
      </c>
    </row>
    <row r="1628" spans="2:15" ht="24.95" customHeight="1" x14ac:dyDescent="0.2">
      <c r="B1628" s="88" t="s">
        <v>8</v>
      </c>
      <c r="C1628" s="135">
        <v>3</v>
      </c>
      <c r="D1628" s="135">
        <v>131</v>
      </c>
      <c r="E1628" s="135">
        <v>13</v>
      </c>
      <c r="F1628" s="135">
        <v>435</v>
      </c>
      <c r="G1628" s="135">
        <v>0</v>
      </c>
      <c r="H1628" s="135">
        <v>0</v>
      </c>
      <c r="I1628" s="135">
        <v>3</v>
      </c>
      <c r="J1628" s="135">
        <v>44</v>
      </c>
      <c r="K1628" s="130">
        <f t="shared" si="21"/>
        <v>19</v>
      </c>
      <c r="L1628" s="130">
        <f t="shared" si="22"/>
        <v>610</v>
      </c>
    </row>
    <row r="1629" spans="2:15" ht="24.95" customHeight="1" x14ac:dyDescent="0.2">
      <c r="B1629" s="88" t="s">
        <v>9</v>
      </c>
      <c r="C1629" s="135">
        <v>4</v>
      </c>
      <c r="D1629" s="135">
        <v>354</v>
      </c>
      <c r="E1629" s="135">
        <v>17</v>
      </c>
      <c r="F1629" s="135">
        <v>1304</v>
      </c>
      <c r="G1629" s="135">
        <v>0</v>
      </c>
      <c r="H1629" s="135">
        <v>0</v>
      </c>
      <c r="I1629" s="135">
        <v>0</v>
      </c>
      <c r="J1629" s="135">
        <v>0</v>
      </c>
      <c r="K1629" s="130">
        <f t="shared" si="21"/>
        <v>21</v>
      </c>
      <c r="L1629" s="130">
        <f t="shared" si="22"/>
        <v>1658</v>
      </c>
    </row>
    <row r="1630" spans="2:15" ht="24.95" customHeight="1" x14ac:dyDescent="0.2">
      <c r="B1630" s="88" t="s">
        <v>10</v>
      </c>
      <c r="C1630" s="135">
        <v>1</v>
      </c>
      <c r="D1630" s="135">
        <v>60</v>
      </c>
      <c r="E1630" s="135">
        <v>12</v>
      </c>
      <c r="F1630" s="135">
        <v>387</v>
      </c>
      <c r="G1630" s="135">
        <v>0</v>
      </c>
      <c r="H1630" s="135">
        <v>0</v>
      </c>
      <c r="I1630" s="135">
        <v>1</v>
      </c>
      <c r="J1630" s="135">
        <v>8</v>
      </c>
      <c r="K1630" s="130">
        <f t="shared" si="21"/>
        <v>14</v>
      </c>
      <c r="L1630" s="130">
        <f t="shared" si="22"/>
        <v>455</v>
      </c>
    </row>
    <row r="1631" spans="2:15" ht="24.95" customHeight="1" x14ac:dyDescent="0.2">
      <c r="B1631" s="88" t="s">
        <v>11</v>
      </c>
      <c r="C1631" s="135">
        <v>2</v>
      </c>
      <c r="D1631" s="135">
        <v>147</v>
      </c>
      <c r="E1631" s="135">
        <v>11</v>
      </c>
      <c r="F1631" s="135">
        <v>634</v>
      </c>
      <c r="G1631" s="135">
        <v>0</v>
      </c>
      <c r="H1631" s="135">
        <v>0</v>
      </c>
      <c r="I1631" s="135">
        <v>4</v>
      </c>
      <c r="J1631" s="135">
        <v>112</v>
      </c>
      <c r="K1631" s="130">
        <f t="shared" si="21"/>
        <v>17</v>
      </c>
      <c r="L1631" s="130">
        <f t="shared" si="22"/>
        <v>893</v>
      </c>
    </row>
    <row r="1632" spans="2:15" ht="24.95" customHeight="1" x14ac:dyDescent="0.2">
      <c r="B1632" s="89" t="s">
        <v>12</v>
      </c>
      <c r="C1632" s="135">
        <v>0</v>
      </c>
      <c r="D1632" s="135">
        <v>0</v>
      </c>
      <c r="E1632" s="135">
        <v>2</v>
      </c>
      <c r="F1632" s="135">
        <v>27</v>
      </c>
      <c r="G1632" s="135">
        <v>0</v>
      </c>
      <c r="H1632" s="135">
        <v>0</v>
      </c>
      <c r="I1632" s="135">
        <v>9</v>
      </c>
      <c r="J1632" s="135">
        <v>155</v>
      </c>
      <c r="K1632" s="130">
        <f t="shared" si="21"/>
        <v>11</v>
      </c>
      <c r="L1632" s="130">
        <f t="shared" si="22"/>
        <v>182</v>
      </c>
    </row>
    <row r="1633" spans="2:12" ht="24.95" customHeight="1" x14ac:dyDescent="0.2">
      <c r="B1633" s="95" t="s">
        <v>14</v>
      </c>
      <c r="C1633" s="97">
        <f t="shared" ref="C1633:L1633" si="23">SUM(C1624:C1632)</f>
        <v>51</v>
      </c>
      <c r="D1633" s="97">
        <f t="shared" si="23"/>
        <v>3367</v>
      </c>
      <c r="E1633" s="97">
        <f t="shared" si="23"/>
        <v>157</v>
      </c>
      <c r="F1633" s="97">
        <f t="shared" si="23"/>
        <v>6603</v>
      </c>
      <c r="G1633" s="97">
        <f t="shared" si="23"/>
        <v>32</v>
      </c>
      <c r="H1633" s="97">
        <f t="shared" si="23"/>
        <v>1041</v>
      </c>
      <c r="I1633" s="97">
        <f t="shared" si="23"/>
        <v>79</v>
      </c>
      <c r="J1633" s="97">
        <f t="shared" si="23"/>
        <v>2325</v>
      </c>
      <c r="K1633" s="97">
        <f t="shared" si="23"/>
        <v>319</v>
      </c>
      <c r="L1633" s="97">
        <f t="shared" si="23"/>
        <v>13336</v>
      </c>
    </row>
    <row r="1634" spans="2:12" ht="24.95" customHeight="1" x14ac:dyDescent="0.2"/>
    <row r="1635" spans="2:12" ht="24.95" customHeight="1" x14ac:dyDescent="0.2"/>
    <row r="1636" spans="2:12" ht="24.95" customHeight="1" x14ac:dyDescent="0.2"/>
    <row r="1637" spans="2:12" ht="24.95" customHeight="1" x14ac:dyDescent="0.2"/>
    <row r="1638" spans="2:12" ht="24.95" customHeight="1" x14ac:dyDescent="0.2"/>
    <row r="1639" spans="2:12" ht="24.95" customHeight="1" x14ac:dyDescent="0.2"/>
    <row r="1640" spans="2:12" ht="24.95" customHeight="1" x14ac:dyDescent="0.2"/>
    <row r="1641" spans="2:12" ht="24.95" customHeight="1" x14ac:dyDescent="0.2"/>
    <row r="1642" spans="2:12" ht="24.95" customHeight="1" x14ac:dyDescent="0.2"/>
    <row r="1643" spans="2:12" ht="24.95" customHeight="1" x14ac:dyDescent="0.2"/>
    <row r="1644" spans="2:12" ht="24.95" customHeight="1" x14ac:dyDescent="0.2"/>
    <row r="1645" spans="2:12" ht="24.95" customHeight="1" x14ac:dyDescent="0.2"/>
    <row r="1646" spans="2:12" ht="24.95" customHeight="1" x14ac:dyDescent="0.2"/>
    <row r="1647" spans="2:12" ht="24.95" customHeight="1" x14ac:dyDescent="0.2"/>
    <row r="1648" spans="2:12" ht="24.95" customHeight="1" x14ac:dyDescent="0.2">
      <c r="L1648" s="18"/>
    </row>
    <row r="1649" spans="2:14" ht="25.5" customHeight="1" x14ac:dyDescent="0.2">
      <c r="B1649" s="268" t="s">
        <v>89</v>
      </c>
      <c r="C1649" s="268"/>
      <c r="D1649" s="268"/>
      <c r="E1649" s="268"/>
      <c r="F1649" s="268"/>
      <c r="G1649" s="268"/>
      <c r="H1649" s="268"/>
      <c r="I1649" s="268"/>
      <c r="J1649" s="268"/>
      <c r="K1649" s="268"/>
      <c r="L1649" s="268"/>
      <c r="M1649" s="268"/>
    </row>
    <row r="1650" spans="2:14" ht="24.95" customHeight="1" x14ac:dyDescent="0.2"/>
    <row r="1651" spans="2:14" ht="24.95" customHeight="1" x14ac:dyDescent="0.2">
      <c r="B1651" s="188" t="s">
        <v>36</v>
      </c>
      <c r="C1651" s="188"/>
      <c r="D1651" s="188" t="s">
        <v>109</v>
      </c>
      <c r="E1651" s="188" t="s">
        <v>5</v>
      </c>
      <c r="F1651" s="188" t="s">
        <v>22</v>
      </c>
      <c r="G1651" s="188" t="s">
        <v>7</v>
      </c>
      <c r="H1651" s="188" t="s">
        <v>8</v>
      </c>
      <c r="I1651" s="188" t="s">
        <v>9</v>
      </c>
      <c r="J1651" s="188" t="s">
        <v>10</v>
      </c>
      <c r="K1651" s="188" t="s">
        <v>11</v>
      </c>
      <c r="L1651" s="188" t="s">
        <v>12</v>
      </c>
      <c r="M1651" s="188" t="s">
        <v>14</v>
      </c>
    </row>
    <row r="1652" spans="2:14" ht="24.95" customHeight="1" x14ac:dyDescent="0.2">
      <c r="B1652" s="270" t="s">
        <v>93</v>
      </c>
      <c r="C1652" s="203" t="s">
        <v>60</v>
      </c>
      <c r="D1652" s="192">
        <v>146</v>
      </c>
      <c r="E1652" s="192">
        <v>33</v>
      </c>
      <c r="F1652" s="192">
        <v>74</v>
      </c>
      <c r="G1652" s="192">
        <v>14</v>
      </c>
      <c r="H1652" s="192">
        <v>20</v>
      </c>
      <c r="I1652" s="192">
        <v>147</v>
      </c>
      <c r="J1652" s="192">
        <v>20</v>
      </c>
      <c r="K1652" s="192">
        <v>45</v>
      </c>
      <c r="L1652" s="192">
        <v>60</v>
      </c>
      <c r="M1652" s="119">
        <f t="shared" ref="M1652:M1661" si="24">SUM(D1652:L1652)</f>
        <v>559</v>
      </c>
      <c r="N1652" s="67"/>
    </row>
    <row r="1653" spans="2:14" ht="24.95" customHeight="1" x14ac:dyDescent="0.2">
      <c r="B1653" s="269"/>
      <c r="C1653" s="204" t="s">
        <v>29</v>
      </c>
      <c r="D1653" s="192">
        <v>1469</v>
      </c>
      <c r="E1653" s="192">
        <v>310</v>
      </c>
      <c r="F1653" s="192">
        <v>512</v>
      </c>
      <c r="G1653" s="192">
        <v>125</v>
      </c>
      <c r="H1653" s="192">
        <v>148</v>
      </c>
      <c r="I1653" s="192">
        <v>1728</v>
      </c>
      <c r="J1653" s="192">
        <v>137</v>
      </c>
      <c r="K1653" s="192">
        <v>385</v>
      </c>
      <c r="L1653" s="192">
        <v>394</v>
      </c>
      <c r="M1653" s="189">
        <f t="shared" si="24"/>
        <v>5208</v>
      </c>
      <c r="N1653" s="68"/>
    </row>
    <row r="1654" spans="2:14" ht="24.95" customHeight="1" x14ac:dyDescent="0.2">
      <c r="B1654" s="269" t="s">
        <v>94</v>
      </c>
      <c r="C1654" s="204" t="s">
        <v>60</v>
      </c>
      <c r="D1654" s="192">
        <v>1</v>
      </c>
      <c r="E1654" s="192">
        <v>2</v>
      </c>
      <c r="F1654" s="192">
        <v>0</v>
      </c>
      <c r="G1654" s="192">
        <v>0</v>
      </c>
      <c r="H1654" s="192">
        <v>0</v>
      </c>
      <c r="I1654" s="192">
        <v>0</v>
      </c>
      <c r="J1654" s="192">
        <v>1</v>
      </c>
      <c r="K1654" s="192">
        <v>0</v>
      </c>
      <c r="L1654" s="192">
        <v>40</v>
      </c>
      <c r="M1654" s="189">
        <f t="shared" si="24"/>
        <v>44</v>
      </c>
      <c r="N1654" s="5"/>
    </row>
    <row r="1655" spans="2:14" ht="24.95" customHeight="1" x14ac:dyDescent="0.2">
      <c r="B1655" s="269"/>
      <c r="C1655" s="204" t="s">
        <v>29</v>
      </c>
      <c r="D1655" s="192">
        <v>3</v>
      </c>
      <c r="E1655" s="192">
        <v>7</v>
      </c>
      <c r="F1655" s="192">
        <v>0</v>
      </c>
      <c r="G1655" s="192">
        <v>0</v>
      </c>
      <c r="H1655" s="192">
        <v>0</v>
      </c>
      <c r="I1655" s="192">
        <v>0</v>
      </c>
      <c r="J1655" s="192">
        <v>16</v>
      </c>
      <c r="K1655" s="192">
        <v>0</v>
      </c>
      <c r="L1655" s="192">
        <v>148</v>
      </c>
      <c r="M1655" s="189">
        <f t="shared" si="24"/>
        <v>174</v>
      </c>
      <c r="N1655" s="5"/>
    </row>
    <row r="1656" spans="2:14" ht="24.95" customHeight="1" x14ac:dyDescent="0.2">
      <c r="B1656" s="269" t="s">
        <v>95</v>
      </c>
      <c r="C1656" s="204" t="s">
        <v>60</v>
      </c>
      <c r="D1656" s="192">
        <v>74</v>
      </c>
      <c r="E1656" s="192">
        <v>14</v>
      </c>
      <c r="F1656" s="192">
        <v>9</v>
      </c>
      <c r="G1656" s="192">
        <v>2</v>
      </c>
      <c r="H1656" s="192">
        <v>16</v>
      </c>
      <c r="I1656" s="192">
        <v>67</v>
      </c>
      <c r="J1656" s="192">
        <v>8</v>
      </c>
      <c r="K1656" s="192">
        <v>18</v>
      </c>
      <c r="L1656" s="192">
        <v>7</v>
      </c>
      <c r="M1656" s="189">
        <f t="shared" si="24"/>
        <v>215</v>
      </c>
    </row>
    <row r="1657" spans="2:14" ht="24.95" customHeight="1" x14ac:dyDescent="0.2">
      <c r="B1657" s="269"/>
      <c r="C1657" s="204" t="s">
        <v>29</v>
      </c>
      <c r="D1657" s="192">
        <v>732</v>
      </c>
      <c r="E1657" s="192">
        <v>115</v>
      </c>
      <c r="F1657" s="192">
        <v>65</v>
      </c>
      <c r="G1657" s="192">
        <v>29</v>
      </c>
      <c r="H1657" s="192">
        <v>137</v>
      </c>
      <c r="I1657" s="192">
        <v>719</v>
      </c>
      <c r="J1657" s="192">
        <v>61</v>
      </c>
      <c r="K1657" s="192">
        <v>145</v>
      </c>
      <c r="L1657" s="192">
        <v>52</v>
      </c>
      <c r="M1657" s="189">
        <f t="shared" si="24"/>
        <v>2055</v>
      </c>
    </row>
    <row r="1658" spans="2:14" ht="24.95" customHeight="1" x14ac:dyDescent="0.2">
      <c r="B1658" s="269" t="s">
        <v>96</v>
      </c>
      <c r="C1658" s="204" t="s">
        <v>60</v>
      </c>
      <c r="D1658" s="192">
        <v>185</v>
      </c>
      <c r="E1658" s="192">
        <v>104</v>
      </c>
      <c r="F1658" s="192">
        <v>254</v>
      </c>
      <c r="G1658" s="192">
        <v>10</v>
      </c>
      <c r="H1658" s="192">
        <v>367</v>
      </c>
      <c r="I1658" s="192">
        <v>49</v>
      </c>
      <c r="J1658" s="192">
        <v>64</v>
      </c>
      <c r="K1658" s="192">
        <v>145</v>
      </c>
      <c r="L1658" s="192">
        <v>161</v>
      </c>
      <c r="M1658" s="189">
        <f t="shared" si="24"/>
        <v>1339</v>
      </c>
    </row>
    <row r="1659" spans="2:14" ht="24.95" customHeight="1" x14ac:dyDescent="0.2">
      <c r="B1659" s="269"/>
      <c r="C1659" s="204" t="s">
        <v>29</v>
      </c>
      <c r="D1659" s="192">
        <v>919</v>
      </c>
      <c r="E1659" s="192">
        <v>549</v>
      </c>
      <c r="F1659" s="192">
        <v>1270</v>
      </c>
      <c r="G1659" s="192">
        <v>50</v>
      </c>
      <c r="H1659" s="192">
        <v>1778</v>
      </c>
      <c r="I1659" s="192">
        <v>238</v>
      </c>
      <c r="J1659" s="192">
        <v>339</v>
      </c>
      <c r="K1659" s="192">
        <v>693</v>
      </c>
      <c r="L1659" s="192">
        <v>816</v>
      </c>
      <c r="M1659" s="189">
        <f t="shared" si="24"/>
        <v>6652</v>
      </c>
    </row>
    <row r="1660" spans="2:14" ht="24.95" customHeight="1" x14ac:dyDescent="0.2">
      <c r="B1660" s="269" t="s">
        <v>97</v>
      </c>
      <c r="C1660" s="204" t="s">
        <v>60</v>
      </c>
      <c r="D1660" s="192">
        <v>4</v>
      </c>
      <c r="E1660" s="192">
        <v>3</v>
      </c>
      <c r="F1660" s="192">
        <v>0</v>
      </c>
      <c r="G1660" s="192">
        <v>0</v>
      </c>
      <c r="H1660" s="192">
        <v>2</v>
      </c>
      <c r="I1660" s="192">
        <v>4</v>
      </c>
      <c r="J1660" s="192">
        <v>0</v>
      </c>
      <c r="K1660" s="192">
        <v>0</v>
      </c>
      <c r="L1660" s="192">
        <v>2</v>
      </c>
      <c r="M1660" s="189">
        <f t="shared" si="24"/>
        <v>15</v>
      </c>
    </row>
    <row r="1661" spans="2:14" ht="24.95" customHeight="1" x14ac:dyDescent="0.2">
      <c r="B1661" s="313"/>
      <c r="C1661" s="202" t="s">
        <v>29</v>
      </c>
      <c r="D1661" s="192">
        <v>85</v>
      </c>
      <c r="E1661" s="192">
        <v>14</v>
      </c>
      <c r="F1661" s="192">
        <v>0</v>
      </c>
      <c r="G1661" s="192">
        <v>0</v>
      </c>
      <c r="H1661" s="192">
        <v>6</v>
      </c>
      <c r="I1661" s="192">
        <v>26</v>
      </c>
      <c r="J1661" s="192">
        <v>0</v>
      </c>
      <c r="K1661" s="192">
        <v>0</v>
      </c>
      <c r="L1661" s="192">
        <v>7</v>
      </c>
      <c r="M1661" s="193">
        <f t="shared" si="24"/>
        <v>138</v>
      </c>
    </row>
    <row r="1662" spans="2:14" ht="24.95" customHeight="1" x14ac:dyDescent="0.2">
      <c r="B1662" s="309" t="s">
        <v>14</v>
      </c>
      <c r="C1662" s="200" t="s">
        <v>60</v>
      </c>
      <c r="D1662" s="201">
        <f>D1652+D1654+D1656+D1660+D1658</f>
        <v>410</v>
      </c>
      <c r="E1662" s="201">
        <f t="shared" ref="E1662:L1662" si="25">E1652+E1654+E1656+E1660+E1658</f>
        <v>156</v>
      </c>
      <c r="F1662" s="201">
        <f t="shared" si="25"/>
        <v>337</v>
      </c>
      <c r="G1662" s="201">
        <f t="shared" si="25"/>
        <v>26</v>
      </c>
      <c r="H1662" s="201">
        <f t="shared" si="25"/>
        <v>405</v>
      </c>
      <c r="I1662" s="201">
        <f t="shared" si="25"/>
        <v>267</v>
      </c>
      <c r="J1662" s="201">
        <f t="shared" si="25"/>
        <v>93</v>
      </c>
      <c r="K1662" s="201">
        <f t="shared" si="25"/>
        <v>208</v>
      </c>
      <c r="L1662" s="201">
        <f t="shared" si="25"/>
        <v>270</v>
      </c>
      <c r="M1662" s="201">
        <f>M1652+M1654+M1656+M1660+M1658</f>
        <v>2172</v>
      </c>
    </row>
    <row r="1663" spans="2:14" ht="24.95" customHeight="1" x14ac:dyDescent="0.2">
      <c r="B1663" s="309"/>
      <c r="C1663" s="199" t="s">
        <v>29</v>
      </c>
      <c r="D1663" s="96">
        <f>D1653+D1655+D1657+D1661+D1659</f>
        <v>3208</v>
      </c>
      <c r="E1663" s="96">
        <f t="shared" ref="E1663:L1663" si="26">E1653+E1655+E1657+E1661+E1659</f>
        <v>995</v>
      </c>
      <c r="F1663" s="96">
        <f t="shared" si="26"/>
        <v>1847</v>
      </c>
      <c r="G1663" s="96">
        <f t="shared" si="26"/>
        <v>204</v>
      </c>
      <c r="H1663" s="96">
        <f t="shared" si="26"/>
        <v>2069</v>
      </c>
      <c r="I1663" s="96">
        <f t="shared" si="26"/>
        <v>2711</v>
      </c>
      <c r="J1663" s="96">
        <f t="shared" si="26"/>
        <v>553</v>
      </c>
      <c r="K1663" s="96">
        <f t="shared" si="26"/>
        <v>1223</v>
      </c>
      <c r="L1663" s="96">
        <f t="shared" si="26"/>
        <v>1417</v>
      </c>
      <c r="M1663" s="96">
        <f>M1653+M1655+M1657+M1661+M1659</f>
        <v>14227</v>
      </c>
    </row>
    <row r="1664" spans="2:14" ht="24.95" customHeight="1" x14ac:dyDescent="0.2"/>
    <row r="1665" spans="2:14" ht="24.95" customHeight="1" x14ac:dyDescent="0.2"/>
    <row r="1666" spans="2:14" ht="24.95" customHeight="1" x14ac:dyDescent="0.2">
      <c r="B1666" s="88"/>
    </row>
    <row r="1667" spans="2:14" ht="24.95" customHeight="1" x14ac:dyDescent="0.2">
      <c r="B1667" s="88"/>
    </row>
    <row r="1668" spans="2:14" ht="24.95" customHeight="1" x14ac:dyDescent="0.2">
      <c r="B1668" s="88"/>
    </row>
    <row r="1669" spans="2:14" ht="24.95" customHeight="1" x14ac:dyDescent="0.2">
      <c r="B1669" s="90"/>
    </row>
    <row r="1670" spans="2:14" ht="24.95" customHeight="1" x14ac:dyDescent="0.2">
      <c r="B1670" s="90"/>
    </row>
    <row r="1671" spans="2:14" ht="24.95" customHeight="1" x14ac:dyDescent="0.2"/>
    <row r="1672" spans="2:14" ht="24.95" customHeight="1" x14ac:dyDescent="0.2"/>
    <row r="1673" spans="2:14" ht="24.95" customHeight="1" x14ac:dyDescent="0.2">
      <c r="M1673" s="67"/>
      <c r="N1673" s="67"/>
    </row>
    <row r="1674" spans="2:14" ht="24.95" customHeight="1" x14ac:dyDescent="0.2">
      <c r="M1674" s="68"/>
      <c r="N1674" s="68"/>
    </row>
    <row r="1675" spans="2:14" ht="24.95" customHeight="1" x14ac:dyDescent="0.2">
      <c r="B1675" s="89"/>
      <c r="C1675" s="164"/>
      <c r="D1675" s="164"/>
      <c r="E1675" s="164"/>
      <c r="F1675" s="164"/>
      <c r="G1675" s="164"/>
      <c r="H1675" s="164"/>
      <c r="I1675" s="164"/>
      <c r="J1675" s="164"/>
      <c r="K1675" s="164"/>
      <c r="L1675" s="191"/>
      <c r="N1675" s="5"/>
    </row>
    <row r="1676" spans="2:14" ht="24.95" customHeight="1" x14ac:dyDescent="0.2">
      <c r="B1676" s="89"/>
      <c r="C1676" s="164"/>
      <c r="D1676" s="164"/>
      <c r="E1676" s="164"/>
      <c r="F1676" s="164"/>
      <c r="G1676" s="164"/>
      <c r="H1676" s="164"/>
      <c r="I1676" s="164"/>
      <c r="J1676" s="164"/>
      <c r="K1676" s="164"/>
      <c r="L1676" s="191"/>
      <c r="N1676" s="5"/>
    </row>
    <row r="1677" spans="2:14" ht="24.95" customHeight="1" x14ac:dyDescent="0.2">
      <c r="B1677" s="89"/>
      <c r="C1677" s="164"/>
      <c r="D1677" s="164"/>
      <c r="E1677" s="164"/>
      <c r="F1677" s="164"/>
      <c r="G1677" s="164"/>
      <c r="H1677" s="164"/>
      <c r="I1677" s="164"/>
      <c r="J1677" s="164"/>
      <c r="K1677" s="164"/>
      <c r="L1677" s="191"/>
    </row>
    <row r="1678" spans="2:14" ht="24.95" customHeight="1" x14ac:dyDescent="0.2">
      <c r="B1678" s="89"/>
      <c r="C1678" s="164"/>
      <c r="D1678" s="164"/>
      <c r="E1678" s="164"/>
      <c r="F1678" s="164"/>
      <c r="G1678" s="164"/>
      <c r="H1678" s="164"/>
      <c r="I1678" s="164"/>
      <c r="J1678" s="164"/>
      <c r="K1678" s="164"/>
      <c r="L1678" s="191"/>
    </row>
    <row r="1679" spans="2:14" ht="24.95" customHeight="1" x14ac:dyDescent="0.2">
      <c r="B1679" s="89"/>
      <c r="C1679" s="191"/>
      <c r="D1679" s="191"/>
      <c r="E1679" s="191"/>
      <c r="F1679" s="191"/>
      <c r="G1679" s="191"/>
      <c r="H1679" s="191"/>
      <c r="I1679" s="191"/>
      <c r="J1679" s="191"/>
      <c r="K1679" s="191"/>
      <c r="L1679" s="191"/>
    </row>
    <row r="1680" spans="2:14" ht="24.95" customHeight="1" x14ac:dyDescent="0.2"/>
    <row r="1681" spans="2:15" ht="24.95" customHeight="1" x14ac:dyDescent="0.2"/>
    <row r="1682" spans="2:15" ht="24.95" customHeight="1" x14ac:dyDescent="0.2"/>
    <row r="1683" spans="2:15" ht="24.95" customHeight="1" x14ac:dyDescent="0.2"/>
    <row r="1684" spans="2:15" ht="24.95" customHeight="1" x14ac:dyDescent="0.2"/>
    <row r="1685" spans="2:15" ht="24.95" customHeight="1" x14ac:dyDescent="0.2">
      <c r="M1685" s="18">
        <v>22</v>
      </c>
    </row>
    <row r="1686" spans="2:15" ht="25.5" customHeight="1" x14ac:dyDescent="0.2">
      <c r="B1686" s="268" t="s">
        <v>91</v>
      </c>
      <c r="C1686" s="268"/>
      <c r="D1686" s="268"/>
      <c r="E1686" s="268"/>
      <c r="F1686" s="268"/>
      <c r="G1686" s="268"/>
      <c r="H1686" s="268"/>
      <c r="I1686" s="268"/>
      <c r="J1686" s="268"/>
      <c r="K1686" s="268"/>
      <c r="L1686" s="268"/>
      <c r="M1686" s="268"/>
    </row>
    <row r="1687" spans="2:15" ht="15" customHeight="1" x14ac:dyDescent="0.2">
      <c r="B1687" s="73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9"/>
    </row>
    <row r="1688" spans="2:15" ht="24.95" customHeight="1" x14ac:dyDescent="0.2">
      <c r="B1688" s="188" t="s">
        <v>36</v>
      </c>
      <c r="C1688" s="188"/>
      <c r="D1688" s="188" t="s">
        <v>109</v>
      </c>
      <c r="E1688" s="188" t="s">
        <v>5</v>
      </c>
      <c r="F1688" s="188" t="s">
        <v>22</v>
      </c>
      <c r="G1688" s="188" t="s">
        <v>7</v>
      </c>
      <c r="H1688" s="188" t="s">
        <v>8</v>
      </c>
      <c r="I1688" s="188" t="s">
        <v>9</v>
      </c>
      <c r="J1688" s="188" t="s">
        <v>10</v>
      </c>
      <c r="K1688" s="188" t="s">
        <v>11</v>
      </c>
      <c r="L1688" s="188" t="s">
        <v>12</v>
      </c>
      <c r="M1688" s="188" t="s">
        <v>14</v>
      </c>
    </row>
    <row r="1689" spans="2:15" ht="24.95" customHeight="1" x14ac:dyDescent="0.2">
      <c r="B1689" s="270" t="s">
        <v>98</v>
      </c>
      <c r="C1689" s="203" t="s">
        <v>60</v>
      </c>
      <c r="D1689" s="192">
        <v>38</v>
      </c>
      <c r="E1689" s="192">
        <v>23</v>
      </c>
      <c r="F1689" s="192">
        <v>35</v>
      </c>
      <c r="G1689" s="192">
        <v>1</v>
      </c>
      <c r="H1689" s="192">
        <v>67</v>
      </c>
      <c r="I1689" s="192">
        <v>34</v>
      </c>
      <c r="J1689" s="192">
        <v>9</v>
      </c>
      <c r="K1689" s="192">
        <v>17</v>
      </c>
      <c r="L1689" s="192">
        <v>16</v>
      </c>
      <c r="M1689" s="119">
        <f t="shared" ref="M1689:M1698" si="27">SUM(D1689:L1689)</f>
        <v>240</v>
      </c>
      <c r="N1689" s="67"/>
    </row>
    <row r="1690" spans="2:15" ht="24.95" customHeight="1" x14ac:dyDescent="0.2">
      <c r="B1690" s="269"/>
      <c r="C1690" s="204" t="s">
        <v>29</v>
      </c>
      <c r="D1690" s="192">
        <v>380</v>
      </c>
      <c r="E1690" s="192">
        <v>473</v>
      </c>
      <c r="F1690" s="192">
        <v>683</v>
      </c>
      <c r="G1690" s="192">
        <v>16</v>
      </c>
      <c r="H1690" s="192">
        <v>1238</v>
      </c>
      <c r="I1690" s="192">
        <v>610</v>
      </c>
      <c r="J1690" s="192">
        <v>144</v>
      </c>
      <c r="K1690" s="192">
        <v>302</v>
      </c>
      <c r="L1690" s="192">
        <v>301</v>
      </c>
      <c r="M1690" s="189">
        <f t="shared" si="27"/>
        <v>4147</v>
      </c>
      <c r="N1690" s="68"/>
    </row>
    <row r="1691" spans="2:15" ht="24.95" customHeight="1" x14ac:dyDescent="0.2">
      <c r="B1691" s="269" t="s">
        <v>99</v>
      </c>
      <c r="C1691" s="204" t="s">
        <v>60</v>
      </c>
      <c r="D1691" s="192">
        <v>26</v>
      </c>
      <c r="E1691" s="192">
        <v>11</v>
      </c>
      <c r="F1691" s="192">
        <v>10</v>
      </c>
      <c r="G1691" s="192">
        <v>7</v>
      </c>
      <c r="H1691" s="192">
        <v>17</v>
      </c>
      <c r="I1691" s="192">
        <v>18</v>
      </c>
      <c r="J1691" s="192">
        <v>14</v>
      </c>
      <c r="K1691" s="192">
        <v>7</v>
      </c>
      <c r="L1691" s="192">
        <v>6</v>
      </c>
      <c r="M1691" s="189">
        <f t="shared" si="27"/>
        <v>116</v>
      </c>
      <c r="N1691" s="5"/>
    </row>
    <row r="1692" spans="2:15" ht="24.95" customHeight="1" x14ac:dyDescent="0.2">
      <c r="B1692" s="269"/>
      <c r="C1692" s="204" t="s">
        <v>29</v>
      </c>
      <c r="D1692" s="192">
        <v>483</v>
      </c>
      <c r="E1692" s="192">
        <v>221</v>
      </c>
      <c r="F1692" s="192">
        <v>198</v>
      </c>
      <c r="G1692" s="192">
        <v>113</v>
      </c>
      <c r="H1692" s="192">
        <v>361</v>
      </c>
      <c r="I1692" s="192">
        <v>281</v>
      </c>
      <c r="J1692" s="192">
        <v>274</v>
      </c>
      <c r="K1692" s="192">
        <v>94</v>
      </c>
      <c r="L1692" s="192">
        <v>59</v>
      </c>
      <c r="M1692" s="189">
        <f t="shared" si="27"/>
        <v>2084</v>
      </c>
      <c r="N1692" s="5"/>
    </row>
    <row r="1693" spans="2:15" ht="24.95" customHeight="1" x14ac:dyDescent="0.2">
      <c r="B1693" s="269" t="s">
        <v>100</v>
      </c>
      <c r="C1693" s="204" t="s">
        <v>60</v>
      </c>
      <c r="D1693" s="192">
        <v>3</v>
      </c>
      <c r="E1693" s="192">
        <v>2</v>
      </c>
      <c r="F1693" s="192">
        <v>6</v>
      </c>
      <c r="G1693" s="192">
        <v>2</v>
      </c>
      <c r="H1693" s="192">
        <v>1</v>
      </c>
      <c r="I1693" s="192">
        <v>1</v>
      </c>
      <c r="J1693" s="192">
        <v>1</v>
      </c>
      <c r="K1693" s="192">
        <v>3</v>
      </c>
      <c r="L1693" s="192">
        <v>0</v>
      </c>
      <c r="M1693" s="189">
        <f t="shared" si="27"/>
        <v>19</v>
      </c>
    </row>
    <row r="1694" spans="2:15" ht="24.95" customHeight="1" x14ac:dyDescent="0.2">
      <c r="B1694" s="269"/>
      <c r="C1694" s="204" t="s">
        <v>29</v>
      </c>
      <c r="D1694" s="192">
        <v>86</v>
      </c>
      <c r="E1694" s="192">
        <v>22</v>
      </c>
      <c r="F1694" s="192">
        <v>142</v>
      </c>
      <c r="G1694" s="192">
        <v>76</v>
      </c>
      <c r="H1694" s="192">
        <v>21</v>
      </c>
      <c r="I1694" s="192">
        <v>16</v>
      </c>
      <c r="J1694" s="192">
        <v>3</v>
      </c>
      <c r="K1694" s="192">
        <v>50</v>
      </c>
      <c r="L1694" s="192">
        <v>0</v>
      </c>
      <c r="M1694" s="189">
        <f t="shared" si="27"/>
        <v>416</v>
      </c>
    </row>
    <row r="1695" spans="2:15" ht="24.95" customHeight="1" x14ac:dyDescent="0.2">
      <c r="B1695" s="269" t="s">
        <v>101</v>
      </c>
      <c r="C1695" s="204" t="s">
        <v>60</v>
      </c>
      <c r="D1695" s="192">
        <v>0</v>
      </c>
      <c r="E1695" s="192">
        <v>0</v>
      </c>
      <c r="F1695" s="192">
        <v>0</v>
      </c>
      <c r="G1695" s="192">
        <v>0</v>
      </c>
      <c r="H1695" s="192">
        <v>0</v>
      </c>
      <c r="I1695" s="192">
        <v>0</v>
      </c>
      <c r="J1695" s="192">
        <v>0</v>
      </c>
      <c r="K1695" s="192">
        <v>0</v>
      </c>
      <c r="L1695" s="192">
        <v>0</v>
      </c>
      <c r="M1695" s="189">
        <f t="shared" si="27"/>
        <v>0</v>
      </c>
    </row>
    <row r="1696" spans="2:15" ht="24.95" customHeight="1" x14ac:dyDescent="0.2">
      <c r="B1696" s="269"/>
      <c r="C1696" s="204" t="s">
        <v>29</v>
      </c>
      <c r="D1696" s="192">
        <v>0</v>
      </c>
      <c r="E1696" s="192">
        <v>0</v>
      </c>
      <c r="F1696" s="192">
        <v>0</v>
      </c>
      <c r="G1696" s="192">
        <v>0</v>
      </c>
      <c r="H1696" s="192">
        <v>0</v>
      </c>
      <c r="I1696" s="192">
        <v>0</v>
      </c>
      <c r="J1696" s="192">
        <v>0</v>
      </c>
      <c r="K1696" s="192">
        <v>0</v>
      </c>
      <c r="L1696" s="192">
        <v>0</v>
      </c>
      <c r="M1696" s="189">
        <f t="shared" si="27"/>
        <v>0</v>
      </c>
    </row>
    <row r="1697" spans="2:14" ht="24.95" customHeight="1" x14ac:dyDescent="0.2">
      <c r="B1697" s="269" t="s">
        <v>102</v>
      </c>
      <c r="C1697" s="204" t="s">
        <v>60</v>
      </c>
      <c r="D1697" s="192">
        <v>0</v>
      </c>
      <c r="E1697" s="192">
        <v>0</v>
      </c>
      <c r="F1697" s="192">
        <v>2</v>
      </c>
      <c r="G1697" s="192">
        <v>0</v>
      </c>
      <c r="H1697" s="192">
        <v>1</v>
      </c>
      <c r="I1697" s="192">
        <v>1</v>
      </c>
      <c r="J1697" s="192">
        <v>0</v>
      </c>
      <c r="K1697" s="192">
        <v>0</v>
      </c>
      <c r="L1697" s="192">
        <v>0</v>
      </c>
      <c r="M1697" s="189">
        <f t="shared" si="27"/>
        <v>4</v>
      </c>
    </row>
    <row r="1698" spans="2:14" ht="24.95" customHeight="1" x14ac:dyDescent="0.2">
      <c r="B1698" s="313"/>
      <c r="C1698" s="202" t="s">
        <v>29</v>
      </c>
      <c r="D1698" s="192">
        <v>0</v>
      </c>
      <c r="E1698" s="192">
        <v>0</v>
      </c>
      <c r="F1698" s="192">
        <v>17</v>
      </c>
      <c r="G1698" s="192">
        <v>0</v>
      </c>
      <c r="H1698" s="192">
        <v>216</v>
      </c>
      <c r="I1698" s="192">
        <v>6</v>
      </c>
      <c r="J1698" s="192">
        <v>0</v>
      </c>
      <c r="K1698" s="192">
        <v>0</v>
      </c>
      <c r="L1698" s="192">
        <v>0</v>
      </c>
      <c r="M1698" s="193">
        <f t="shared" si="27"/>
        <v>239</v>
      </c>
    </row>
    <row r="1699" spans="2:14" ht="24.95" customHeight="1" x14ac:dyDescent="0.2">
      <c r="B1699" s="309" t="s">
        <v>14</v>
      </c>
      <c r="C1699" s="200" t="s">
        <v>60</v>
      </c>
      <c r="D1699" s="201">
        <f>D1689+D1691+D1693+D1697+D1695</f>
        <v>67</v>
      </c>
      <c r="E1699" s="201">
        <f t="shared" ref="E1699:L1699" si="28">E1689+E1691+E1693+E1697+E1695</f>
        <v>36</v>
      </c>
      <c r="F1699" s="201">
        <f t="shared" si="28"/>
        <v>53</v>
      </c>
      <c r="G1699" s="201">
        <f t="shared" si="28"/>
        <v>10</v>
      </c>
      <c r="H1699" s="201">
        <f t="shared" si="28"/>
        <v>86</v>
      </c>
      <c r="I1699" s="201">
        <f t="shared" si="28"/>
        <v>54</v>
      </c>
      <c r="J1699" s="201">
        <f t="shared" si="28"/>
        <v>24</v>
      </c>
      <c r="K1699" s="201">
        <f t="shared" si="28"/>
        <v>27</v>
      </c>
      <c r="L1699" s="201">
        <f t="shared" si="28"/>
        <v>22</v>
      </c>
      <c r="M1699" s="201">
        <f>M1689+M1691+M1693+M1697+M1695</f>
        <v>379</v>
      </c>
    </row>
    <row r="1700" spans="2:14" ht="24.95" customHeight="1" x14ac:dyDescent="0.2">
      <c r="B1700" s="309"/>
      <c r="C1700" s="199" t="s">
        <v>29</v>
      </c>
      <c r="D1700" s="96">
        <f>D1690+D1692+D1694+D1698+D1696</f>
        <v>949</v>
      </c>
      <c r="E1700" s="96">
        <f t="shared" ref="E1700:L1700" si="29">E1690+E1692+E1694+E1698+E1696</f>
        <v>716</v>
      </c>
      <c r="F1700" s="96">
        <f t="shared" si="29"/>
        <v>1040</v>
      </c>
      <c r="G1700" s="96">
        <f t="shared" si="29"/>
        <v>205</v>
      </c>
      <c r="H1700" s="96">
        <f t="shared" si="29"/>
        <v>1836</v>
      </c>
      <c r="I1700" s="96">
        <f t="shared" si="29"/>
        <v>913</v>
      </c>
      <c r="J1700" s="96">
        <f t="shared" si="29"/>
        <v>421</v>
      </c>
      <c r="K1700" s="96">
        <f t="shared" si="29"/>
        <v>446</v>
      </c>
      <c r="L1700" s="96">
        <f t="shared" si="29"/>
        <v>360</v>
      </c>
      <c r="M1700" s="96">
        <f>M1690+M1692+M1694+M1698+M1696</f>
        <v>6886</v>
      </c>
    </row>
    <row r="1701" spans="2:14" ht="24.95" customHeight="1" x14ac:dyDescent="0.2"/>
    <row r="1702" spans="2:14" ht="24.95" customHeight="1" x14ac:dyDescent="0.2"/>
    <row r="1703" spans="2:14" ht="24.95" customHeight="1" x14ac:dyDescent="0.2">
      <c r="B1703" s="88"/>
    </row>
    <row r="1704" spans="2:14" ht="24.95" customHeight="1" x14ac:dyDescent="0.2">
      <c r="B1704" s="88"/>
    </row>
    <row r="1705" spans="2:14" ht="24.95" customHeight="1" x14ac:dyDescent="0.2">
      <c r="B1705" s="88"/>
    </row>
    <row r="1706" spans="2:14" ht="24.95" customHeight="1" x14ac:dyDescent="0.2">
      <c r="B1706" s="90"/>
    </row>
    <row r="1707" spans="2:14" ht="24.95" customHeight="1" x14ac:dyDescent="0.2">
      <c r="B1707" s="90"/>
    </row>
    <row r="1708" spans="2:14" ht="24.95" customHeight="1" x14ac:dyDescent="0.2"/>
    <row r="1709" spans="2:14" ht="24.95" customHeight="1" x14ac:dyDescent="0.2"/>
    <row r="1710" spans="2:14" ht="24.95" customHeight="1" x14ac:dyDescent="0.2">
      <c r="M1710" s="67"/>
      <c r="N1710" s="67"/>
    </row>
    <row r="1711" spans="2:14" ht="24.95" customHeight="1" x14ac:dyDescent="0.2">
      <c r="M1711" s="68"/>
      <c r="N1711" s="68"/>
    </row>
    <row r="1712" spans="2:14" ht="24.95" customHeight="1" x14ac:dyDescent="0.2">
      <c r="B1712" s="89"/>
      <c r="C1712" s="164"/>
      <c r="D1712" s="164"/>
      <c r="E1712" s="164"/>
      <c r="F1712" s="164"/>
      <c r="G1712" s="164"/>
      <c r="H1712" s="164"/>
      <c r="I1712" s="164"/>
      <c r="J1712" s="164"/>
      <c r="K1712" s="164"/>
      <c r="L1712" s="191"/>
      <c r="N1712" s="5"/>
    </row>
    <row r="1713" spans="2:14" ht="24.95" customHeight="1" x14ac:dyDescent="0.2">
      <c r="B1713" s="89"/>
      <c r="C1713" s="164"/>
      <c r="D1713" s="164"/>
      <c r="E1713" s="164"/>
      <c r="F1713" s="164"/>
      <c r="G1713" s="164"/>
      <c r="H1713" s="164"/>
      <c r="I1713" s="164"/>
      <c r="J1713" s="164"/>
      <c r="K1713" s="164"/>
      <c r="L1713" s="191"/>
      <c r="N1713" s="5"/>
    </row>
    <row r="1714" spans="2:14" ht="24.95" customHeight="1" x14ac:dyDescent="0.2">
      <c r="B1714" s="89"/>
      <c r="C1714" s="164"/>
      <c r="D1714" s="164"/>
      <c r="E1714" s="164"/>
      <c r="F1714" s="164"/>
      <c r="G1714" s="164"/>
      <c r="H1714" s="164"/>
      <c r="I1714" s="164"/>
      <c r="J1714" s="164"/>
      <c r="K1714" s="164"/>
      <c r="L1714" s="260"/>
      <c r="N1714" s="5"/>
    </row>
    <row r="1715" spans="2:14" ht="24.95" customHeight="1" x14ac:dyDescent="0.2">
      <c r="B1715" s="89"/>
      <c r="C1715" s="164"/>
      <c r="D1715" s="164"/>
      <c r="E1715" s="164"/>
      <c r="F1715" s="164"/>
      <c r="G1715" s="164"/>
      <c r="H1715" s="164"/>
      <c r="I1715" s="164"/>
      <c r="J1715" s="164"/>
      <c r="K1715" s="164"/>
      <c r="L1715" s="191"/>
    </row>
    <row r="1716" spans="2:14" ht="25.5" customHeight="1" x14ac:dyDescent="0.2">
      <c r="B1716" s="268" t="s">
        <v>108</v>
      </c>
      <c r="C1716" s="268"/>
      <c r="D1716" s="268"/>
      <c r="E1716" s="268"/>
      <c r="F1716" s="268"/>
      <c r="G1716" s="268"/>
      <c r="H1716" s="268"/>
      <c r="I1716" s="268"/>
      <c r="J1716" s="268"/>
      <c r="K1716" s="268"/>
      <c r="L1716" s="268"/>
      <c r="M1716" s="268"/>
    </row>
    <row r="1717" spans="2:14" ht="15" customHeight="1" x14ac:dyDescent="0.2"/>
    <row r="1718" spans="2:14" ht="24.95" customHeight="1" x14ac:dyDescent="0.2">
      <c r="B1718" s="165" t="s">
        <v>49</v>
      </c>
      <c r="C1718" s="161" t="s">
        <v>109</v>
      </c>
      <c r="D1718" s="161" t="s">
        <v>21</v>
      </c>
      <c r="E1718" s="161" t="s">
        <v>22</v>
      </c>
      <c r="F1718" s="161" t="s">
        <v>7</v>
      </c>
      <c r="G1718" s="161" t="s">
        <v>8</v>
      </c>
      <c r="H1718" s="161" t="s">
        <v>9</v>
      </c>
      <c r="I1718" s="161" t="s">
        <v>10</v>
      </c>
      <c r="J1718" s="161" t="s">
        <v>11</v>
      </c>
      <c r="K1718" s="161" t="s">
        <v>12</v>
      </c>
      <c r="L1718" s="161" t="s">
        <v>14</v>
      </c>
    </row>
    <row r="1719" spans="2:14" ht="24.95" customHeight="1" x14ac:dyDescent="0.2">
      <c r="B1719" s="88" t="s">
        <v>23</v>
      </c>
      <c r="C1719" s="151">
        <v>610</v>
      </c>
      <c r="D1719" s="151">
        <v>857</v>
      </c>
      <c r="E1719" s="151">
        <v>1251</v>
      </c>
      <c r="F1719" s="151">
        <v>346</v>
      </c>
      <c r="G1719" s="151">
        <v>715</v>
      </c>
      <c r="H1719" s="151">
        <v>528</v>
      </c>
      <c r="I1719" s="151">
        <v>334</v>
      </c>
      <c r="J1719" s="151">
        <v>872</v>
      </c>
      <c r="K1719" s="151">
        <v>456</v>
      </c>
      <c r="L1719" s="152">
        <f>SUM(C1719:K1719)</f>
        <v>5969</v>
      </c>
      <c r="N1719" s="40"/>
    </row>
    <row r="1720" spans="2:14" ht="24.95" customHeight="1" x14ac:dyDescent="0.2">
      <c r="B1720" s="166" t="s">
        <v>29</v>
      </c>
      <c r="C1720" s="117">
        <v>59182</v>
      </c>
      <c r="D1720" s="117">
        <v>72749</v>
      </c>
      <c r="E1720" s="117">
        <v>76312</v>
      </c>
      <c r="F1720" s="117">
        <v>30151</v>
      </c>
      <c r="G1720" s="117">
        <v>54156</v>
      </c>
      <c r="H1720" s="117">
        <v>57878</v>
      </c>
      <c r="I1720" s="117">
        <v>27884</v>
      </c>
      <c r="J1720" s="117">
        <v>92896</v>
      </c>
      <c r="K1720" s="117">
        <v>38266</v>
      </c>
      <c r="L1720" s="153">
        <f>SUM(C1720:K1720)</f>
        <v>509474</v>
      </c>
    </row>
    <row r="1721" spans="2:14" ht="24.95" customHeight="1" x14ac:dyDescent="0.2">
      <c r="B1721" s="39"/>
      <c r="C1721" s="29"/>
      <c r="D1721" s="29"/>
      <c r="E1721" s="29"/>
      <c r="F1721" s="29"/>
      <c r="G1721" s="29"/>
      <c r="H1721" s="29"/>
      <c r="I1721" s="29"/>
      <c r="J1721" s="29"/>
      <c r="K1721" s="29"/>
      <c r="L1721" s="30"/>
      <c r="N1721" s="75"/>
    </row>
    <row r="1722" spans="2:14" ht="24.95" customHeight="1" x14ac:dyDescent="0.2">
      <c r="B1722" s="39"/>
      <c r="C1722" s="76"/>
      <c r="D1722" s="76"/>
      <c r="E1722" s="76"/>
      <c r="F1722" s="76"/>
      <c r="G1722" s="76"/>
      <c r="H1722" s="76"/>
      <c r="I1722" s="76"/>
      <c r="J1722" s="76"/>
      <c r="K1722" s="76"/>
      <c r="L1722" s="77"/>
    </row>
    <row r="1723" spans="2:14" ht="24.95" customHeight="1" x14ac:dyDescent="0.2"/>
    <row r="1724" spans="2:14" ht="24.95" customHeight="1" x14ac:dyDescent="0.2"/>
    <row r="1725" spans="2:14" ht="24.95" customHeight="1" x14ac:dyDescent="0.2"/>
    <row r="1726" spans="2:14" ht="24.95" customHeight="1" x14ac:dyDescent="0.2"/>
    <row r="1727" spans="2:14" ht="24.95" customHeight="1" x14ac:dyDescent="0.2"/>
    <row r="1728" spans="2:14" ht="24.95" customHeight="1" x14ac:dyDescent="0.2"/>
    <row r="1729" spans="8:8" ht="24.95" customHeight="1" x14ac:dyDescent="0.2"/>
    <row r="1730" spans="8:8" ht="24.95" customHeight="1" x14ac:dyDescent="0.2"/>
    <row r="1731" spans="8:8" ht="24.95" customHeight="1" x14ac:dyDescent="0.2"/>
    <row r="1732" spans="8:8" ht="24.95" customHeight="1" x14ac:dyDescent="0.2">
      <c r="H1732" s="66"/>
    </row>
    <row r="1733" spans="8:8" ht="24.95" customHeight="1" x14ac:dyDescent="0.2"/>
    <row r="1734" spans="8:8" ht="24.95" customHeight="1" x14ac:dyDescent="0.2"/>
    <row r="1735" spans="8:8" ht="24.95" customHeight="1" x14ac:dyDescent="0.2"/>
    <row r="1736" spans="8:8" ht="24.95" customHeight="1" x14ac:dyDescent="0.2"/>
    <row r="1737" spans="8:8" ht="24.95" customHeight="1" x14ac:dyDescent="0.2"/>
    <row r="1738" spans="8:8" ht="24.95" customHeight="1" x14ac:dyDescent="0.2"/>
    <row r="1739" spans="8:8" ht="24.95" customHeight="1" x14ac:dyDescent="0.2"/>
    <row r="1740" spans="8:8" ht="24.95" customHeight="1" x14ac:dyDescent="0.2"/>
    <row r="1741" spans="8:8" ht="24.95" customHeight="1" x14ac:dyDescent="0.2"/>
    <row r="1742" spans="8:8" ht="24.95" customHeight="1" x14ac:dyDescent="0.2"/>
    <row r="1743" spans="8:8" ht="24.95" customHeight="1" x14ac:dyDescent="0.2"/>
    <row r="1744" spans="8:8" ht="24.95" customHeight="1" x14ac:dyDescent="0.2"/>
    <row r="1745" spans="1:13" ht="24.95" customHeight="1" x14ac:dyDescent="0.2"/>
    <row r="1746" spans="1:13" ht="24.95" customHeight="1" x14ac:dyDescent="0.2"/>
    <row r="1747" spans="1:13" ht="24.95" customHeight="1" x14ac:dyDescent="0.2"/>
    <row r="1748" spans="1:13" ht="24.95" customHeight="1" x14ac:dyDescent="0.2"/>
    <row r="1749" spans="1:13" ht="24.95" customHeight="1" x14ac:dyDescent="0.2"/>
    <row r="1750" spans="1:13" ht="24.95" customHeight="1" x14ac:dyDescent="0.2"/>
    <row r="1751" spans="1:13" ht="24.95" customHeight="1" thickBot="1" x14ac:dyDescent="0.25">
      <c r="M1751" s="18">
        <v>23</v>
      </c>
    </row>
    <row r="1752" spans="1:13" ht="20.100000000000001" customHeight="1" thickTop="1" x14ac:dyDescent="0.2">
      <c r="A1752" s="15"/>
      <c r="B1752" s="314" t="s">
        <v>88</v>
      </c>
      <c r="C1752" s="315"/>
      <c r="D1752" s="315"/>
      <c r="E1752" s="315"/>
      <c r="F1752" s="315"/>
      <c r="G1752" s="315"/>
      <c r="H1752" s="315"/>
      <c r="I1752" s="315"/>
      <c r="J1752" s="315"/>
      <c r="K1752" s="315"/>
      <c r="L1752" s="315"/>
      <c r="M1752" s="226"/>
    </row>
    <row r="1753" spans="1:13" ht="20.100000000000001" customHeight="1" thickBot="1" x14ac:dyDescent="0.25">
      <c r="A1753" s="15"/>
      <c r="B1753" s="316" t="s">
        <v>87</v>
      </c>
      <c r="C1753" s="317"/>
      <c r="D1753" s="317"/>
      <c r="E1753" s="317"/>
      <c r="F1753" s="317"/>
      <c r="G1753" s="317"/>
      <c r="H1753" s="317"/>
      <c r="I1753" s="317"/>
      <c r="J1753" s="317"/>
      <c r="K1753" s="317"/>
      <c r="L1753" s="317"/>
      <c r="M1753" s="227"/>
    </row>
    <row r="1754" spans="1:13" ht="20.100000000000001" customHeight="1" thickTop="1" thickBot="1" x14ac:dyDescent="0.25">
      <c r="A1754" s="15"/>
      <c r="B1754" s="225"/>
      <c r="C1754" s="173"/>
      <c r="D1754" s="173"/>
      <c r="E1754" s="173"/>
      <c r="F1754" s="173"/>
      <c r="G1754" s="173"/>
      <c r="H1754" s="173"/>
      <c r="I1754" s="173"/>
      <c r="J1754" s="173"/>
      <c r="K1754" s="173"/>
      <c r="L1754" s="173"/>
      <c r="M1754" s="225"/>
    </row>
    <row r="1755" spans="1:13" ht="20.100000000000001" customHeight="1" thickTop="1" x14ac:dyDescent="0.2">
      <c r="A1755" s="170"/>
      <c r="B1755" s="176"/>
      <c r="C1755" s="172"/>
      <c r="D1755" s="172"/>
      <c r="E1755" s="172"/>
      <c r="F1755" s="172"/>
      <c r="G1755" s="172"/>
      <c r="H1755" s="172"/>
      <c r="I1755" s="172"/>
      <c r="J1755" s="172"/>
      <c r="K1755" s="172"/>
      <c r="L1755" s="172"/>
      <c r="M1755" s="213"/>
    </row>
    <row r="1756" spans="1:13" s="167" customFormat="1" ht="20.100000000000001" customHeight="1" x14ac:dyDescent="0.2">
      <c r="A1756" s="171"/>
      <c r="B1756" s="175" t="s">
        <v>30</v>
      </c>
      <c r="C1756" s="174"/>
      <c r="D1756" s="174"/>
      <c r="E1756" s="174"/>
      <c r="F1756" s="174"/>
      <c r="G1756" s="174"/>
      <c r="H1756" s="174"/>
      <c r="I1756" s="174"/>
      <c r="J1756" s="174"/>
      <c r="K1756" s="174"/>
      <c r="L1756" s="174"/>
      <c r="M1756" s="171"/>
    </row>
    <row r="1757" spans="1:13" s="167" customFormat="1" ht="20.100000000000001" customHeight="1" x14ac:dyDescent="0.2">
      <c r="A1757" s="171"/>
      <c r="B1757" s="168"/>
      <c r="C1757" s="169"/>
      <c r="D1757" s="169"/>
      <c r="E1757" s="169"/>
      <c r="F1757" s="169"/>
      <c r="G1757" s="169"/>
      <c r="H1757" s="169"/>
      <c r="I1757" s="169"/>
      <c r="J1757" s="169"/>
      <c r="K1757" s="169"/>
      <c r="L1757" s="174"/>
      <c r="M1757" s="171"/>
    </row>
    <row r="1758" spans="1:13" s="167" customFormat="1" ht="20.100000000000001" customHeight="1" x14ac:dyDescent="0.2">
      <c r="A1758" s="171"/>
      <c r="B1758" s="318" t="s">
        <v>136</v>
      </c>
      <c r="C1758" s="319"/>
      <c r="D1758" s="306" t="s">
        <v>125</v>
      </c>
      <c r="E1758" s="306"/>
      <c r="F1758" s="306"/>
      <c r="G1758" s="306"/>
      <c r="H1758" s="306"/>
      <c r="I1758" s="306"/>
      <c r="J1758" s="306"/>
      <c r="K1758" s="306"/>
      <c r="L1758" s="306"/>
      <c r="M1758" s="171"/>
    </row>
    <row r="1759" spans="1:13" s="167" customFormat="1" ht="20.100000000000001" customHeight="1" x14ac:dyDescent="0.2">
      <c r="A1759" s="171"/>
      <c r="B1759" s="318"/>
      <c r="C1759" s="319"/>
      <c r="D1759" s="306"/>
      <c r="E1759" s="306"/>
      <c r="F1759" s="306"/>
      <c r="G1759" s="306"/>
      <c r="H1759" s="306"/>
      <c r="I1759" s="306"/>
      <c r="J1759" s="306"/>
      <c r="K1759" s="306"/>
      <c r="L1759" s="306"/>
      <c r="M1759" s="171"/>
    </row>
    <row r="1760" spans="1:13" s="167" customFormat="1" ht="20.100000000000001" customHeight="1" x14ac:dyDescent="0.2">
      <c r="A1760" s="171"/>
      <c r="B1760" s="318" t="s">
        <v>137</v>
      </c>
      <c r="C1760" s="319"/>
      <c r="D1760" s="306" t="s">
        <v>126</v>
      </c>
      <c r="E1760" s="306"/>
      <c r="F1760" s="306"/>
      <c r="G1760" s="306"/>
      <c r="H1760" s="306"/>
      <c r="I1760" s="306"/>
      <c r="J1760" s="306"/>
      <c r="K1760" s="306"/>
      <c r="L1760" s="306"/>
      <c r="M1760" s="171"/>
    </row>
    <row r="1761" spans="1:15" ht="20.100000000000001" customHeight="1" x14ac:dyDescent="0.2">
      <c r="A1761" s="170"/>
      <c r="B1761" s="318"/>
      <c r="C1761" s="319"/>
      <c r="D1761" s="306"/>
      <c r="E1761" s="306"/>
      <c r="F1761" s="306"/>
      <c r="G1761" s="306"/>
      <c r="H1761" s="306"/>
      <c r="I1761" s="306"/>
      <c r="J1761" s="306"/>
      <c r="K1761" s="306"/>
      <c r="L1761" s="306"/>
      <c r="M1761" s="171"/>
    </row>
    <row r="1762" spans="1:15" ht="20.100000000000001" customHeight="1" x14ac:dyDescent="0.2">
      <c r="A1762" s="170"/>
      <c r="B1762" s="318" t="s">
        <v>138</v>
      </c>
      <c r="C1762" s="319"/>
      <c r="D1762" s="306" t="s">
        <v>127</v>
      </c>
      <c r="E1762" s="306"/>
      <c r="F1762" s="306"/>
      <c r="G1762" s="306"/>
      <c r="H1762" s="306"/>
      <c r="I1762" s="306"/>
      <c r="J1762" s="306"/>
      <c r="K1762" s="306"/>
      <c r="L1762" s="306"/>
      <c r="M1762" s="310"/>
    </row>
    <row r="1763" spans="1:15" s="167" customFormat="1" ht="20.100000000000001" customHeight="1" x14ac:dyDescent="0.2">
      <c r="A1763" s="171"/>
      <c r="B1763" s="318"/>
      <c r="C1763" s="319"/>
      <c r="D1763" s="306"/>
      <c r="E1763" s="306"/>
      <c r="F1763" s="306"/>
      <c r="G1763" s="306"/>
      <c r="H1763" s="306"/>
      <c r="I1763" s="306"/>
      <c r="J1763" s="306"/>
      <c r="K1763" s="306"/>
      <c r="L1763" s="306"/>
      <c r="M1763" s="310"/>
    </row>
    <row r="1764" spans="1:15" s="167" customFormat="1" ht="20.100000000000001" customHeight="1" x14ac:dyDescent="0.2">
      <c r="A1764" s="171"/>
      <c r="B1764" s="318" t="s">
        <v>3</v>
      </c>
      <c r="C1764" s="319"/>
      <c r="D1764" s="306" t="s">
        <v>128</v>
      </c>
      <c r="E1764" s="306"/>
      <c r="F1764" s="306"/>
      <c r="G1764" s="306"/>
      <c r="H1764" s="306"/>
      <c r="I1764" s="306"/>
      <c r="J1764" s="306"/>
      <c r="K1764" s="306"/>
      <c r="L1764" s="306"/>
      <c r="M1764" s="171"/>
    </row>
    <row r="1765" spans="1:15" s="167" customFormat="1" ht="20.100000000000001" customHeight="1" x14ac:dyDescent="0.2">
      <c r="A1765" s="171"/>
      <c r="B1765" s="318"/>
      <c r="C1765" s="319"/>
      <c r="D1765" s="306"/>
      <c r="E1765" s="306"/>
      <c r="F1765" s="306"/>
      <c r="G1765" s="306"/>
      <c r="H1765" s="306"/>
      <c r="I1765" s="306"/>
      <c r="J1765" s="306"/>
      <c r="K1765" s="306"/>
      <c r="L1765" s="306"/>
      <c r="M1765" s="171"/>
    </row>
    <row r="1766" spans="1:15" s="167" customFormat="1" ht="20.100000000000001" customHeight="1" thickBot="1" x14ac:dyDescent="0.25">
      <c r="A1766" s="171"/>
      <c r="B1766" s="215"/>
      <c r="C1766" s="216"/>
      <c r="D1766" s="216"/>
      <c r="E1766" s="216"/>
      <c r="F1766" s="216"/>
      <c r="G1766" s="216"/>
      <c r="H1766" s="216"/>
      <c r="I1766" s="216"/>
      <c r="J1766" s="216"/>
      <c r="K1766" s="216"/>
      <c r="L1766" s="216"/>
      <c r="M1766" s="217"/>
    </row>
    <row r="1767" spans="1:15" s="167" customFormat="1" ht="20.100000000000001" customHeight="1" thickTop="1" thickBot="1" x14ac:dyDescent="0.25">
      <c r="A1767" s="169"/>
      <c r="B1767" s="214"/>
      <c r="C1767" s="173"/>
      <c r="D1767" s="173"/>
      <c r="E1767" s="173"/>
      <c r="F1767" s="173"/>
      <c r="G1767" s="173"/>
      <c r="H1767" s="173"/>
      <c r="I1767" s="173"/>
      <c r="J1767" s="173"/>
      <c r="K1767" s="173"/>
      <c r="L1767" s="173"/>
      <c r="M1767" s="218"/>
    </row>
    <row r="1768" spans="1:15" s="167" customFormat="1" ht="20.100000000000001" customHeight="1" thickTop="1" x14ac:dyDescent="0.2">
      <c r="A1768" s="169"/>
      <c r="B1768" s="219"/>
      <c r="C1768" s="220"/>
      <c r="D1768" s="220"/>
      <c r="E1768" s="220"/>
      <c r="F1768" s="220"/>
      <c r="G1768" s="220"/>
      <c r="H1768" s="220"/>
      <c r="I1768" s="220"/>
      <c r="J1768" s="220"/>
      <c r="K1768" s="220"/>
      <c r="L1768" s="220"/>
      <c r="M1768" s="221"/>
    </row>
    <row r="1769" spans="1:15" s="167" customFormat="1" ht="20.100000000000001" customHeight="1" x14ac:dyDescent="0.2">
      <c r="A1769" s="169"/>
      <c r="B1769" s="222" t="s">
        <v>119</v>
      </c>
      <c r="C1769" s="174"/>
      <c r="D1769" s="174"/>
      <c r="E1769" s="174"/>
      <c r="F1769" s="174"/>
      <c r="G1769" s="174"/>
      <c r="H1769" s="174"/>
      <c r="I1769" s="174"/>
      <c r="J1769" s="174"/>
      <c r="K1769" s="174"/>
      <c r="L1769" s="174"/>
      <c r="M1769" s="223"/>
    </row>
    <row r="1770" spans="1:15" s="167" customFormat="1" ht="20.100000000000001" customHeight="1" x14ac:dyDescent="0.2">
      <c r="A1770" s="169"/>
      <c r="B1770" s="224"/>
      <c r="C1770" s="169"/>
      <c r="D1770" s="169"/>
      <c r="E1770" s="169"/>
      <c r="F1770" s="169"/>
      <c r="G1770" s="169"/>
      <c r="H1770" s="169"/>
      <c r="I1770" s="169"/>
      <c r="J1770" s="169"/>
      <c r="K1770" s="169"/>
      <c r="L1770" s="174"/>
      <c r="M1770" s="223"/>
    </row>
    <row r="1771" spans="1:15" s="167" customFormat="1" ht="20.100000000000001" customHeight="1" x14ac:dyDescent="0.2">
      <c r="A1771" s="169"/>
      <c r="B1771" s="304" t="s">
        <v>139</v>
      </c>
      <c r="C1771" s="305"/>
      <c r="D1771" s="306" t="s">
        <v>129</v>
      </c>
      <c r="E1771" s="306"/>
      <c r="F1771" s="306"/>
      <c r="G1771" s="306"/>
      <c r="H1771" s="306"/>
      <c r="I1771" s="306"/>
      <c r="J1771" s="306"/>
      <c r="K1771" s="306"/>
      <c r="L1771" s="306"/>
      <c r="M1771" s="223"/>
    </row>
    <row r="1772" spans="1:15" s="167" customFormat="1" ht="20.100000000000001" customHeight="1" x14ac:dyDescent="0.2">
      <c r="A1772" s="169"/>
      <c r="B1772" s="304"/>
      <c r="C1772" s="305"/>
      <c r="D1772" s="306"/>
      <c r="E1772" s="306"/>
      <c r="F1772" s="306"/>
      <c r="G1772" s="306"/>
      <c r="H1772" s="306"/>
      <c r="I1772" s="306"/>
      <c r="J1772" s="306"/>
      <c r="K1772" s="306"/>
      <c r="L1772" s="306"/>
      <c r="M1772" s="223"/>
    </row>
    <row r="1773" spans="1:15" ht="20.100000000000001" customHeight="1" x14ac:dyDescent="0.2">
      <c r="B1773" s="304" t="s">
        <v>140</v>
      </c>
      <c r="C1773" s="305"/>
      <c r="D1773" s="307" t="s">
        <v>130</v>
      </c>
      <c r="E1773" s="307"/>
      <c r="F1773" s="307"/>
      <c r="G1773" s="307"/>
      <c r="H1773" s="307"/>
      <c r="I1773" s="307"/>
      <c r="J1773" s="307"/>
      <c r="K1773" s="307"/>
      <c r="L1773" s="307"/>
      <c r="M1773" s="308"/>
      <c r="N1773" s="167"/>
      <c r="O1773" s="167"/>
    </row>
    <row r="1774" spans="1:15" ht="20.100000000000001" customHeight="1" x14ac:dyDescent="0.2">
      <c r="B1774" s="304"/>
      <c r="C1774" s="305"/>
      <c r="D1774" s="307"/>
      <c r="E1774" s="307"/>
      <c r="F1774" s="307"/>
      <c r="G1774" s="307"/>
      <c r="H1774" s="307"/>
      <c r="I1774" s="307"/>
      <c r="J1774" s="307"/>
      <c r="K1774" s="307"/>
      <c r="L1774" s="307"/>
      <c r="M1774" s="308"/>
      <c r="N1774" s="167"/>
      <c r="O1774" s="167"/>
    </row>
    <row r="1775" spans="1:15" ht="20.100000000000001" customHeight="1" x14ac:dyDescent="0.2">
      <c r="B1775" s="304" t="s">
        <v>141</v>
      </c>
      <c r="C1775" s="305"/>
      <c r="D1775" s="307" t="s">
        <v>131</v>
      </c>
      <c r="E1775" s="307"/>
      <c r="F1775" s="307"/>
      <c r="G1775" s="307"/>
      <c r="H1775" s="307"/>
      <c r="I1775" s="307"/>
      <c r="J1775" s="307"/>
      <c r="K1775" s="307"/>
      <c r="L1775" s="307"/>
      <c r="M1775" s="223"/>
      <c r="N1775" s="167"/>
      <c r="O1775" s="167"/>
    </row>
    <row r="1776" spans="1:15" ht="20.100000000000001" customHeight="1" x14ac:dyDescent="0.2">
      <c r="B1776" s="304"/>
      <c r="C1776" s="305"/>
      <c r="D1776" s="307"/>
      <c r="E1776" s="307"/>
      <c r="F1776" s="307"/>
      <c r="G1776" s="307"/>
      <c r="H1776" s="307"/>
      <c r="I1776" s="307"/>
      <c r="J1776" s="307"/>
      <c r="K1776" s="307"/>
      <c r="L1776" s="307"/>
      <c r="M1776" s="223"/>
      <c r="N1776" s="167"/>
      <c r="O1776" s="167"/>
    </row>
    <row r="1777" spans="2:15" ht="20.100000000000001" customHeight="1" x14ac:dyDescent="0.2">
      <c r="B1777" s="304" t="s">
        <v>142</v>
      </c>
      <c r="C1777" s="305"/>
      <c r="D1777" s="307" t="s">
        <v>132</v>
      </c>
      <c r="E1777" s="307"/>
      <c r="F1777" s="307"/>
      <c r="G1777" s="307"/>
      <c r="H1777" s="307"/>
      <c r="I1777" s="307"/>
      <c r="J1777" s="307"/>
      <c r="K1777" s="307"/>
      <c r="L1777" s="307"/>
      <c r="M1777" s="223"/>
      <c r="N1777" s="167"/>
      <c r="O1777" s="167"/>
    </row>
    <row r="1778" spans="2:15" ht="20.100000000000001" customHeight="1" x14ac:dyDescent="0.2">
      <c r="B1778" s="304"/>
      <c r="C1778" s="305"/>
      <c r="D1778" s="307"/>
      <c r="E1778" s="307"/>
      <c r="F1778" s="307"/>
      <c r="G1778" s="307"/>
      <c r="H1778" s="307"/>
      <c r="I1778" s="307"/>
      <c r="J1778" s="307"/>
      <c r="K1778" s="307"/>
      <c r="L1778" s="307"/>
      <c r="M1778" s="223"/>
      <c r="N1778" s="167"/>
      <c r="O1778" s="167"/>
    </row>
    <row r="1779" spans="2:15" ht="20.100000000000001" customHeight="1" x14ac:dyDescent="0.2">
      <c r="B1779" s="304" t="s">
        <v>143</v>
      </c>
      <c r="C1779" s="305"/>
      <c r="D1779" s="307" t="s">
        <v>133</v>
      </c>
      <c r="E1779" s="307"/>
      <c r="F1779" s="307"/>
      <c r="G1779" s="307"/>
      <c r="H1779" s="307"/>
      <c r="I1779" s="307"/>
      <c r="J1779" s="307"/>
      <c r="K1779" s="307"/>
      <c r="L1779" s="307"/>
      <c r="M1779" s="223"/>
      <c r="N1779" s="167"/>
      <c r="O1779" s="167"/>
    </row>
    <row r="1780" spans="2:15" ht="20.100000000000001" customHeight="1" x14ac:dyDescent="0.2">
      <c r="B1780" s="304"/>
      <c r="C1780" s="305"/>
      <c r="D1780" s="307"/>
      <c r="E1780" s="307"/>
      <c r="F1780" s="307"/>
      <c r="G1780" s="307"/>
      <c r="H1780" s="307"/>
      <c r="I1780" s="307"/>
      <c r="J1780" s="307"/>
      <c r="K1780" s="307"/>
      <c r="L1780" s="307"/>
      <c r="M1780" s="223"/>
      <c r="N1780" s="167"/>
      <c r="O1780" s="167"/>
    </row>
    <row r="1781" spans="2:15" ht="20.100000000000001" customHeight="1" x14ac:dyDescent="0.2">
      <c r="B1781" s="304" t="s">
        <v>144</v>
      </c>
      <c r="C1781" s="305"/>
      <c r="D1781" s="307" t="s">
        <v>134</v>
      </c>
      <c r="E1781" s="307"/>
      <c r="F1781" s="307"/>
      <c r="G1781" s="307"/>
      <c r="H1781" s="307"/>
      <c r="I1781" s="307"/>
      <c r="J1781" s="307"/>
      <c r="K1781" s="307"/>
      <c r="L1781" s="307"/>
      <c r="M1781" s="223"/>
      <c r="N1781" s="167"/>
      <c r="O1781" s="167"/>
    </row>
    <row r="1782" spans="2:15" ht="20.100000000000001" customHeight="1" x14ac:dyDescent="0.2">
      <c r="B1782" s="304"/>
      <c r="C1782" s="305"/>
      <c r="D1782" s="307"/>
      <c r="E1782" s="307"/>
      <c r="F1782" s="307"/>
      <c r="G1782" s="307"/>
      <c r="H1782" s="307"/>
      <c r="I1782" s="307"/>
      <c r="J1782" s="307"/>
      <c r="K1782" s="307"/>
      <c r="L1782" s="307"/>
      <c r="M1782" s="223"/>
      <c r="N1782" s="167"/>
      <c r="O1782" s="167"/>
    </row>
    <row r="1783" spans="2:15" ht="20.100000000000001" customHeight="1" x14ac:dyDescent="0.2">
      <c r="B1783" s="304" t="s">
        <v>145</v>
      </c>
      <c r="C1783" s="305"/>
      <c r="D1783" s="307" t="s">
        <v>135</v>
      </c>
      <c r="E1783" s="307"/>
      <c r="F1783" s="307"/>
      <c r="G1783" s="307"/>
      <c r="H1783" s="307"/>
      <c r="I1783" s="307"/>
      <c r="J1783" s="307"/>
      <c r="K1783" s="307"/>
      <c r="L1783" s="307"/>
      <c r="M1783" s="308"/>
    </row>
    <row r="1784" spans="2:15" ht="20.100000000000001" customHeight="1" thickBot="1" x14ac:dyDescent="0.25">
      <c r="B1784" s="320"/>
      <c r="C1784" s="321"/>
      <c r="D1784" s="311"/>
      <c r="E1784" s="311"/>
      <c r="F1784" s="311"/>
      <c r="G1784" s="311"/>
      <c r="H1784" s="311"/>
      <c r="I1784" s="311"/>
      <c r="J1784" s="311"/>
      <c r="K1784" s="311"/>
      <c r="L1784" s="311"/>
      <c r="M1784" s="312"/>
    </row>
    <row r="1785" spans="2:15" ht="35.1" customHeight="1" thickTop="1" x14ac:dyDescent="0.2">
      <c r="B1785" s="157"/>
      <c r="C1785" s="157"/>
      <c r="D1785" s="157"/>
      <c r="E1785" s="157"/>
      <c r="F1785" s="157"/>
      <c r="G1785" s="157"/>
      <c r="H1785" s="157"/>
      <c r="I1785" s="157"/>
      <c r="J1785" s="157"/>
      <c r="K1785" s="157"/>
      <c r="L1785" s="157"/>
      <c r="M1785" s="157"/>
    </row>
    <row r="1786" spans="2:15" ht="20.100000000000001" customHeight="1" x14ac:dyDescent="0.2">
      <c r="B1786" s="156"/>
      <c r="C1786" s="156"/>
      <c r="D1786" s="156"/>
      <c r="E1786" s="156"/>
      <c r="F1786" s="156"/>
      <c r="G1786" s="156"/>
      <c r="H1786" s="156"/>
      <c r="I1786" s="156"/>
      <c r="J1786" s="156"/>
      <c r="K1786" s="156"/>
      <c r="L1786" s="156"/>
      <c r="M1786" s="156"/>
    </row>
    <row r="1787" spans="2:15" ht="20.100000000000001" customHeight="1" x14ac:dyDescent="0.2">
      <c r="B1787" s="156"/>
      <c r="C1787" s="156"/>
      <c r="D1787" s="156"/>
      <c r="E1787" s="156"/>
      <c r="F1787" s="156"/>
      <c r="G1787" s="156"/>
      <c r="H1787" s="156"/>
      <c r="I1787" s="156"/>
      <c r="J1787" s="156"/>
      <c r="K1787" s="156"/>
      <c r="L1787" s="156"/>
      <c r="M1787" s="156"/>
    </row>
    <row r="1788" spans="2:15" ht="20.100000000000001" customHeight="1" x14ac:dyDescent="0.2">
      <c r="B1788" s="156"/>
      <c r="C1788" s="156"/>
      <c r="D1788" s="156"/>
      <c r="E1788" s="156"/>
      <c r="F1788" s="156"/>
      <c r="G1788" s="156"/>
      <c r="H1788" s="156"/>
      <c r="I1788" s="156"/>
      <c r="J1788" s="156"/>
      <c r="K1788" s="156"/>
      <c r="L1788" s="156"/>
      <c r="M1788" s="156"/>
    </row>
    <row r="1789" spans="2:15" ht="20.100000000000001" customHeight="1" x14ac:dyDescent="0.2">
      <c r="B1789" s="156"/>
      <c r="C1789" s="156"/>
      <c r="D1789" s="156"/>
      <c r="E1789" s="156"/>
      <c r="F1789" s="156"/>
      <c r="G1789" s="156"/>
      <c r="H1789" s="156"/>
      <c r="I1789" s="156"/>
      <c r="J1789" s="156"/>
      <c r="K1789" s="156"/>
      <c r="L1789" s="156"/>
      <c r="M1789" s="156"/>
    </row>
    <row r="1790" spans="2:15" ht="20.100000000000001" customHeight="1" x14ac:dyDescent="0.2">
      <c r="B1790" s="156"/>
      <c r="C1790" s="156"/>
      <c r="D1790" s="156"/>
      <c r="E1790" s="156"/>
      <c r="F1790" s="156"/>
      <c r="G1790" s="156"/>
      <c r="H1790" s="156"/>
      <c r="I1790" s="156"/>
      <c r="J1790" s="156"/>
      <c r="K1790" s="156"/>
      <c r="L1790" s="156"/>
      <c r="M1790" s="156"/>
    </row>
    <row r="1791" spans="2:15" ht="20.100000000000001" customHeight="1" x14ac:dyDescent="0.2">
      <c r="B1791" s="156"/>
      <c r="C1791" s="156"/>
      <c r="D1791" s="156"/>
      <c r="E1791" s="156"/>
      <c r="F1791" s="156"/>
      <c r="G1791" s="156"/>
      <c r="H1791" s="156"/>
      <c r="I1791" s="156"/>
      <c r="J1791" s="156"/>
      <c r="K1791" s="156"/>
      <c r="L1791" s="156"/>
      <c r="M1791" s="156"/>
    </row>
    <row r="1792" spans="2:15" ht="20.100000000000001" customHeight="1" x14ac:dyDescent="0.2">
      <c r="B1792" s="156"/>
      <c r="C1792" s="156"/>
      <c r="D1792" s="156"/>
      <c r="E1792" s="156"/>
      <c r="F1792" s="156"/>
      <c r="G1792" s="156"/>
      <c r="H1792" s="156"/>
      <c r="I1792" s="156"/>
      <c r="J1792" s="156"/>
      <c r="K1792" s="156"/>
      <c r="L1792" s="156"/>
      <c r="M1792" s="156"/>
    </row>
    <row r="1793" spans="2:13" ht="20.100000000000001" customHeight="1" x14ac:dyDescent="0.2">
      <c r="B1793" s="156"/>
      <c r="C1793" s="156"/>
      <c r="D1793" s="156"/>
      <c r="E1793" s="156"/>
      <c r="F1793" s="156"/>
      <c r="G1793" s="156"/>
      <c r="H1793" s="156"/>
      <c r="I1793" s="156"/>
      <c r="J1793" s="156"/>
      <c r="K1793" s="156"/>
      <c r="L1793" s="156"/>
      <c r="M1793" s="156"/>
    </row>
    <row r="1794" spans="2:13" ht="20.100000000000001" customHeight="1" x14ac:dyDescent="0.2">
      <c r="B1794" s="156"/>
      <c r="C1794" s="156"/>
      <c r="D1794" s="156"/>
      <c r="E1794" s="156"/>
      <c r="F1794" s="156"/>
      <c r="G1794" s="156"/>
      <c r="H1794" s="156"/>
      <c r="I1794" s="156"/>
      <c r="J1794" s="156"/>
      <c r="K1794" s="156"/>
      <c r="L1794" s="156"/>
      <c r="M1794" s="156"/>
    </row>
    <row r="1795" spans="2:13" ht="20.100000000000001" customHeight="1" x14ac:dyDescent="0.2">
      <c r="B1795" s="156"/>
      <c r="C1795" s="156"/>
      <c r="D1795" s="156"/>
      <c r="E1795" s="156"/>
      <c r="F1795" s="156"/>
      <c r="G1795" s="156"/>
      <c r="H1795" s="156"/>
      <c r="I1795" s="156"/>
      <c r="J1795" s="156"/>
      <c r="K1795" s="156"/>
      <c r="L1795" s="156"/>
      <c r="M1795" s="156"/>
    </row>
    <row r="1796" spans="2:13" ht="20.100000000000001" customHeight="1" x14ac:dyDescent="0.2">
      <c r="B1796" s="156"/>
      <c r="C1796" s="156"/>
      <c r="D1796" s="156"/>
      <c r="E1796" s="156"/>
      <c r="F1796" s="156"/>
      <c r="G1796" s="156"/>
      <c r="H1796" s="156"/>
      <c r="I1796" s="156"/>
      <c r="J1796" s="156"/>
      <c r="K1796" s="156"/>
      <c r="L1796" s="156"/>
      <c r="M1796" s="156"/>
    </row>
    <row r="1797" spans="2:13" ht="20.100000000000001" customHeight="1" x14ac:dyDescent="0.2">
      <c r="B1797" s="156"/>
      <c r="C1797" s="156"/>
      <c r="D1797" s="156"/>
      <c r="E1797" s="156"/>
      <c r="F1797" s="156"/>
      <c r="G1797" s="156"/>
      <c r="H1797" s="156"/>
      <c r="I1797" s="156"/>
      <c r="J1797" s="156"/>
      <c r="K1797" s="156"/>
      <c r="L1797" s="156"/>
      <c r="M1797" s="156"/>
    </row>
    <row r="1798" spans="2:13" ht="20.100000000000001" customHeight="1" x14ac:dyDescent="0.2">
      <c r="B1798" s="156"/>
      <c r="C1798" s="156"/>
      <c r="D1798" s="156"/>
      <c r="E1798" s="156"/>
      <c r="F1798" s="156"/>
      <c r="G1798" s="156"/>
      <c r="H1798" s="156"/>
      <c r="I1798" s="156"/>
      <c r="J1798" s="156"/>
      <c r="K1798" s="156"/>
      <c r="L1798" s="156"/>
      <c r="M1798" s="156"/>
    </row>
    <row r="1799" spans="2:13" ht="20.100000000000001" customHeight="1" x14ac:dyDescent="0.2">
      <c r="B1799" s="156"/>
      <c r="C1799" s="156"/>
      <c r="D1799" s="156"/>
      <c r="E1799" s="156"/>
      <c r="F1799" s="156"/>
      <c r="G1799" s="156"/>
      <c r="H1799" s="156"/>
      <c r="I1799" s="156"/>
      <c r="J1799" s="156"/>
      <c r="K1799" s="156"/>
      <c r="L1799" s="156"/>
      <c r="M1799" s="156"/>
    </row>
    <row r="1800" spans="2:13" ht="20.100000000000001" customHeight="1" x14ac:dyDescent="0.2">
      <c r="B1800" s="156"/>
      <c r="C1800" s="156"/>
      <c r="D1800" s="156"/>
      <c r="E1800" s="156"/>
      <c r="F1800" s="156"/>
      <c r="G1800" s="156"/>
      <c r="H1800" s="156"/>
      <c r="I1800" s="156"/>
      <c r="J1800" s="156"/>
      <c r="K1800" s="156"/>
      <c r="L1800" s="156"/>
      <c r="M1800" s="156"/>
    </row>
    <row r="1801" spans="2:13" ht="20.100000000000001" customHeight="1" x14ac:dyDescent="0.2">
      <c r="B1801" s="156"/>
      <c r="C1801" s="156"/>
      <c r="D1801" s="156"/>
      <c r="E1801" s="156"/>
      <c r="F1801" s="156"/>
      <c r="G1801" s="156"/>
      <c r="H1801" s="156"/>
      <c r="I1801" s="156"/>
      <c r="J1801" s="156"/>
      <c r="K1801" s="156"/>
      <c r="L1801" s="156"/>
      <c r="M1801" s="156"/>
    </row>
    <row r="1802" spans="2:13" ht="20.100000000000001" customHeight="1" x14ac:dyDescent="0.2">
      <c r="B1802" s="156"/>
      <c r="C1802" s="156"/>
      <c r="D1802" s="156"/>
      <c r="E1802" s="156"/>
      <c r="F1802" s="156"/>
      <c r="G1802" s="156"/>
      <c r="H1802" s="156"/>
      <c r="I1802" s="156"/>
      <c r="J1802" s="156"/>
      <c r="K1802" s="156"/>
      <c r="L1802" s="156"/>
      <c r="M1802" s="156"/>
    </row>
    <row r="1803" spans="2:13" ht="20.100000000000001" customHeight="1" x14ac:dyDescent="0.2">
      <c r="B1803" s="156"/>
      <c r="C1803" s="156"/>
      <c r="D1803" s="156"/>
      <c r="E1803" s="156"/>
      <c r="F1803" s="156"/>
      <c r="G1803" s="156"/>
      <c r="H1803" s="156"/>
      <c r="I1803" s="156"/>
      <c r="J1803" s="156"/>
      <c r="K1803" s="156"/>
      <c r="L1803" s="156"/>
      <c r="M1803" s="156"/>
    </row>
    <row r="1804" spans="2:13" ht="20.100000000000001" customHeight="1" x14ac:dyDescent="0.2">
      <c r="B1804" s="156"/>
      <c r="C1804" s="156"/>
      <c r="D1804" s="156"/>
      <c r="E1804" s="156"/>
      <c r="F1804" s="156"/>
      <c r="G1804" s="156"/>
      <c r="H1804" s="156"/>
      <c r="I1804" s="156"/>
      <c r="J1804" s="156"/>
      <c r="K1804" s="156"/>
      <c r="L1804" s="156"/>
      <c r="M1804" s="156"/>
    </row>
    <row r="1805" spans="2:13" ht="20.100000000000001" customHeight="1" x14ac:dyDescent="0.2">
      <c r="B1805" s="156"/>
      <c r="C1805" s="156"/>
      <c r="D1805" s="156"/>
      <c r="E1805" s="156"/>
      <c r="F1805" s="156"/>
      <c r="G1805" s="156"/>
      <c r="H1805" s="156"/>
      <c r="I1805" s="156"/>
      <c r="J1805" s="156"/>
      <c r="K1805" s="156"/>
      <c r="L1805" s="156"/>
      <c r="M1805" s="156"/>
    </row>
    <row r="1806" spans="2:13" ht="20.100000000000001" customHeight="1" x14ac:dyDescent="0.2">
      <c r="B1806" s="156"/>
      <c r="C1806" s="156"/>
      <c r="D1806" s="156"/>
      <c r="E1806" s="156"/>
      <c r="F1806" s="156"/>
      <c r="G1806" s="156"/>
      <c r="H1806" s="156"/>
      <c r="I1806" s="156"/>
      <c r="J1806" s="156"/>
      <c r="K1806" s="156"/>
      <c r="L1806" s="156"/>
      <c r="M1806" s="156"/>
    </row>
    <row r="1807" spans="2:13" ht="20.100000000000001" customHeight="1" x14ac:dyDescent="0.2">
      <c r="B1807" s="156"/>
      <c r="C1807" s="156"/>
      <c r="D1807" s="156"/>
      <c r="E1807" s="156"/>
      <c r="F1807" s="156"/>
      <c r="G1807" s="156"/>
      <c r="H1807" s="156"/>
      <c r="I1807" s="156"/>
      <c r="J1807" s="156"/>
      <c r="K1807" s="156"/>
      <c r="L1807" s="156"/>
      <c r="M1807" s="156"/>
    </row>
    <row r="1808" spans="2:13" ht="20.100000000000001" customHeight="1" x14ac:dyDescent="0.2">
      <c r="B1808" s="156"/>
      <c r="C1808" s="156"/>
      <c r="D1808" s="156"/>
      <c r="E1808" s="156"/>
      <c r="F1808" s="156"/>
      <c r="G1808" s="156"/>
      <c r="H1808" s="156"/>
      <c r="I1808" s="156"/>
      <c r="J1808" s="156"/>
      <c r="K1808" s="156"/>
      <c r="L1808" s="156"/>
      <c r="M1808" s="156"/>
    </row>
    <row r="1809" spans="2:13" ht="20.100000000000001" customHeight="1" x14ac:dyDescent="0.2">
      <c r="B1809" s="156"/>
      <c r="C1809" s="156"/>
      <c r="D1809" s="156"/>
      <c r="E1809" s="156"/>
      <c r="F1809" s="156"/>
      <c r="G1809" s="156"/>
      <c r="H1809" s="156"/>
      <c r="I1809" s="156"/>
      <c r="J1809" s="156"/>
      <c r="K1809" s="156"/>
      <c r="L1809" s="156"/>
      <c r="M1809" s="156"/>
    </row>
    <row r="1810" spans="2:13" ht="20.100000000000001" customHeight="1" x14ac:dyDescent="0.2">
      <c r="B1810" s="156"/>
      <c r="C1810" s="156"/>
      <c r="D1810" s="156"/>
      <c r="E1810" s="156"/>
      <c r="F1810" s="156"/>
      <c r="G1810" s="156"/>
      <c r="H1810" s="156"/>
      <c r="I1810" s="156"/>
      <c r="J1810" s="156"/>
      <c r="K1810" s="156"/>
      <c r="L1810" s="156"/>
      <c r="M1810" s="156"/>
    </row>
    <row r="1811" spans="2:13" ht="20.100000000000001" customHeight="1" x14ac:dyDescent="0.2">
      <c r="B1811" s="156"/>
      <c r="C1811" s="156"/>
      <c r="D1811" s="156"/>
      <c r="E1811" s="156"/>
      <c r="F1811" s="156"/>
      <c r="G1811" s="156"/>
      <c r="H1811" s="156"/>
      <c r="I1811" s="156"/>
      <c r="J1811" s="156"/>
      <c r="K1811" s="156"/>
      <c r="L1811" s="156"/>
      <c r="M1811" s="156"/>
    </row>
    <row r="1812" spans="2:13" ht="20.100000000000001" customHeight="1" x14ac:dyDescent="0.2">
      <c r="B1812" s="156"/>
      <c r="C1812" s="156"/>
      <c r="D1812" s="156"/>
      <c r="E1812" s="156"/>
      <c r="F1812" s="156"/>
      <c r="G1812" s="156"/>
      <c r="H1812" s="156"/>
      <c r="I1812" s="156"/>
      <c r="J1812" s="156"/>
      <c r="K1812" s="156"/>
      <c r="L1812" s="156"/>
      <c r="M1812" s="156"/>
    </row>
    <row r="1813" spans="2:13" ht="20.100000000000001" customHeight="1" x14ac:dyDescent="0.2">
      <c r="B1813" s="156"/>
      <c r="C1813" s="156"/>
      <c r="D1813" s="156"/>
      <c r="E1813" s="156"/>
      <c r="F1813" s="156"/>
      <c r="G1813" s="156"/>
      <c r="H1813" s="156"/>
      <c r="I1813" s="156"/>
      <c r="J1813" s="156"/>
      <c r="K1813" s="156"/>
      <c r="L1813" s="156"/>
      <c r="M1813" s="156"/>
    </row>
    <row r="1814" spans="2:13" ht="20.100000000000001" customHeight="1" x14ac:dyDescent="0.2">
      <c r="B1814" s="156"/>
      <c r="C1814" s="156"/>
      <c r="D1814" s="156"/>
      <c r="E1814" s="156"/>
      <c r="F1814" s="156"/>
      <c r="G1814" s="156"/>
      <c r="H1814" s="156"/>
      <c r="I1814" s="156"/>
      <c r="J1814" s="156"/>
      <c r="K1814" s="156"/>
      <c r="L1814" s="156"/>
      <c r="M1814" s="156"/>
    </row>
    <row r="1815" spans="2:13" ht="20.100000000000001" customHeight="1" x14ac:dyDescent="0.2">
      <c r="B1815" s="156"/>
      <c r="C1815" s="156"/>
      <c r="D1815" s="156"/>
      <c r="E1815" s="156"/>
      <c r="F1815" s="156"/>
      <c r="G1815" s="156"/>
      <c r="H1815" s="156"/>
      <c r="I1815" s="156"/>
      <c r="J1815" s="156"/>
      <c r="K1815" s="156"/>
      <c r="L1815" s="156"/>
      <c r="M1815" s="156"/>
    </row>
    <row r="1816" spans="2:13" ht="20.100000000000001" customHeight="1" x14ac:dyDescent="0.2">
      <c r="B1816" s="156"/>
      <c r="C1816" s="156"/>
      <c r="D1816" s="156"/>
      <c r="E1816" s="156"/>
      <c r="F1816" s="156"/>
      <c r="G1816" s="156"/>
      <c r="H1816" s="156"/>
      <c r="I1816" s="156"/>
      <c r="J1816" s="156"/>
      <c r="K1816" s="156"/>
      <c r="L1816" s="156"/>
      <c r="M1816" s="156"/>
    </row>
    <row r="1817" spans="2:13" ht="20.100000000000001" customHeight="1" x14ac:dyDescent="0.2">
      <c r="B1817" s="156"/>
      <c r="C1817" s="156"/>
      <c r="D1817" s="156"/>
      <c r="E1817" s="156"/>
      <c r="F1817" s="156"/>
      <c r="G1817" s="156"/>
      <c r="H1817" s="156"/>
      <c r="I1817" s="156"/>
      <c r="J1817" s="156"/>
      <c r="K1817" s="156"/>
      <c r="L1817" s="156"/>
      <c r="M1817" s="156"/>
    </row>
    <row r="1818" spans="2:13" ht="20.100000000000001" customHeight="1" x14ac:dyDescent="0.2">
      <c r="B1818" s="156"/>
      <c r="C1818" s="156"/>
      <c r="D1818" s="156"/>
      <c r="E1818" s="156"/>
      <c r="F1818" s="156"/>
      <c r="G1818" s="156"/>
      <c r="H1818" s="156"/>
      <c r="I1818" s="156"/>
      <c r="J1818" s="156"/>
      <c r="K1818" s="156"/>
      <c r="L1818" s="156"/>
      <c r="M1818" s="156"/>
    </row>
    <row r="1819" spans="2:13" ht="20.100000000000001" customHeight="1" x14ac:dyDescent="0.2">
      <c r="B1819" s="156"/>
      <c r="C1819" s="156"/>
      <c r="D1819" s="156"/>
      <c r="E1819" s="156"/>
      <c r="F1819" s="156"/>
      <c r="G1819" s="156"/>
      <c r="H1819" s="156"/>
      <c r="I1819" s="156"/>
      <c r="J1819" s="156"/>
      <c r="K1819" s="156"/>
      <c r="L1819" s="156"/>
      <c r="M1819" s="156"/>
    </row>
    <row r="1820" spans="2:13" ht="20.100000000000001" customHeight="1" x14ac:dyDescent="0.2">
      <c r="B1820" s="156"/>
      <c r="C1820" s="156"/>
      <c r="D1820" s="156"/>
      <c r="E1820" s="156"/>
      <c r="F1820" s="156"/>
      <c r="G1820" s="156"/>
      <c r="H1820" s="156"/>
      <c r="I1820" s="156"/>
      <c r="J1820" s="156"/>
      <c r="K1820" s="156"/>
      <c r="L1820" s="156"/>
      <c r="M1820" s="156"/>
    </row>
    <row r="1821" spans="2:13" ht="20.100000000000001" customHeight="1" x14ac:dyDescent="0.2">
      <c r="B1821" s="156"/>
      <c r="C1821" s="156"/>
      <c r="D1821" s="156"/>
      <c r="E1821" s="156"/>
      <c r="F1821" s="156"/>
      <c r="G1821" s="156"/>
      <c r="H1821" s="156"/>
      <c r="I1821" s="156"/>
      <c r="J1821" s="156"/>
      <c r="K1821" s="156"/>
      <c r="L1821" s="156"/>
      <c r="M1821" s="156"/>
    </row>
    <row r="1822" spans="2:13" ht="20.100000000000001" customHeight="1" x14ac:dyDescent="0.2">
      <c r="B1822" s="156"/>
      <c r="C1822" s="156"/>
      <c r="D1822" s="156"/>
      <c r="E1822" s="156"/>
      <c r="F1822" s="156"/>
      <c r="G1822" s="156"/>
      <c r="H1822" s="156"/>
      <c r="I1822" s="156"/>
      <c r="J1822" s="156"/>
      <c r="K1822" s="156"/>
      <c r="L1822" s="156"/>
      <c r="M1822" s="156"/>
    </row>
    <row r="1823" spans="2:13" ht="20.100000000000001" customHeight="1" x14ac:dyDescent="0.2">
      <c r="B1823" s="156"/>
      <c r="C1823" s="156"/>
      <c r="D1823" s="156"/>
      <c r="E1823" s="156"/>
      <c r="F1823" s="156"/>
      <c r="G1823" s="156"/>
      <c r="H1823" s="156"/>
      <c r="I1823" s="156"/>
      <c r="J1823" s="156"/>
      <c r="K1823" s="156"/>
      <c r="L1823" s="156"/>
      <c r="M1823" s="156"/>
    </row>
    <row r="1824" spans="2:13" ht="20.100000000000001" customHeight="1" x14ac:dyDescent="0.2">
      <c r="B1824" s="158"/>
      <c r="C1824" s="158"/>
      <c r="D1824" s="158"/>
      <c r="E1824" s="158"/>
      <c r="F1824" s="158"/>
      <c r="G1824" s="158"/>
      <c r="H1824" s="158"/>
      <c r="I1824" s="158"/>
      <c r="J1824" s="158"/>
      <c r="K1824" s="158"/>
      <c r="L1824" s="158"/>
      <c r="M1824" s="158"/>
    </row>
    <row r="1825" spans="2:15" ht="20.100000000000001" customHeight="1" x14ac:dyDescent="0.2">
      <c r="B1825" s="156"/>
      <c r="C1825" s="156"/>
      <c r="D1825" s="156"/>
      <c r="E1825" s="156"/>
      <c r="F1825" s="156"/>
      <c r="G1825" s="156"/>
      <c r="H1825" s="156"/>
      <c r="I1825" s="156"/>
      <c r="J1825" s="156"/>
      <c r="K1825" s="156"/>
      <c r="L1825" s="156"/>
      <c r="M1825" s="156"/>
    </row>
    <row r="1826" spans="2:15" ht="20.100000000000001" customHeight="1" x14ac:dyDescent="0.2">
      <c r="B1826" s="156"/>
      <c r="C1826" s="156"/>
      <c r="D1826" s="156"/>
      <c r="E1826" s="156"/>
      <c r="F1826" s="156"/>
      <c r="G1826" s="156"/>
      <c r="H1826" s="156"/>
      <c r="I1826" s="156"/>
      <c r="J1826" s="156"/>
      <c r="K1826" s="156"/>
      <c r="L1826" s="156"/>
      <c r="M1826" s="156"/>
    </row>
    <row r="1827" spans="2:15" ht="20.100000000000001" customHeight="1" x14ac:dyDescent="0.2">
      <c r="B1827" s="185"/>
      <c r="C1827" s="185"/>
      <c r="D1827" s="185"/>
      <c r="E1827" s="185"/>
      <c r="F1827" s="185"/>
      <c r="G1827" s="185"/>
      <c r="H1827" s="185"/>
      <c r="I1827" s="185"/>
      <c r="J1827" s="185"/>
      <c r="K1827" s="185"/>
      <c r="L1827" s="185"/>
      <c r="M1827" s="185"/>
    </row>
    <row r="1828" spans="2:15" ht="20.100000000000001" customHeight="1" x14ac:dyDescent="0.2">
      <c r="B1828" s="156"/>
      <c r="C1828" s="156"/>
      <c r="D1828" s="156"/>
      <c r="E1828" s="156"/>
      <c r="F1828" s="156"/>
      <c r="G1828" s="156"/>
      <c r="H1828" s="156"/>
      <c r="I1828" s="156"/>
      <c r="J1828" s="156"/>
      <c r="K1828" s="156"/>
      <c r="L1828" s="156"/>
      <c r="M1828" s="156"/>
    </row>
    <row r="1829" spans="2:15" ht="20.100000000000001" customHeight="1" x14ac:dyDescent="0.2">
      <c r="B1829" s="155"/>
      <c r="C1829" s="155"/>
      <c r="D1829" s="155"/>
      <c r="E1829" s="155"/>
      <c r="F1829" s="155"/>
      <c r="G1829" s="155"/>
      <c r="H1829" s="155"/>
      <c r="I1829" s="155"/>
      <c r="J1829" s="155"/>
      <c r="K1829" s="155"/>
      <c r="L1829" s="155"/>
      <c r="M1829" s="155"/>
      <c r="N1829" s="9"/>
      <c r="O1829" s="9"/>
    </row>
    <row r="1830" spans="2:15" ht="20.100000000000001" customHeight="1" x14ac:dyDescent="0.2">
      <c r="B1830" s="155"/>
      <c r="C1830" s="155"/>
      <c r="D1830" s="155"/>
      <c r="E1830" s="155"/>
      <c r="F1830" s="155"/>
      <c r="G1830" s="155"/>
      <c r="H1830" s="155"/>
      <c r="I1830" s="155"/>
      <c r="J1830" s="155"/>
      <c r="K1830" s="155"/>
      <c r="L1830" s="155"/>
      <c r="M1830" s="155"/>
      <c r="N1830" s="9"/>
      <c r="O1830" s="9"/>
    </row>
    <row r="1831" spans="2:15" ht="20.100000000000001" customHeight="1" x14ac:dyDescent="0.2">
      <c r="B1831" s="156"/>
      <c r="C1831" s="156"/>
      <c r="D1831" s="156"/>
      <c r="E1831" s="156"/>
      <c r="F1831" s="156"/>
      <c r="G1831" s="156"/>
      <c r="H1831" s="156"/>
      <c r="I1831" s="156"/>
      <c r="J1831" s="156"/>
      <c r="K1831" s="156"/>
      <c r="L1831" s="156"/>
      <c r="M1831" s="156"/>
      <c r="N1831" s="9"/>
      <c r="O1831" s="9"/>
    </row>
    <row r="1832" spans="2:15" ht="20.100000000000001" customHeight="1" x14ac:dyDescent="0.2">
      <c r="B1832" s="154" t="s">
        <v>124</v>
      </c>
      <c r="C1832" s="154"/>
      <c r="D1832" s="154"/>
      <c r="E1832" s="154"/>
      <c r="F1832" s="154"/>
      <c r="G1832" s="154"/>
      <c r="H1832" s="154"/>
      <c r="I1832" s="154"/>
      <c r="J1832" s="154"/>
      <c r="K1832" s="154"/>
      <c r="L1832" s="154"/>
      <c r="M1832" s="154"/>
      <c r="N1832" s="126"/>
      <c r="O1832" s="126"/>
    </row>
    <row r="1833" spans="2:15" s="78" customFormat="1" ht="20.100000000000001" customHeight="1" x14ac:dyDescent="0.2">
      <c r="B1833" s="156"/>
      <c r="C1833" s="156"/>
      <c r="D1833" s="156"/>
      <c r="E1833" s="156"/>
      <c r="F1833" s="156"/>
      <c r="G1833" s="156"/>
      <c r="H1833" s="156"/>
      <c r="I1833" s="156"/>
      <c r="J1833" s="156"/>
      <c r="K1833" s="156"/>
      <c r="L1833" s="156"/>
      <c r="M1833" s="156"/>
      <c r="N1833" s="9"/>
      <c r="O1833" s="9"/>
    </row>
    <row r="1834" spans="2:15" ht="20.100000000000001" customHeight="1" x14ac:dyDescent="0.2">
      <c r="B1834" s="185"/>
      <c r="C1834" s="185"/>
      <c r="D1834" s="185"/>
      <c r="E1834" s="185"/>
      <c r="F1834" s="185"/>
      <c r="G1834" s="185"/>
      <c r="H1834" s="185"/>
      <c r="I1834" s="185"/>
      <c r="J1834" s="185"/>
      <c r="K1834" s="185"/>
      <c r="L1834" s="185"/>
      <c r="M1834" s="185"/>
      <c r="N1834" s="9"/>
      <c r="O1834" s="9"/>
    </row>
    <row r="1835" spans="2:15" ht="20.100000000000001" customHeight="1" x14ac:dyDescent="0.2">
      <c r="B1835" s="156"/>
      <c r="C1835" s="156"/>
      <c r="D1835" s="156"/>
      <c r="E1835" s="156"/>
      <c r="F1835" s="156"/>
      <c r="G1835" s="156"/>
      <c r="H1835" s="156"/>
      <c r="I1835" s="156"/>
      <c r="J1835" s="156"/>
      <c r="K1835" s="156"/>
      <c r="L1835" s="156"/>
      <c r="M1835" s="156"/>
      <c r="N1835" s="9"/>
      <c r="O1835" s="9"/>
    </row>
    <row r="1836" spans="2:15" ht="20.100000000000001" customHeight="1" x14ac:dyDescent="0.2">
      <c r="B1836" s="156"/>
      <c r="C1836" s="156"/>
      <c r="D1836" s="156"/>
      <c r="E1836" s="156"/>
      <c r="F1836" s="156"/>
      <c r="G1836" s="156"/>
      <c r="H1836" s="156"/>
      <c r="I1836" s="156"/>
      <c r="J1836" s="156"/>
      <c r="K1836" s="156"/>
      <c r="L1836" s="156"/>
      <c r="M1836" s="156"/>
      <c r="N1836" s="9"/>
      <c r="O1836" s="9"/>
    </row>
    <row r="1837" spans="2:15" ht="20.100000000000001" customHeight="1" x14ac:dyDescent="0.2">
      <c r="B1837" s="156"/>
      <c r="C1837" s="156"/>
      <c r="D1837" s="156"/>
      <c r="E1837" s="156"/>
      <c r="F1837" s="156"/>
      <c r="G1837" s="156"/>
      <c r="H1837" s="156"/>
      <c r="I1837" s="156"/>
      <c r="J1837" s="156"/>
      <c r="K1837" s="156"/>
      <c r="L1837" s="156"/>
      <c r="M1837" s="156"/>
      <c r="N1837" s="9"/>
      <c r="O1837" s="9"/>
    </row>
    <row r="1838" spans="2:15" ht="20.100000000000001" customHeight="1" x14ac:dyDescent="0.2">
      <c r="B1838" s="156"/>
      <c r="C1838" s="156"/>
      <c r="D1838" s="156"/>
      <c r="E1838" s="156"/>
      <c r="F1838" s="156"/>
      <c r="G1838" s="156"/>
      <c r="H1838" s="156"/>
      <c r="I1838" s="156"/>
      <c r="J1838" s="156"/>
      <c r="K1838" s="156"/>
      <c r="L1838" s="156"/>
      <c r="M1838" s="156"/>
      <c r="N1838" s="9"/>
      <c r="O1838" s="9"/>
    </row>
    <row r="1839" spans="2:15" ht="20.100000000000001" customHeight="1" x14ac:dyDescent="0.2">
      <c r="B1839" s="156"/>
      <c r="C1839" s="156"/>
      <c r="D1839" s="156"/>
      <c r="E1839" s="156"/>
      <c r="F1839" s="156"/>
      <c r="G1839" s="156"/>
      <c r="H1839" s="156"/>
      <c r="I1839" s="156"/>
      <c r="J1839" s="156"/>
      <c r="K1839" s="156"/>
      <c r="L1839" s="156"/>
      <c r="M1839" s="156"/>
      <c r="N1839" s="9"/>
      <c r="O1839" s="9"/>
    </row>
    <row r="1840" spans="2:15" ht="20.100000000000001" customHeight="1" x14ac:dyDescent="0.2">
      <c r="B1840" s="156"/>
      <c r="C1840" s="156"/>
      <c r="D1840" s="156"/>
      <c r="E1840" s="156"/>
      <c r="F1840" s="156"/>
      <c r="G1840" s="156"/>
      <c r="H1840" s="156"/>
      <c r="I1840" s="156"/>
      <c r="J1840" s="156"/>
      <c r="K1840" s="156"/>
      <c r="L1840" s="156"/>
      <c r="M1840" s="156"/>
      <c r="N1840" s="9"/>
      <c r="O1840" s="9"/>
    </row>
    <row r="1841" spans="2:15" ht="20.100000000000001" customHeight="1" x14ac:dyDescent="0.2">
      <c r="B1841" s="156"/>
      <c r="C1841" s="156"/>
      <c r="D1841" s="156"/>
      <c r="E1841" s="156"/>
      <c r="F1841" s="156"/>
      <c r="G1841" s="156"/>
      <c r="H1841" s="156"/>
      <c r="I1841" s="156"/>
      <c r="J1841" s="156"/>
      <c r="K1841" s="156"/>
      <c r="L1841" s="156"/>
      <c r="M1841" s="156"/>
      <c r="N1841" s="9"/>
      <c r="O1841" s="9"/>
    </row>
    <row r="1842" spans="2:15" ht="20.100000000000001" customHeight="1" x14ac:dyDescent="0.2">
      <c r="B1842" s="156"/>
      <c r="C1842" s="156"/>
      <c r="D1842" s="156"/>
      <c r="E1842" s="156"/>
      <c r="F1842" s="156"/>
      <c r="G1842" s="156"/>
      <c r="H1842" s="156"/>
      <c r="I1842" s="156"/>
      <c r="J1842" s="156"/>
      <c r="K1842" s="156"/>
      <c r="L1842" s="156"/>
      <c r="M1842" s="156"/>
      <c r="N1842" s="9"/>
      <c r="O1842" s="9"/>
    </row>
    <row r="1843" spans="2:15" ht="20.100000000000001" customHeight="1" x14ac:dyDescent="0.2">
      <c r="B1843" s="156"/>
      <c r="C1843" s="156"/>
      <c r="D1843" s="156"/>
      <c r="E1843" s="156"/>
      <c r="F1843" s="156"/>
      <c r="G1843" s="156"/>
      <c r="H1843" s="156"/>
      <c r="I1843" s="156"/>
      <c r="J1843" s="156"/>
      <c r="K1843" s="156"/>
      <c r="L1843" s="156"/>
      <c r="M1843" s="156"/>
      <c r="N1843" s="9"/>
      <c r="O1843" s="9"/>
    </row>
    <row r="1844" spans="2:15" ht="20.100000000000001" customHeight="1" x14ac:dyDescent="0.2">
      <c r="B1844" s="156"/>
      <c r="C1844" s="156"/>
      <c r="D1844" s="156"/>
      <c r="E1844" s="156"/>
      <c r="F1844" s="156"/>
      <c r="G1844" s="156"/>
      <c r="H1844" s="156"/>
      <c r="I1844" s="156"/>
      <c r="J1844" s="156"/>
      <c r="K1844" s="156"/>
      <c r="L1844" s="156"/>
      <c r="M1844" s="156"/>
      <c r="N1844" s="9"/>
      <c r="O1844" s="9"/>
    </row>
    <row r="1845" spans="2:15" ht="20.100000000000001" customHeight="1" x14ac:dyDescent="0.2">
      <c r="B1845" s="156"/>
      <c r="C1845" s="156"/>
      <c r="D1845" s="156"/>
      <c r="E1845" s="156"/>
      <c r="F1845" s="156"/>
      <c r="G1845" s="156"/>
      <c r="H1845" s="156"/>
      <c r="I1845" s="156"/>
      <c r="J1845" s="156"/>
      <c r="K1845" s="156"/>
      <c r="L1845" s="156"/>
      <c r="M1845" s="156"/>
      <c r="N1845" s="9"/>
      <c r="O1845" s="9"/>
    </row>
    <row r="1846" spans="2:15" ht="20.100000000000001" customHeight="1" x14ac:dyDescent="0.2">
      <c r="B1846" s="156"/>
      <c r="C1846" s="156"/>
      <c r="D1846" s="156"/>
      <c r="E1846" s="156"/>
      <c r="F1846" s="156"/>
      <c r="G1846" s="156"/>
      <c r="H1846" s="156"/>
      <c r="I1846" s="156"/>
      <c r="J1846" s="156"/>
      <c r="K1846" s="156"/>
      <c r="L1846" s="156"/>
      <c r="M1846" s="156"/>
      <c r="N1846" s="9"/>
      <c r="O1846" s="9"/>
    </row>
    <row r="1847" spans="2:15" ht="20.100000000000001" customHeight="1" x14ac:dyDescent="0.2">
      <c r="B1847" s="156"/>
      <c r="C1847" s="156"/>
      <c r="D1847" s="156"/>
      <c r="E1847" s="156"/>
      <c r="F1847" s="156"/>
      <c r="G1847" s="156"/>
      <c r="H1847" s="156"/>
      <c r="I1847" s="156"/>
      <c r="J1847" s="156"/>
      <c r="K1847" s="156"/>
      <c r="L1847" s="156"/>
      <c r="M1847" s="156"/>
      <c r="N1847" s="9"/>
      <c r="O1847" s="9"/>
    </row>
    <row r="1848" spans="2:15" ht="20.100000000000001" customHeight="1" x14ac:dyDescent="0.2">
      <c r="B1848" s="156"/>
      <c r="C1848" s="156"/>
      <c r="D1848" s="156"/>
      <c r="E1848" s="156"/>
      <c r="F1848" s="156"/>
      <c r="G1848" s="156"/>
      <c r="H1848" s="156"/>
      <c r="I1848" s="156"/>
      <c r="J1848" s="156"/>
      <c r="K1848" s="156"/>
      <c r="L1848" s="156"/>
      <c r="M1848" s="156"/>
      <c r="N1848" s="9"/>
      <c r="O1848" s="9"/>
    </row>
    <row r="1849" spans="2:15" ht="20.100000000000001" customHeight="1" x14ac:dyDescent="0.2">
      <c r="B1849" s="156"/>
      <c r="C1849" s="156"/>
      <c r="D1849" s="156"/>
      <c r="E1849" s="156"/>
      <c r="F1849" s="156"/>
      <c r="G1849" s="156"/>
      <c r="H1849" s="156"/>
      <c r="I1849" s="156"/>
      <c r="J1849" s="156"/>
      <c r="K1849" s="156"/>
      <c r="L1849" s="156"/>
      <c r="M1849" s="156"/>
      <c r="N1849" s="9"/>
      <c r="O1849" s="9"/>
    </row>
    <row r="1850" spans="2:15" ht="20.100000000000001" customHeight="1" x14ac:dyDescent="0.2">
      <c r="B1850" s="156"/>
      <c r="C1850" s="156"/>
      <c r="D1850" s="156"/>
      <c r="E1850" s="156"/>
      <c r="F1850" s="156"/>
      <c r="G1850" s="156"/>
      <c r="H1850" s="156"/>
      <c r="I1850" s="156"/>
      <c r="J1850" s="156"/>
      <c r="K1850" s="156"/>
      <c r="L1850" s="156"/>
      <c r="M1850" s="156"/>
      <c r="N1850" s="9"/>
      <c r="O1850" s="9"/>
    </row>
    <row r="1851" spans="2:15" ht="20.100000000000001" customHeight="1" x14ac:dyDescent="0.2">
      <c r="B1851" s="156"/>
      <c r="C1851" s="156"/>
      <c r="D1851" s="156"/>
      <c r="E1851" s="156"/>
      <c r="F1851" s="156"/>
      <c r="G1851" s="156"/>
      <c r="H1851" s="156"/>
      <c r="I1851" s="156"/>
      <c r="J1851" s="156"/>
      <c r="K1851" s="156"/>
      <c r="L1851" s="156"/>
      <c r="M1851" s="156"/>
      <c r="N1851" s="9"/>
      <c r="O1851" s="9"/>
    </row>
    <row r="1852" spans="2:15" ht="20.100000000000001" customHeight="1" x14ac:dyDescent="0.2">
      <c r="B1852" s="156"/>
      <c r="C1852" s="156"/>
      <c r="D1852" s="156"/>
      <c r="E1852" s="156"/>
      <c r="F1852" s="156"/>
      <c r="G1852" s="156"/>
      <c r="H1852" s="156"/>
      <c r="I1852" s="156"/>
      <c r="J1852" s="156"/>
      <c r="K1852" s="156"/>
      <c r="L1852" s="156"/>
      <c r="M1852" s="156"/>
      <c r="N1852" s="9"/>
      <c r="O1852" s="9"/>
    </row>
    <row r="1853" spans="2:15" ht="20.100000000000001" customHeight="1" x14ac:dyDescent="0.2">
      <c r="B1853" s="156"/>
      <c r="C1853" s="156"/>
      <c r="D1853" s="156"/>
      <c r="E1853" s="156"/>
      <c r="F1853" s="156"/>
      <c r="G1853" s="156"/>
      <c r="H1853" s="156"/>
      <c r="I1853" s="156"/>
      <c r="J1853" s="156"/>
      <c r="K1853" s="156"/>
      <c r="L1853" s="156"/>
      <c r="M1853" s="156"/>
      <c r="N1853" s="9"/>
      <c r="O1853" s="9"/>
    </row>
    <row r="1854" spans="2:15" ht="20.100000000000001" customHeight="1" x14ac:dyDescent="0.2">
      <c r="B1854" s="156"/>
      <c r="C1854" s="156"/>
      <c r="D1854" s="156"/>
      <c r="E1854" s="156"/>
      <c r="F1854" s="156"/>
      <c r="G1854" s="156"/>
      <c r="H1854" s="156"/>
      <c r="I1854" s="156"/>
      <c r="J1854" s="156"/>
      <c r="K1854" s="156"/>
      <c r="L1854" s="156"/>
      <c r="M1854" s="156"/>
      <c r="N1854" s="9"/>
      <c r="O1854" s="9"/>
    </row>
    <row r="1855" spans="2:15" ht="20.100000000000001" customHeight="1" x14ac:dyDescent="0.2">
      <c r="B1855" s="156"/>
      <c r="C1855" s="156"/>
      <c r="D1855" s="156"/>
      <c r="E1855" s="156"/>
      <c r="F1855" s="156"/>
      <c r="G1855" s="156"/>
      <c r="H1855" s="156"/>
      <c r="I1855" s="156"/>
      <c r="J1855" s="156"/>
      <c r="K1855" s="156"/>
      <c r="L1855" s="156"/>
      <c r="M1855" s="156"/>
      <c r="N1855" s="9"/>
      <c r="O1855" s="9"/>
    </row>
    <row r="1856" spans="2:15" ht="20.100000000000001" customHeight="1" x14ac:dyDescent="0.2">
      <c r="B1856" s="156"/>
      <c r="C1856" s="156"/>
      <c r="D1856" s="156"/>
      <c r="E1856" s="156"/>
      <c r="F1856" s="156"/>
      <c r="G1856" s="156"/>
      <c r="H1856" s="156"/>
      <c r="I1856" s="156"/>
      <c r="J1856" s="156"/>
      <c r="K1856" s="156"/>
      <c r="L1856" s="156"/>
      <c r="M1856" s="156"/>
      <c r="N1856" s="9"/>
      <c r="O1856" s="9"/>
    </row>
    <row r="1857" spans="2:15" ht="20.100000000000001" customHeight="1" x14ac:dyDescent="0.2">
      <c r="B1857" s="156"/>
      <c r="C1857" s="156"/>
      <c r="D1857" s="156"/>
      <c r="E1857" s="156"/>
      <c r="F1857" s="156"/>
      <c r="G1857" s="156"/>
      <c r="H1857" s="156"/>
      <c r="I1857" s="156"/>
      <c r="J1857" s="156"/>
      <c r="K1857" s="156"/>
      <c r="L1857" s="156"/>
      <c r="M1857" s="156"/>
      <c r="N1857" s="9"/>
      <c r="O1857" s="9"/>
    </row>
    <row r="1858" spans="2:15" ht="20.100000000000001" customHeight="1" x14ac:dyDescent="0.2">
      <c r="B1858" s="156"/>
      <c r="C1858" s="156"/>
      <c r="D1858" s="156"/>
      <c r="E1858" s="156"/>
      <c r="F1858" s="156"/>
      <c r="G1858" s="156"/>
      <c r="H1858" s="156"/>
      <c r="I1858" s="156"/>
      <c r="J1858" s="156"/>
      <c r="K1858" s="156"/>
      <c r="L1858" s="156"/>
      <c r="M1858" s="156"/>
      <c r="N1858" s="9"/>
      <c r="O1858" s="9"/>
    </row>
    <row r="1859" spans="2:15" ht="20.100000000000001" customHeight="1" x14ac:dyDescent="0.2">
      <c r="B1859" s="156"/>
      <c r="C1859" s="156"/>
      <c r="D1859" s="156"/>
      <c r="E1859" s="156"/>
      <c r="F1859" s="156"/>
      <c r="G1859" s="156"/>
      <c r="H1859" s="156"/>
      <c r="I1859" s="156"/>
      <c r="J1859" s="156"/>
      <c r="K1859" s="156"/>
      <c r="L1859" s="156"/>
      <c r="M1859" s="156"/>
      <c r="N1859" s="9"/>
      <c r="O1859" s="9"/>
    </row>
    <row r="1860" spans="2:15" ht="20.100000000000001" customHeight="1" x14ac:dyDescent="0.2">
      <c r="B1860" s="156"/>
      <c r="C1860" s="156"/>
      <c r="D1860" s="156"/>
      <c r="E1860" s="156"/>
      <c r="F1860" s="156"/>
      <c r="G1860" s="156"/>
      <c r="H1860" s="156"/>
      <c r="I1860" s="156"/>
      <c r="J1860" s="156"/>
      <c r="K1860" s="156"/>
      <c r="L1860" s="156"/>
      <c r="M1860" s="156"/>
      <c r="N1860" s="9"/>
      <c r="O1860" s="9"/>
    </row>
    <row r="1861" spans="2:15" ht="20.100000000000001" customHeight="1" x14ac:dyDescent="0.2">
      <c r="B1861" s="156"/>
      <c r="C1861" s="156"/>
      <c r="D1861" s="156"/>
      <c r="E1861" s="156"/>
      <c r="F1861" s="156"/>
      <c r="G1861" s="156"/>
      <c r="H1861" s="156"/>
      <c r="I1861" s="156"/>
      <c r="J1861" s="156"/>
      <c r="K1861" s="156"/>
      <c r="L1861" s="156"/>
      <c r="M1861" s="156"/>
      <c r="N1861" s="9"/>
      <c r="O1861" s="9"/>
    </row>
    <row r="1862" spans="2:15" ht="20.100000000000001" customHeight="1" x14ac:dyDescent="0.2">
      <c r="B1862" s="185"/>
      <c r="C1862" s="185"/>
      <c r="D1862" s="185"/>
      <c r="E1862" s="185"/>
      <c r="F1862" s="185"/>
      <c r="G1862" s="185"/>
      <c r="H1862" s="185"/>
      <c r="I1862" s="185"/>
      <c r="J1862" s="185"/>
      <c r="K1862" s="185"/>
      <c r="L1862" s="185"/>
      <c r="M1862" s="185"/>
      <c r="N1862" s="9"/>
      <c r="O1862" s="9"/>
    </row>
    <row r="1863" spans="2:15" ht="20.100000000000001" customHeight="1" x14ac:dyDescent="0.2">
      <c r="B1863" s="185"/>
      <c r="C1863" s="185"/>
      <c r="D1863" s="185"/>
      <c r="E1863" s="185"/>
      <c r="F1863" s="185"/>
      <c r="G1863" s="185"/>
      <c r="H1863" s="185"/>
      <c r="I1863" s="185"/>
      <c r="J1863" s="185"/>
      <c r="K1863" s="185"/>
      <c r="L1863" s="185"/>
      <c r="M1863" s="185"/>
      <c r="N1863" s="9"/>
      <c r="O1863" s="9"/>
    </row>
    <row r="1864" spans="2:15" ht="20.100000000000001" customHeight="1" x14ac:dyDescent="0.2">
      <c r="B1864" s="185"/>
      <c r="C1864" s="185"/>
      <c r="D1864" s="185"/>
      <c r="E1864" s="185"/>
      <c r="F1864" s="185"/>
      <c r="G1864" s="185"/>
      <c r="H1864" s="185"/>
      <c r="I1864" s="185"/>
      <c r="J1864" s="185"/>
      <c r="K1864" s="185"/>
      <c r="L1864" s="185"/>
      <c r="M1864" s="185"/>
      <c r="N1864" s="9"/>
      <c r="O1864" s="9"/>
    </row>
    <row r="1865" spans="2:15" ht="20.100000000000001" customHeight="1" x14ac:dyDescent="0.2">
      <c r="B1865" s="185"/>
      <c r="C1865" s="185"/>
      <c r="D1865" s="185"/>
      <c r="E1865" s="185"/>
      <c r="F1865" s="185"/>
      <c r="G1865" s="185"/>
      <c r="H1865" s="185"/>
      <c r="I1865" s="185"/>
      <c r="J1865" s="185"/>
      <c r="K1865" s="185"/>
      <c r="L1865" s="185"/>
      <c r="M1865" s="185"/>
      <c r="N1865" s="9"/>
      <c r="O1865" s="9"/>
    </row>
    <row r="1866" spans="2:15" ht="20.100000000000001" customHeight="1" x14ac:dyDescent="0.2">
      <c r="B1866" s="185"/>
      <c r="C1866" s="185"/>
      <c r="D1866" s="185"/>
      <c r="E1866" s="185"/>
      <c r="F1866" s="185"/>
      <c r="G1866" s="185"/>
      <c r="H1866" s="185"/>
      <c r="I1866" s="185"/>
      <c r="J1866" s="185"/>
      <c r="K1866" s="185"/>
      <c r="L1866" s="185"/>
      <c r="M1866" s="185"/>
      <c r="N1866" s="9"/>
      <c r="O1866" s="9"/>
    </row>
    <row r="1867" spans="2:15" ht="20.100000000000001" customHeight="1" x14ac:dyDescent="0.2">
      <c r="B1867" s="185"/>
      <c r="C1867" s="185"/>
      <c r="D1867" s="185"/>
      <c r="E1867" s="185"/>
      <c r="F1867" s="185"/>
      <c r="G1867" s="185"/>
      <c r="H1867" s="185"/>
      <c r="I1867" s="185"/>
      <c r="J1867" s="185"/>
      <c r="K1867" s="185"/>
      <c r="L1867" s="185"/>
      <c r="M1867" s="185"/>
      <c r="N1867" s="9"/>
      <c r="O1867" s="9"/>
    </row>
    <row r="1868" spans="2:15" ht="20.100000000000001" customHeight="1" x14ac:dyDescent="0.2">
      <c r="B1868" s="185"/>
      <c r="C1868" s="185"/>
      <c r="D1868" s="185"/>
      <c r="E1868" s="185"/>
      <c r="F1868" s="185"/>
      <c r="G1868" s="185"/>
      <c r="H1868" s="185"/>
      <c r="I1868" s="185"/>
      <c r="J1868" s="185"/>
      <c r="K1868" s="185"/>
      <c r="L1868" s="185"/>
      <c r="M1868" s="185"/>
      <c r="N1868" s="9"/>
      <c r="O1868" s="9"/>
    </row>
    <row r="1869" spans="2:15" ht="20.100000000000001" customHeight="1" x14ac:dyDescent="0.2">
      <c r="B1869" s="185"/>
      <c r="C1869" s="185"/>
      <c r="D1869" s="185"/>
      <c r="E1869" s="185"/>
      <c r="F1869" s="185"/>
      <c r="G1869" s="185"/>
      <c r="H1869" s="185"/>
      <c r="I1869" s="185"/>
      <c r="J1869" s="185"/>
      <c r="K1869" s="185"/>
      <c r="L1869" s="185"/>
      <c r="M1869" s="185"/>
      <c r="N1869" s="9"/>
      <c r="O1869" s="9"/>
    </row>
    <row r="1870" spans="2:15" ht="20.100000000000001" customHeight="1" x14ac:dyDescent="0.2">
      <c r="B1870" s="185"/>
      <c r="C1870" s="185"/>
      <c r="D1870" s="185"/>
      <c r="E1870" s="185"/>
      <c r="F1870" s="185"/>
      <c r="G1870" s="185"/>
      <c r="H1870" s="185"/>
      <c r="I1870" s="185"/>
      <c r="J1870" s="185"/>
      <c r="K1870" s="185"/>
      <c r="L1870" s="185"/>
      <c r="M1870" s="185"/>
      <c r="N1870" s="9"/>
      <c r="O1870" s="9"/>
    </row>
    <row r="1871" spans="2:15" ht="20.100000000000001" customHeight="1" x14ac:dyDescent="0.2">
      <c r="B1871" s="185"/>
      <c r="C1871" s="185"/>
      <c r="D1871" s="185"/>
      <c r="E1871" s="185"/>
      <c r="F1871" s="185"/>
      <c r="G1871" s="185"/>
      <c r="H1871" s="185"/>
      <c r="I1871" s="185"/>
      <c r="J1871" s="185"/>
      <c r="K1871" s="185"/>
      <c r="L1871" s="185"/>
      <c r="M1871" s="185"/>
      <c r="N1871" s="9"/>
      <c r="O1871" s="9"/>
    </row>
    <row r="1872" spans="2:15" ht="20.100000000000001" customHeight="1" x14ac:dyDescent="0.2">
      <c r="B1872" s="185"/>
      <c r="C1872" s="185"/>
      <c r="D1872" s="185"/>
      <c r="E1872" s="185"/>
      <c r="F1872" s="185"/>
      <c r="G1872" s="185"/>
      <c r="H1872" s="185"/>
      <c r="I1872" s="185"/>
      <c r="J1872" s="185"/>
      <c r="K1872" s="185"/>
      <c r="L1872" s="185"/>
      <c r="M1872" s="185"/>
      <c r="N1872" s="9"/>
      <c r="O1872" s="9"/>
    </row>
    <row r="1873" spans="2:15" ht="20.100000000000001" customHeight="1" x14ac:dyDescent="0.2">
      <c r="B1873" s="185"/>
      <c r="C1873" s="185"/>
      <c r="D1873" s="185"/>
      <c r="E1873" s="185"/>
      <c r="F1873" s="185"/>
      <c r="G1873" s="185"/>
      <c r="H1873" s="185"/>
      <c r="I1873" s="185"/>
      <c r="J1873" s="185"/>
      <c r="K1873" s="185"/>
      <c r="L1873" s="185"/>
      <c r="M1873" s="185"/>
      <c r="N1873" s="9"/>
      <c r="O1873" s="9"/>
    </row>
    <row r="1874" spans="2:15" ht="20.100000000000001" customHeight="1" x14ac:dyDescent="0.2">
      <c r="B1874" s="185"/>
      <c r="C1874" s="185"/>
      <c r="D1874" s="185"/>
      <c r="E1874" s="185"/>
      <c r="F1874" s="185"/>
      <c r="G1874" s="185"/>
      <c r="H1874" s="185"/>
      <c r="I1874" s="185"/>
      <c r="J1874" s="185"/>
      <c r="K1874" s="185"/>
      <c r="L1874" s="185"/>
      <c r="M1874" s="185"/>
      <c r="N1874" s="9"/>
      <c r="O1874" s="9"/>
    </row>
    <row r="1875" spans="2:15" ht="20.100000000000001" customHeight="1" x14ac:dyDescent="0.2">
      <c r="B1875" s="185"/>
      <c r="C1875" s="185"/>
      <c r="D1875" s="185"/>
      <c r="E1875" s="185"/>
      <c r="F1875" s="185"/>
      <c r="G1875" s="185"/>
      <c r="H1875" s="185"/>
      <c r="I1875" s="185"/>
      <c r="J1875" s="185"/>
      <c r="K1875" s="185"/>
      <c r="L1875" s="185"/>
      <c r="M1875" s="185"/>
      <c r="N1875" s="9"/>
      <c r="O1875" s="9"/>
    </row>
    <row r="1876" spans="2:15" ht="20.100000000000001" customHeight="1" x14ac:dyDescent="0.2">
      <c r="B1876" s="185"/>
      <c r="C1876" s="185"/>
      <c r="D1876" s="185"/>
      <c r="E1876" s="185"/>
      <c r="F1876" s="185"/>
      <c r="G1876" s="185"/>
      <c r="H1876" s="185"/>
      <c r="I1876" s="185"/>
      <c r="J1876" s="185"/>
      <c r="K1876" s="185"/>
      <c r="L1876" s="185"/>
      <c r="M1876" s="185"/>
      <c r="N1876" s="9"/>
      <c r="O1876" s="9"/>
    </row>
    <row r="1877" spans="2:15" ht="20.100000000000001" customHeight="1" x14ac:dyDescent="0.2">
      <c r="B1877" s="185"/>
      <c r="C1877" s="185"/>
      <c r="D1877" s="185"/>
      <c r="E1877" s="185"/>
      <c r="F1877" s="185"/>
      <c r="G1877" s="185"/>
      <c r="H1877" s="185"/>
      <c r="I1877" s="185"/>
      <c r="J1877" s="185"/>
      <c r="K1877" s="185"/>
      <c r="L1877" s="185"/>
      <c r="M1877" s="185"/>
      <c r="N1877" s="9"/>
      <c r="O1877" s="9"/>
    </row>
    <row r="1878" spans="2:15" ht="20.100000000000001" customHeight="1" x14ac:dyDescent="0.2">
      <c r="B1878" s="185"/>
      <c r="C1878" s="185"/>
      <c r="D1878" s="185"/>
      <c r="E1878" s="185"/>
      <c r="F1878" s="185"/>
      <c r="G1878" s="185"/>
      <c r="H1878" s="185"/>
      <c r="I1878" s="185"/>
      <c r="J1878" s="185"/>
      <c r="K1878" s="185"/>
      <c r="L1878" s="185"/>
      <c r="M1878" s="185"/>
      <c r="N1878" s="9"/>
      <c r="O1878" s="9"/>
    </row>
    <row r="1879" spans="2:15" ht="20.100000000000001" customHeight="1" x14ac:dyDescent="0.2">
      <c r="B1879" s="185"/>
      <c r="C1879" s="185"/>
      <c r="D1879" s="185"/>
      <c r="E1879" s="185"/>
      <c r="F1879" s="185"/>
      <c r="G1879" s="185"/>
      <c r="H1879" s="185"/>
      <c r="I1879" s="185"/>
      <c r="J1879" s="185"/>
      <c r="K1879" s="185"/>
      <c r="L1879" s="185"/>
      <c r="M1879" s="185"/>
      <c r="N1879" s="9"/>
      <c r="O1879" s="9"/>
    </row>
    <row r="1880" spans="2:15" ht="20.100000000000001" customHeight="1" x14ac:dyDescent="0.2">
      <c r="B1880" s="185"/>
      <c r="C1880" s="185"/>
      <c r="D1880" s="185"/>
      <c r="E1880" s="185"/>
      <c r="F1880" s="185"/>
      <c r="G1880" s="185"/>
      <c r="H1880" s="185"/>
      <c r="I1880" s="185"/>
      <c r="J1880" s="185"/>
      <c r="K1880" s="185"/>
      <c r="L1880" s="185"/>
      <c r="M1880" s="185"/>
      <c r="N1880" s="9"/>
      <c r="O1880" s="9"/>
    </row>
    <row r="1881" spans="2:15" ht="20.100000000000001" customHeight="1" x14ac:dyDescent="0.2">
      <c r="B1881" s="185"/>
      <c r="C1881" s="185"/>
      <c r="D1881" s="185"/>
      <c r="E1881" s="185"/>
      <c r="F1881" s="185"/>
      <c r="G1881" s="185"/>
      <c r="H1881" s="185"/>
      <c r="I1881" s="185"/>
      <c r="J1881" s="185"/>
      <c r="K1881" s="185"/>
      <c r="L1881" s="185"/>
      <c r="M1881" s="185"/>
      <c r="N1881" s="9"/>
      <c r="O1881" s="9"/>
    </row>
    <row r="1882" spans="2:15" ht="20.100000000000001" customHeight="1" x14ac:dyDescent="0.2">
      <c r="B1882" s="185"/>
      <c r="C1882" s="185"/>
      <c r="D1882" s="185"/>
      <c r="E1882" s="185"/>
      <c r="F1882" s="185"/>
      <c r="G1882" s="185"/>
      <c r="H1882" s="185"/>
      <c r="I1882" s="185"/>
      <c r="J1882" s="185"/>
      <c r="K1882" s="185"/>
      <c r="L1882" s="185"/>
      <c r="M1882" s="185"/>
      <c r="N1882" s="9"/>
      <c r="O1882" s="9"/>
    </row>
    <row r="1883" spans="2:15" ht="20.100000000000001" customHeight="1" x14ac:dyDescent="0.2">
      <c r="B1883" s="185"/>
      <c r="C1883" s="185"/>
      <c r="D1883" s="185"/>
      <c r="E1883" s="185"/>
      <c r="F1883" s="185"/>
      <c r="G1883" s="185"/>
      <c r="H1883" s="185"/>
      <c r="I1883" s="185"/>
      <c r="J1883" s="185"/>
      <c r="K1883" s="185"/>
      <c r="L1883" s="185"/>
      <c r="M1883" s="185"/>
      <c r="N1883" s="9"/>
      <c r="O1883" s="9"/>
    </row>
    <row r="1884" spans="2:15" ht="20.100000000000001" customHeight="1" x14ac:dyDescent="0.2">
      <c r="B1884" s="185"/>
      <c r="C1884" s="185"/>
      <c r="D1884" s="185"/>
      <c r="E1884" s="185"/>
      <c r="F1884" s="185"/>
      <c r="G1884" s="185"/>
      <c r="H1884" s="185"/>
      <c r="I1884" s="185"/>
      <c r="J1884" s="185"/>
      <c r="K1884" s="185"/>
      <c r="L1884" s="185"/>
      <c r="M1884" s="185"/>
      <c r="N1884" s="9"/>
      <c r="O1884" s="9"/>
    </row>
    <row r="1885" spans="2:15" ht="20.100000000000001" customHeight="1" x14ac:dyDescent="0.2">
      <c r="B1885" s="185"/>
      <c r="C1885" s="185"/>
      <c r="D1885" s="185"/>
      <c r="E1885" s="185"/>
      <c r="F1885" s="185"/>
      <c r="G1885" s="185"/>
      <c r="H1885" s="185"/>
      <c r="I1885" s="185"/>
      <c r="J1885" s="185"/>
      <c r="K1885" s="185"/>
      <c r="L1885" s="185"/>
      <c r="M1885" s="185"/>
      <c r="N1885" s="9"/>
      <c r="O1885" s="9"/>
    </row>
    <row r="1886" spans="2:15" ht="20.100000000000001" customHeight="1" x14ac:dyDescent="0.2">
      <c r="B1886" s="185"/>
      <c r="C1886" s="185"/>
      <c r="D1886" s="185"/>
      <c r="E1886" s="185"/>
      <c r="F1886" s="185"/>
      <c r="G1886" s="185"/>
      <c r="H1886" s="185"/>
      <c r="I1886" s="185"/>
      <c r="J1886" s="185"/>
      <c r="K1886" s="185"/>
      <c r="L1886" s="185"/>
      <c r="M1886" s="185"/>
      <c r="N1886" s="9"/>
      <c r="O1886" s="9"/>
    </row>
    <row r="1887" spans="2:15" ht="20.100000000000001" customHeight="1" x14ac:dyDescent="0.2">
      <c r="B1887" s="185"/>
      <c r="C1887" s="185"/>
      <c r="D1887" s="185"/>
      <c r="E1887" s="185"/>
      <c r="F1887" s="185"/>
      <c r="G1887" s="185"/>
      <c r="H1887" s="185"/>
      <c r="I1887" s="185"/>
      <c r="J1887" s="185"/>
      <c r="K1887" s="185"/>
      <c r="L1887" s="185"/>
      <c r="M1887" s="185"/>
      <c r="N1887" s="9"/>
      <c r="O1887" s="9"/>
    </row>
    <row r="1888" spans="2:15" ht="20.100000000000001" customHeight="1" x14ac:dyDescent="0.2">
      <c r="B1888" s="185"/>
      <c r="C1888" s="185"/>
      <c r="D1888" s="185"/>
      <c r="E1888" s="185"/>
      <c r="F1888" s="185"/>
      <c r="G1888" s="185"/>
      <c r="H1888" s="185"/>
      <c r="I1888" s="185"/>
      <c r="J1888" s="185"/>
      <c r="K1888" s="185"/>
      <c r="L1888" s="185"/>
      <c r="M1888" s="185"/>
      <c r="N1888" s="9"/>
      <c r="O1888" s="9"/>
    </row>
    <row r="1889" spans="2:15" ht="20.100000000000001" customHeight="1" x14ac:dyDescent="0.2">
      <c r="B1889" s="185"/>
      <c r="C1889" s="185"/>
      <c r="D1889" s="185"/>
      <c r="E1889" s="185"/>
      <c r="F1889" s="185"/>
      <c r="G1889" s="185"/>
      <c r="H1889" s="185"/>
      <c r="I1889" s="185"/>
      <c r="J1889" s="185"/>
      <c r="K1889" s="185"/>
      <c r="L1889" s="185"/>
      <c r="M1889" s="185"/>
      <c r="N1889" s="9"/>
      <c r="O1889" s="9"/>
    </row>
    <row r="1890" spans="2:15" ht="20.100000000000001" customHeight="1" x14ac:dyDescent="0.2">
      <c r="B1890" s="185"/>
      <c r="C1890" s="185"/>
      <c r="D1890" s="185"/>
      <c r="E1890" s="185"/>
      <c r="F1890" s="185"/>
      <c r="G1890" s="185"/>
      <c r="H1890" s="185"/>
      <c r="I1890" s="185"/>
      <c r="J1890" s="185"/>
      <c r="K1890" s="185"/>
      <c r="L1890" s="185"/>
      <c r="M1890" s="185"/>
      <c r="N1890" s="9"/>
      <c r="O1890" s="9"/>
    </row>
    <row r="1891" spans="2:15" ht="20.100000000000001" customHeight="1" x14ac:dyDescent="0.2">
      <c r="B1891" s="185"/>
      <c r="C1891" s="185"/>
      <c r="D1891" s="185"/>
      <c r="E1891" s="185"/>
      <c r="F1891" s="185"/>
      <c r="G1891" s="185"/>
      <c r="H1891" s="185"/>
      <c r="I1891" s="185"/>
      <c r="J1891" s="185"/>
      <c r="K1891" s="185"/>
      <c r="L1891" s="185"/>
      <c r="M1891" s="185"/>
      <c r="N1891" s="9"/>
      <c r="O1891" s="9"/>
    </row>
    <row r="1892" spans="2:15" ht="20.100000000000001" customHeight="1" x14ac:dyDescent="0.2">
      <c r="B1892" s="185"/>
      <c r="C1892" s="185"/>
      <c r="D1892" s="185"/>
      <c r="E1892" s="185"/>
      <c r="F1892" s="185"/>
      <c r="G1892" s="185"/>
      <c r="H1892" s="185"/>
      <c r="I1892" s="185"/>
      <c r="J1892" s="185"/>
      <c r="K1892" s="185"/>
      <c r="L1892" s="185"/>
      <c r="M1892" s="185"/>
      <c r="N1892" s="9"/>
      <c r="O1892" s="9"/>
    </row>
    <row r="1893" spans="2:15" ht="20.100000000000001" customHeight="1" x14ac:dyDescent="0.2">
      <c r="B1893" s="185"/>
      <c r="C1893" s="185"/>
      <c r="D1893" s="185"/>
      <c r="E1893" s="185"/>
      <c r="F1893" s="185"/>
      <c r="G1893" s="185"/>
      <c r="H1893" s="185"/>
      <c r="I1893" s="185"/>
      <c r="J1893" s="185"/>
      <c r="K1893" s="185"/>
      <c r="L1893" s="185"/>
      <c r="M1893" s="185"/>
      <c r="N1893" s="9"/>
      <c r="O1893" s="9"/>
    </row>
    <row r="1894" spans="2:15" ht="20.100000000000001" customHeight="1" x14ac:dyDescent="0.2">
      <c r="B1894" s="185"/>
      <c r="C1894" s="185"/>
      <c r="D1894" s="185"/>
      <c r="E1894" s="185"/>
      <c r="F1894" s="185"/>
      <c r="G1894" s="185"/>
      <c r="H1894" s="185"/>
      <c r="I1894" s="185"/>
      <c r="J1894" s="185"/>
      <c r="K1894" s="185"/>
      <c r="L1894" s="185"/>
      <c r="M1894" s="185"/>
      <c r="N1894" s="9"/>
      <c r="O1894" s="9"/>
    </row>
    <row r="1895" spans="2:15" ht="20.100000000000001" customHeight="1" x14ac:dyDescent="0.2">
      <c r="B1895" s="185"/>
      <c r="C1895" s="185"/>
      <c r="D1895" s="185"/>
      <c r="E1895" s="185"/>
      <c r="F1895" s="185"/>
      <c r="G1895" s="185"/>
      <c r="H1895" s="185"/>
      <c r="I1895" s="185"/>
      <c r="J1895" s="185"/>
      <c r="K1895" s="185"/>
      <c r="L1895" s="185"/>
      <c r="M1895" s="185"/>
      <c r="N1895" s="9"/>
      <c r="O1895" s="9"/>
    </row>
    <row r="1896" spans="2:15" ht="19.5" customHeight="1" x14ac:dyDescent="0.2">
      <c r="B1896" s="185"/>
      <c r="C1896" s="185"/>
      <c r="D1896" s="185"/>
      <c r="E1896" s="185"/>
      <c r="F1896" s="185"/>
      <c r="G1896" s="185"/>
      <c r="H1896" s="185"/>
      <c r="I1896" s="185"/>
      <c r="J1896" s="185"/>
      <c r="K1896" s="185"/>
      <c r="L1896" s="185"/>
      <c r="M1896" s="185"/>
      <c r="N1896" s="9"/>
      <c r="O1896" s="9"/>
    </row>
    <row r="1897" spans="2:15" ht="20.100000000000001" customHeight="1" x14ac:dyDescent="0.2">
      <c r="B1897" s="185"/>
      <c r="C1897" s="185"/>
      <c r="D1897" s="185"/>
      <c r="E1897" s="185"/>
      <c r="F1897" s="185"/>
      <c r="G1897" s="185"/>
      <c r="H1897" s="185"/>
      <c r="I1897" s="185"/>
      <c r="J1897" s="185"/>
      <c r="K1897" s="185"/>
      <c r="L1897" s="185"/>
      <c r="M1897" s="185"/>
      <c r="N1897" s="127"/>
      <c r="O1897" s="9"/>
    </row>
    <row r="1898" spans="2:15" ht="20.100000000000001" customHeight="1" x14ac:dyDescent="0.2">
      <c r="B1898" s="185"/>
      <c r="C1898" s="185"/>
      <c r="D1898" s="185"/>
      <c r="E1898" s="185"/>
      <c r="F1898" s="185"/>
      <c r="G1898" s="185"/>
      <c r="H1898" s="185"/>
      <c r="I1898" s="185"/>
      <c r="J1898" s="185"/>
      <c r="K1898" s="185"/>
      <c r="L1898" s="185"/>
      <c r="M1898" s="185"/>
      <c r="N1898" s="127"/>
      <c r="O1898" s="9"/>
    </row>
    <row r="1899" spans="2:15" ht="20.100000000000001" customHeight="1" x14ac:dyDescent="0.2">
      <c r="B1899" s="185"/>
      <c r="C1899" s="185"/>
      <c r="D1899" s="185"/>
      <c r="E1899" s="185"/>
      <c r="F1899" s="185"/>
      <c r="G1899" s="185"/>
      <c r="H1899" s="185"/>
      <c r="I1899" s="185"/>
      <c r="J1899" s="185"/>
      <c r="K1899" s="185"/>
      <c r="L1899" s="185"/>
      <c r="M1899" s="185"/>
      <c r="N1899" s="9"/>
      <c r="O1899" s="9"/>
    </row>
    <row r="1900" spans="2:15" ht="20.100000000000001" customHeight="1" x14ac:dyDescent="0.2">
      <c r="B1900" s="185"/>
      <c r="C1900" s="185"/>
      <c r="D1900" s="185"/>
      <c r="E1900" s="185"/>
      <c r="F1900" s="185"/>
      <c r="G1900" s="185"/>
      <c r="H1900" s="185"/>
      <c r="I1900" s="185"/>
      <c r="J1900" s="185"/>
      <c r="K1900" s="185"/>
      <c r="L1900" s="185"/>
      <c r="M1900" s="185"/>
      <c r="N1900" s="9"/>
      <c r="O1900" s="9"/>
    </row>
    <row r="1901" spans="2:15" ht="20.100000000000001" customHeight="1" x14ac:dyDescent="0.2">
      <c r="B1901" s="185"/>
      <c r="C1901" s="185"/>
      <c r="D1901" s="185"/>
      <c r="E1901" s="185"/>
      <c r="F1901" s="185"/>
      <c r="G1901" s="185"/>
      <c r="H1901" s="185"/>
      <c r="I1901" s="185"/>
      <c r="J1901" s="185"/>
      <c r="K1901" s="185"/>
      <c r="L1901" s="185"/>
      <c r="M1901" s="185"/>
      <c r="N1901" s="9"/>
      <c r="O1901" s="9"/>
    </row>
    <row r="1902" spans="2:15" ht="20.100000000000001" customHeight="1" x14ac:dyDescent="0.2">
      <c r="B1902" s="185"/>
      <c r="C1902" s="185"/>
      <c r="D1902" s="185"/>
      <c r="E1902" s="185"/>
      <c r="F1902" s="185"/>
      <c r="G1902" s="185"/>
      <c r="H1902" s="185"/>
      <c r="I1902" s="185"/>
      <c r="J1902" s="185"/>
      <c r="K1902" s="185"/>
      <c r="L1902" s="185"/>
      <c r="M1902" s="185"/>
      <c r="N1902" s="9"/>
      <c r="O1902" s="9"/>
    </row>
    <row r="1903" spans="2:15" ht="20.100000000000001" customHeight="1" x14ac:dyDescent="0.2">
      <c r="B1903" s="185"/>
      <c r="C1903" s="185"/>
      <c r="D1903" s="185"/>
      <c r="E1903" s="185"/>
      <c r="F1903" s="185"/>
      <c r="G1903" s="185"/>
      <c r="H1903" s="185"/>
      <c r="I1903" s="185"/>
      <c r="J1903" s="185"/>
      <c r="K1903" s="185"/>
      <c r="L1903" s="185"/>
      <c r="M1903" s="185"/>
      <c r="N1903" s="9"/>
      <c r="O1903" s="9"/>
    </row>
    <row r="1904" spans="2:15" ht="20.100000000000001" customHeight="1" x14ac:dyDescent="0.2">
      <c r="B1904" s="185"/>
      <c r="C1904" s="185"/>
      <c r="D1904" s="185"/>
      <c r="E1904" s="185"/>
      <c r="F1904" s="185"/>
      <c r="G1904" s="185"/>
      <c r="H1904" s="185"/>
      <c r="I1904" s="185"/>
      <c r="J1904" s="185"/>
      <c r="K1904" s="185"/>
      <c r="L1904" s="185"/>
      <c r="M1904" s="185"/>
      <c r="N1904" s="9"/>
      <c r="O1904" s="9"/>
    </row>
    <row r="1905" spans="2:15" ht="20.100000000000001" customHeight="1" x14ac:dyDescent="0.2">
      <c r="B1905" s="185"/>
      <c r="C1905" s="185"/>
      <c r="D1905" s="185"/>
      <c r="E1905" s="185"/>
      <c r="F1905" s="185"/>
      <c r="G1905" s="185"/>
      <c r="H1905" s="185"/>
      <c r="I1905" s="185"/>
      <c r="J1905" s="185"/>
      <c r="K1905" s="185"/>
      <c r="L1905" s="185"/>
      <c r="M1905" s="185"/>
      <c r="N1905" s="9"/>
      <c r="O1905" s="9"/>
    </row>
    <row r="1906" spans="2:15" ht="30" customHeight="1" x14ac:dyDescent="0.2">
      <c r="B1906" s="185"/>
      <c r="C1906" s="185"/>
      <c r="D1906" s="185"/>
      <c r="E1906" s="185"/>
      <c r="F1906" s="185"/>
      <c r="G1906" s="185"/>
      <c r="H1906" s="185"/>
      <c r="I1906" s="185"/>
      <c r="J1906" s="185"/>
      <c r="K1906" s="185"/>
      <c r="L1906" s="185"/>
      <c r="M1906" s="185"/>
      <c r="N1906" s="9"/>
      <c r="O1906" s="9"/>
    </row>
    <row r="1907" spans="2:15" ht="30" customHeight="1" x14ac:dyDescent="0.2">
      <c r="B1907" s="186"/>
      <c r="C1907" s="186"/>
      <c r="D1907" s="186"/>
      <c r="E1907" s="186"/>
      <c r="F1907" s="186"/>
      <c r="G1907" s="186"/>
      <c r="H1907" s="186"/>
      <c r="I1907" s="186"/>
      <c r="J1907" s="186"/>
      <c r="K1907" s="186"/>
      <c r="L1907" s="186"/>
      <c r="M1907" s="186"/>
      <c r="N1907" s="128"/>
      <c r="O1907" s="9"/>
    </row>
    <row r="1908" spans="2:15" ht="30" customHeight="1" x14ac:dyDescent="0.2">
      <c r="B1908" s="185"/>
      <c r="C1908" s="185"/>
      <c r="D1908" s="185"/>
      <c r="E1908" s="185"/>
      <c r="F1908" s="185"/>
      <c r="G1908" s="185"/>
      <c r="H1908" s="185"/>
      <c r="I1908" s="185"/>
      <c r="J1908" s="185"/>
      <c r="K1908" s="185"/>
      <c r="L1908" s="185"/>
      <c r="M1908" s="185"/>
      <c r="N1908" s="9"/>
      <c r="O1908" s="9"/>
    </row>
    <row r="1909" spans="2:15" ht="30" customHeight="1" x14ac:dyDescent="0.2">
      <c r="B1909" s="186"/>
      <c r="C1909" s="186"/>
      <c r="D1909" s="186"/>
      <c r="E1909" s="186"/>
      <c r="F1909" s="186"/>
      <c r="G1909" s="186"/>
      <c r="H1909" s="186"/>
      <c r="I1909" s="186"/>
      <c r="J1909" s="186"/>
      <c r="K1909" s="186"/>
      <c r="L1909" s="186"/>
      <c r="M1909" s="186"/>
      <c r="N1909" s="128"/>
      <c r="O1909" s="9"/>
    </row>
    <row r="1910" spans="2:15" ht="30" customHeight="1" x14ac:dyDescent="0.2">
      <c r="B1910" s="187" t="s">
        <v>110</v>
      </c>
      <c r="C1910" s="187"/>
      <c r="D1910" s="187"/>
      <c r="E1910" s="187"/>
      <c r="F1910" s="187"/>
      <c r="G1910" s="187"/>
      <c r="H1910" s="187"/>
      <c r="I1910" s="187"/>
      <c r="J1910" s="187"/>
      <c r="K1910" s="187"/>
      <c r="L1910" s="187"/>
      <c r="M1910" s="187"/>
      <c r="N1910" s="129"/>
      <c r="O1910" s="9"/>
    </row>
    <row r="1911" spans="2:15" ht="30" customHeight="1" x14ac:dyDescent="0.2">
      <c r="B1911" s="185"/>
      <c r="C1911" s="185"/>
      <c r="D1911" s="185"/>
      <c r="E1911" s="185"/>
      <c r="F1911" s="185"/>
      <c r="G1911" s="185"/>
      <c r="H1911" s="185"/>
      <c r="I1911" s="185"/>
      <c r="J1911" s="185"/>
      <c r="K1911" s="185"/>
      <c r="L1911" s="185"/>
      <c r="M1911" s="185"/>
      <c r="N1911" s="9"/>
      <c r="O1911" s="9"/>
    </row>
    <row r="1912" spans="2:15" ht="20.100000000000001" customHeight="1" x14ac:dyDescent="0.2">
      <c r="B1912" s="9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</row>
    <row r="1913" spans="2:15" ht="20.100000000000001" customHeight="1" x14ac:dyDescent="0.2">
      <c r="B1913" s="9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</row>
    <row r="1914" spans="2:15" ht="20.100000000000001" customHeight="1" x14ac:dyDescent="0.2">
      <c r="B1914" s="9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</row>
    <row r="1915" spans="2:15" ht="20.100000000000001" customHeight="1" x14ac:dyDescent="0.2">
      <c r="B1915" s="9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</row>
    <row r="1916" spans="2:15" ht="20.100000000000001" customHeight="1" x14ac:dyDescent="0.2"/>
    <row r="1917" spans="2:15" ht="20.100000000000001" customHeight="1" x14ac:dyDescent="0.2"/>
    <row r="1918" spans="2:15" ht="20.100000000000001" customHeight="1" x14ac:dyDescent="0.2"/>
    <row r="1919" spans="2:15" ht="20.100000000000001" customHeight="1" x14ac:dyDescent="0.2"/>
    <row r="1920" spans="2:15" ht="20.100000000000001" customHeight="1" x14ac:dyDescent="0.2"/>
    <row r="1921" ht="20.100000000000001" customHeight="1" x14ac:dyDescent="0.2"/>
    <row r="1922" ht="20.100000000000001" customHeight="1" x14ac:dyDescent="0.2"/>
    <row r="1923" ht="20.100000000000001" customHeight="1" x14ac:dyDescent="0.2"/>
    <row r="1924" ht="20.100000000000001" customHeight="1" x14ac:dyDescent="0.2"/>
    <row r="1925" ht="20.100000000000001" customHeight="1" x14ac:dyDescent="0.2"/>
    <row r="1926" ht="20.100000000000001" customHeight="1" x14ac:dyDescent="0.2"/>
    <row r="1927" ht="20.100000000000001" customHeight="1" x14ac:dyDescent="0.2"/>
    <row r="1928" ht="20.100000000000001" customHeight="1" x14ac:dyDescent="0.2"/>
    <row r="1929" ht="20.100000000000001" customHeight="1" x14ac:dyDescent="0.2"/>
    <row r="1930" ht="20.100000000000001" customHeight="1" x14ac:dyDescent="0.2"/>
  </sheetData>
  <sortState ref="B295:C298">
    <sortCondition descending="1" ref="C295:C298"/>
  </sortState>
  <mergeCells count="396">
    <mergeCell ref="I1391:J1391"/>
    <mergeCell ref="F30:K32"/>
    <mergeCell ref="B13:K13"/>
    <mergeCell ref="B14:K14"/>
    <mergeCell ref="I699:N699"/>
    <mergeCell ref="B768:B769"/>
    <mergeCell ref="C1362:D1362"/>
    <mergeCell ref="E1362:F1362"/>
    <mergeCell ref="G1362:H1362"/>
    <mergeCell ref="C1259:D1259"/>
    <mergeCell ref="B1227:H1227"/>
    <mergeCell ref="C1228:D1228"/>
    <mergeCell ref="E1228:F1228"/>
    <mergeCell ref="G1228:H1228"/>
    <mergeCell ref="C1361:D1361"/>
    <mergeCell ref="E1361:F1361"/>
    <mergeCell ref="G1361:H1361"/>
    <mergeCell ref="F1296:H1296"/>
    <mergeCell ref="E1360:F1360"/>
    <mergeCell ref="C833:D833"/>
    <mergeCell ref="E833:F833"/>
    <mergeCell ref="I862:J862"/>
    <mergeCell ref="I864:J864"/>
    <mergeCell ref="G1360:H1360"/>
    <mergeCell ref="F1032:H1032"/>
    <mergeCell ref="E1127:F1127"/>
    <mergeCell ref="G1127:H1127"/>
    <mergeCell ref="G1260:H1260"/>
    <mergeCell ref="C1261:D1261"/>
    <mergeCell ref="E1261:F1261"/>
    <mergeCell ref="C1360:D1360"/>
    <mergeCell ref="B1357:M1357"/>
    <mergeCell ref="B767:J767"/>
    <mergeCell ref="C863:D863"/>
    <mergeCell ref="E863:F863"/>
    <mergeCell ref="I1260:J1260"/>
    <mergeCell ref="B900:B901"/>
    <mergeCell ref="I1128:J1128"/>
    <mergeCell ref="B1164:B1165"/>
    <mergeCell ref="B1163:J1163"/>
    <mergeCell ref="C1164:E1164"/>
    <mergeCell ref="F1164:H1164"/>
    <mergeCell ref="G1096:H1096"/>
    <mergeCell ref="C1097:D1097"/>
    <mergeCell ref="C1127:D1127"/>
    <mergeCell ref="C1096:D1096"/>
    <mergeCell ref="B1295:J1295"/>
    <mergeCell ref="B1296:B1297"/>
    <mergeCell ref="C997:D997"/>
    <mergeCell ref="E997:F997"/>
    <mergeCell ref="G997:H997"/>
    <mergeCell ref="I997:J997"/>
    <mergeCell ref="B963:H963"/>
    <mergeCell ref="I995:J995"/>
    <mergeCell ref="C996:D996"/>
    <mergeCell ref="C967:D967"/>
    <mergeCell ref="C994:D994"/>
    <mergeCell ref="E994:F994"/>
    <mergeCell ref="G994:H994"/>
    <mergeCell ref="B977:L977"/>
    <mergeCell ref="C965:D965"/>
    <mergeCell ref="E965:F965"/>
    <mergeCell ref="G965:H965"/>
    <mergeCell ref="C966:D966"/>
    <mergeCell ref="E966:F966"/>
    <mergeCell ref="G966:H966"/>
    <mergeCell ref="E967:F967"/>
    <mergeCell ref="G967:H967"/>
    <mergeCell ref="C964:D964"/>
    <mergeCell ref="E964:F964"/>
    <mergeCell ref="G964:H964"/>
    <mergeCell ref="E832:F832"/>
    <mergeCell ref="G832:H832"/>
    <mergeCell ref="C768:E768"/>
    <mergeCell ref="C731:D731"/>
    <mergeCell ref="F768:H768"/>
    <mergeCell ref="B831:H831"/>
    <mergeCell ref="C832:D832"/>
    <mergeCell ref="I733:J733"/>
    <mergeCell ref="C834:D834"/>
    <mergeCell ref="G732:H732"/>
    <mergeCell ref="I732:J732"/>
    <mergeCell ref="G731:H731"/>
    <mergeCell ref="E731:F731"/>
    <mergeCell ref="I731:J731"/>
    <mergeCell ref="C732:D732"/>
    <mergeCell ref="B729:J729"/>
    <mergeCell ref="C730:D730"/>
    <mergeCell ref="E730:F730"/>
    <mergeCell ref="I730:J730"/>
    <mergeCell ref="C702:D702"/>
    <mergeCell ref="G730:H730"/>
    <mergeCell ref="C701:D701"/>
    <mergeCell ref="E701:F701"/>
    <mergeCell ref="G701:H701"/>
    <mergeCell ref="B697:M697"/>
    <mergeCell ref="E601:F601"/>
    <mergeCell ref="G601:H601"/>
    <mergeCell ref="I601:J601"/>
    <mergeCell ref="C601:D601"/>
    <mergeCell ref="B633:M633"/>
    <mergeCell ref="F636:H636"/>
    <mergeCell ref="E702:F702"/>
    <mergeCell ref="E703:F703"/>
    <mergeCell ref="G703:H703"/>
    <mergeCell ref="B699:H699"/>
    <mergeCell ref="C700:D700"/>
    <mergeCell ref="E700:F700"/>
    <mergeCell ref="G700:H700"/>
    <mergeCell ref="B634:G634"/>
    <mergeCell ref="B635:J635"/>
    <mergeCell ref="B636:B637"/>
    <mergeCell ref="C636:E636"/>
    <mergeCell ref="E1096:F1096"/>
    <mergeCell ref="E1097:F1097"/>
    <mergeCell ref="B1257:J1257"/>
    <mergeCell ref="C1258:D1258"/>
    <mergeCell ref="E1258:F1258"/>
    <mergeCell ref="B1488:M1488"/>
    <mergeCell ref="B1435:B1436"/>
    <mergeCell ref="B1433:B1434"/>
    <mergeCell ref="B1423:M1423"/>
    <mergeCell ref="B1425:M1425"/>
    <mergeCell ref="G1128:H1128"/>
    <mergeCell ref="C1296:E1296"/>
    <mergeCell ref="C1126:D1126"/>
    <mergeCell ref="E1126:F1126"/>
    <mergeCell ref="C1363:D1363"/>
    <mergeCell ref="E1363:F1363"/>
    <mergeCell ref="G1363:H1363"/>
    <mergeCell ref="B1389:J1389"/>
    <mergeCell ref="C1390:D1390"/>
    <mergeCell ref="E1390:F1390"/>
    <mergeCell ref="G1390:H1390"/>
    <mergeCell ref="I1390:J1390"/>
    <mergeCell ref="C1391:D1391"/>
    <mergeCell ref="E1391:F1391"/>
    <mergeCell ref="C1099:D1099"/>
    <mergeCell ref="B1490:B1491"/>
    <mergeCell ref="C1392:D1392"/>
    <mergeCell ref="E1392:F1392"/>
    <mergeCell ref="G1392:H1392"/>
    <mergeCell ref="B1437:B1438"/>
    <mergeCell ref="C1437:D1437"/>
    <mergeCell ref="C1438:D1438"/>
    <mergeCell ref="B1428:D1428"/>
    <mergeCell ref="B1359:H1359"/>
    <mergeCell ref="G1261:H1261"/>
    <mergeCell ref="C1128:D1128"/>
    <mergeCell ref="E1128:F1128"/>
    <mergeCell ref="C1230:D1230"/>
    <mergeCell ref="E1230:F1230"/>
    <mergeCell ref="G1230:H1230"/>
    <mergeCell ref="C1260:D1260"/>
    <mergeCell ref="G1391:H1391"/>
    <mergeCell ref="E1260:F1260"/>
    <mergeCell ref="G1258:H1258"/>
    <mergeCell ref="I1392:J1392"/>
    <mergeCell ref="C1393:D1393"/>
    <mergeCell ref="E1393:F1393"/>
    <mergeCell ref="G1393:H1393"/>
    <mergeCell ref="I1393:J1393"/>
    <mergeCell ref="C1490:D1490"/>
    <mergeCell ref="E1490:F1490"/>
    <mergeCell ref="C1436:D1436"/>
    <mergeCell ref="C1429:D1429"/>
    <mergeCell ref="C436:D436"/>
    <mergeCell ref="E436:F436"/>
    <mergeCell ref="B501:L501"/>
    <mergeCell ref="B504:B505"/>
    <mergeCell ref="B502:G502"/>
    <mergeCell ref="G570:H570"/>
    <mergeCell ref="E598:F598"/>
    <mergeCell ref="C733:D733"/>
    <mergeCell ref="E733:F733"/>
    <mergeCell ref="G733:H733"/>
    <mergeCell ref="G598:H598"/>
    <mergeCell ref="E732:F732"/>
    <mergeCell ref="C703:D703"/>
    <mergeCell ref="B713:L713"/>
    <mergeCell ref="I598:J598"/>
    <mergeCell ref="C599:D599"/>
    <mergeCell ref="E599:F599"/>
    <mergeCell ref="G599:H599"/>
    <mergeCell ref="I599:J599"/>
    <mergeCell ref="C600:D600"/>
    <mergeCell ref="E600:F600"/>
    <mergeCell ref="G600:H600"/>
    <mergeCell ref="I600:J600"/>
    <mergeCell ref="G702:H702"/>
    <mergeCell ref="I1258:J1258"/>
    <mergeCell ref="E1259:F1259"/>
    <mergeCell ref="C371:D371"/>
    <mergeCell ref="E371:F371"/>
    <mergeCell ref="C1098:D1098"/>
    <mergeCell ref="E1098:F1098"/>
    <mergeCell ref="G1098:H1098"/>
    <mergeCell ref="G373:H373"/>
    <mergeCell ref="B396:L396"/>
    <mergeCell ref="B452:L452"/>
    <mergeCell ref="C504:E504"/>
    <mergeCell ref="F504:H504"/>
    <mergeCell ref="I438:J438"/>
    <mergeCell ref="I436:J436"/>
    <mergeCell ref="C435:D435"/>
    <mergeCell ref="E435:F435"/>
    <mergeCell ref="G435:H435"/>
    <mergeCell ref="I435:J435"/>
    <mergeCell ref="C374:D374"/>
    <mergeCell ref="E374:F374"/>
    <mergeCell ref="G834:H834"/>
    <mergeCell ref="C835:D835"/>
    <mergeCell ref="E835:F835"/>
    <mergeCell ref="G835:H835"/>
    <mergeCell ref="B861:J861"/>
    <mergeCell ref="I996:J996"/>
    <mergeCell ref="C372:D372"/>
    <mergeCell ref="E372:F372"/>
    <mergeCell ref="G436:H436"/>
    <mergeCell ref="C438:D438"/>
    <mergeCell ref="E438:F438"/>
    <mergeCell ref="G438:H438"/>
    <mergeCell ref="B459:L459"/>
    <mergeCell ref="B388:L388"/>
    <mergeCell ref="B434:J434"/>
    <mergeCell ref="G374:H374"/>
    <mergeCell ref="C373:D373"/>
    <mergeCell ref="E373:F373"/>
    <mergeCell ref="C437:D437"/>
    <mergeCell ref="E437:F437"/>
    <mergeCell ref="G437:H437"/>
    <mergeCell ref="B503:J503"/>
    <mergeCell ref="C568:D568"/>
    <mergeCell ref="E568:F568"/>
    <mergeCell ref="B763:M763"/>
    <mergeCell ref="I994:J994"/>
    <mergeCell ref="E862:F862"/>
    <mergeCell ref="G862:H862"/>
    <mergeCell ref="I1127:J1127"/>
    <mergeCell ref="B1095:H1095"/>
    <mergeCell ref="B1031:J1031"/>
    <mergeCell ref="B1032:B1033"/>
    <mergeCell ref="C1032:E1032"/>
    <mergeCell ref="G1097:H1097"/>
    <mergeCell ref="B899:J899"/>
    <mergeCell ref="B765:M765"/>
    <mergeCell ref="B829:M829"/>
    <mergeCell ref="B895:M895"/>
    <mergeCell ref="B897:M897"/>
    <mergeCell ref="B1027:M1027"/>
    <mergeCell ref="B1029:M1029"/>
    <mergeCell ref="G833:H833"/>
    <mergeCell ref="E996:F996"/>
    <mergeCell ref="G996:H996"/>
    <mergeCell ref="C865:D865"/>
    <mergeCell ref="E865:F865"/>
    <mergeCell ref="G865:H865"/>
    <mergeCell ref="E834:F834"/>
    <mergeCell ref="C995:D995"/>
    <mergeCell ref="E995:F995"/>
    <mergeCell ref="G995:H995"/>
    <mergeCell ref="B993:J993"/>
    <mergeCell ref="B1519:B1520"/>
    <mergeCell ref="C1519:D1519"/>
    <mergeCell ref="E1519:F1519"/>
    <mergeCell ref="G1519:H1519"/>
    <mergeCell ref="I1519:J1519"/>
    <mergeCell ref="I1556:J1556"/>
    <mergeCell ref="G1556:H1556"/>
    <mergeCell ref="K1556:L1556"/>
    <mergeCell ref="B1622:B1623"/>
    <mergeCell ref="C1622:D1622"/>
    <mergeCell ref="E1622:F1622"/>
    <mergeCell ref="B1568:L1568"/>
    <mergeCell ref="E1556:F1556"/>
    <mergeCell ref="B1556:B1557"/>
    <mergeCell ref="C1556:D1556"/>
    <mergeCell ref="D1783:M1784"/>
    <mergeCell ref="B1660:B1661"/>
    <mergeCell ref="B1779:C1780"/>
    <mergeCell ref="D1779:L1780"/>
    <mergeCell ref="B1752:L1752"/>
    <mergeCell ref="B1753:L1753"/>
    <mergeCell ref="B1758:C1759"/>
    <mergeCell ref="D1758:L1759"/>
    <mergeCell ref="B1760:C1761"/>
    <mergeCell ref="D1760:L1761"/>
    <mergeCell ref="B1662:B1663"/>
    <mergeCell ref="B1686:M1686"/>
    <mergeCell ref="B1716:M1716"/>
    <mergeCell ref="B1689:B1690"/>
    <mergeCell ref="B1691:B1692"/>
    <mergeCell ref="B1693:B1694"/>
    <mergeCell ref="B1695:B1696"/>
    <mergeCell ref="B1697:B1698"/>
    <mergeCell ref="B1781:C1782"/>
    <mergeCell ref="D1781:L1782"/>
    <mergeCell ref="B1783:C1784"/>
    <mergeCell ref="B1764:C1765"/>
    <mergeCell ref="D1764:L1765"/>
    <mergeCell ref="B1762:C1763"/>
    <mergeCell ref="B1771:C1772"/>
    <mergeCell ref="D1771:L1772"/>
    <mergeCell ref="B1773:C1774"/>
    <mergeCell ref="B1775:C1776"/>
    <mergeCell ref="D1775:L1776"/>
    <mergeCell ref="B1777:C1778"/>
    <mergeCell ref="D1777:L1778"/>
    <mergeCell ref="G1622:H1622"/>
    <mergeCell ref="I1622:J1622"/>
    <mergeCell ref="D1773:M1774"/>
    <mergeCell ref="B1699:B1700"/>
    <mergeCell ref="B1658:B1659"/>
    <mergeCell ref="D1762:M1763"/>
    <mergeCell ref="B238:M238"/>
    <mergeCell ref="B240:M240"/>
    <mergeCell ref="B302:M302"/>
    <mergeCell ref="B368:M368"/>
    <mergeCell ref="B499:M499"/>
    <mergeCell ref="B565:M565"/>
    <mergeCell ref="B631:M631"/>
    <mergeCell ref="C571:D571"/>
    <mergeCell ref="E571:F571"/>
    <mergeCell ref="G571:H571"/>
    <mergeCell ref="B579:L579"/>
    <mergeCell ref="B597:J597"/>
    <mergeCell ref="C598:D598"/>
    <mergeCell ref="I437:J437"/>
    <mergeCell ref="E570:F570"/>
    <mergeCell ref="B370:H370"/>
    <mergeCell ref="G371:H371"/>
    <mergeCell ref="G372:H372"/>
    <mergeCell ref="G568:H568"/>
    <mergeCell ref="B567:H567"/>
    <mergeCell ref="C569:D569"/>
    <mergeCell ref="E569:F569"/>
    <mergeCell ref="G569:H569"/>
    <mergeCell ref="C570:D570"/>
    <mergeCell ref="B961:M961"/>
    <mergeCell ref="I865:J865"/>
    <mergeCell ref="C864:D864"/>
    <mergeCell ref="E864:F864"/>
    <mergeCell ref="G864:H864"/>
    <mergeCell ref="G863:H863"/>
    <mergeCell ref="C862:D862"/>
    <mergeCell ref="I863:J863"/>
    <mergeCell ref="C900:E900"/>
    <mergeCell ref="F900:H900"/>
    <mergeCell ref="B1093:M1093"/>
    <mergeCell ref="B1159:M1159"/>
    <mergeCell ref="B1161:M1161"/>
    <mergeCell ref="B1225:M1225"/>
    <mergeCell ref="B1291:M1291"/>
    <mergeCell ref="B1293:M1293"/>
    <mergeCell ref="G1259:H1259"/>
    <mergeCell ref="I1259:J1259"/>
    <mergeCell ref="C1231:D1231"/>
    <mergeCell ref="E1231:F1231"/>
    <mergeCell ref="C1129:D1129"/>
    <mergeCell ref="E1129:F1129"/>
    <mergeCell ref="G1129:H1129"/>
    <mergeCell ref="I1129:J1129"/>
    <mergeCell ref="C1229:D1229"/>
    <mergeCell ref="E1229:F1229"/>
    <mergeCell ref="G1229:H1229"/>
    <mergeCell ref="E1099:F1099"/>
    <mergeCell ref="G1099:H1099"/>
    <mergeCell ref="I1126:J1126"/>
    <mergeCell ref="G1126:H1126"/>
    <mergeCell ref="B1125:J1125"/>
    <mergeCell ref="I1261:J1261"/>
    <mergeCell ref="G1231:H1231"/>
    <mergeCell ref="B1517:M1517"/>
    <mergeCell ref="B1554:M1554"/>
    <mergeCell ref="B1620:M1620"/>
    <mergeCell ref="B1649:M1649"/>
    <mergeCell ref="B1654:B1655"/>
    <mergeCell ref="B1656:B1657"/>
    <mergeCell ref="B1652:B1653"/>
    <mergeCell ref="C1430:D1430"/>
    <mergeCell ref="C1431:D1431"/>
    <mergeCell ref="C1432:D1432"/>
    <mergeCell ref="C1433:D1433"/>
    <mergeCell ref="C1434:D1434"/>
    <mergeCell ref="C1435:D1435"/>
    <mergeCell ref="C1439:D1439"/>
    <mergeCell ref="C1440:D1440"/>
    <mergeCell ref="C1441:D1441"/>
    <mergeCell ref="C1442:D1442"/>
    <mergeCell ref="B1439:B1440"/>
    <mergeCell ref="B1441:B1442"/>
    <mergeCell ref="K1622:L1622"/>
    <mergeCell ref="G1490:H1490"/>
    <mergeCell ref="I1490:J1490"/>
    <mergeCell ref="B1429:B1430"/>
    <mergeCell ref="B1431:B1432"/>
  </mergeCells>
  <phoneticPr fontId="3" type="noConversion"/>
  <conditionalFormatting sqref="C456:L458 C438:J439 C392:L395 E374:H383 D375:D383 C374:C383 C463:L467 C468:K468 M468 C1410:H1415 C397:L433 C481:L497">
    <cfRule type="cellIs" dxfId="50" priority="308" stopIfTrue="1" operator="lessThanOrEqual">
      <formula>0</formula>
    </cfRule>
    <cfRule type="cellIs" dxfId="49" priority="309" stopIfTrue="1" operator="greaterThanOrEqual">
      <formula>0</formula>
    </cfRule>
  </conditionalFormatting>
  <conditionalFormatting sqref="C968:E976 I968:L976">
    <cfRule type="cellIs" dxfId="48" priority="204" stopIfTrue="1" operator="lessThanOrEqual">
      <formula>0</formula>
    </cfRule>
    <cfRule type="cellIs" dxfId="47" priority="205" stopIfTrue="1" operator="greaterThanOrEqual">
      <formula>0</formula>
    </cfRule>
  </conditionalFormatting>
  <conditionalFormatting sqref="C836:E844 I836:L844">
    <cfRule type="cellIs" dxfId="46" priority="150" stopIfTrue="1" operator="lessThanOrEqual">
      <formula>0</formula>
    </cfRule>
    <cfRule type="cellIs" dxfId="45" priority="151" stopIfTrue="1" operator="greaterThanOrEqual">
      <formula>0</formula>
    </cfRule>
  </conditionalFormatting>
  <conditionalFormatting sqref="C571:C578 E571:E578 D572:D578 G571 I567:L578">
    <cfRule type="cellIs" dxfId="44" priority="168" stopIfTrue="1" operator="lessThanOrEqual">
      <formula>0</formula>
    </cfRule>
    <cfRule type="cellIs" dxfId="43" priority="169" stopIfTrue="1" operator="greaterThanOrEqual">
      <formula>0</formula>
    </cfRule>
  </conditionalFormatting>
  <conditionalFormatting sqref="C601:J602">
    <cfRule type="cellIs" dxfId="42" priority="128" stopIfTrue="1" operator="lessThanOrEqual">
      <formula>0</formula>
    </cfRule>
    <cfRule type="cellIs" dxfId="41" priority="129" stopIfTrue="1" operator="greaterThanOrEqual">
      <formula>0</formula>
    </cfRule>
  </conditionalFormatting>
  <conditionalFormatting sqref="C704:E712 I704:L712">
    <cfRule type="cellIs" dxfId="40" priority="122" stopIfTrue="1" operator="lessThanOrEqual">
      <formula>0</formula>
    </cfRule>
    <cfRule type="cellIs" dxfId="39" priority="123" stopIfTrue="1" operator="greaterThanOrEqual">
      <formula>0</formula>
    </cfRule>
  </conditionalFormatting>
  <conditionalFormatting sqref="C734:J734">
    <cfRule type="cellIs" dxfId="38" priority="114" stopIfTrue="1" operator="lessThanOrEqual">
      <formula>0</formula>
    </cfRule>
    <cfRule type="cellIs" dxfId="37" priority="115" stopIfTrue="1" operator="greaterThanOrEqual">
      <formula>0</formula>
    </cfRule>
  </conditionalFormatting>
  <conditionalFormatting sqref="E703:H703 C703">
    <cfRule type="cellIs" dxfId="36" priority="84" stopIfTrue="1" operator="lessThanOrEqual">
      <formula>0</formula>
    </cfRule>
    <cfRule type="cellIs" dxfId="35" priority="85" stopIfTrue="1" operator="greaterThanOrEqual">
      <formula>0</formula>
    </cfRule>
  </conditionalFormatting>
  <conditionalFormatting sqref="C835 E835 G835 I831:L835">
    <cfRule type="cellIs" dxfId="34" priority="82" stopIfTrue="1" operator="lessThanOrEqual">
      <formula>0</formula>
    </cfRule>
    <cfRule type="cellIs" dxfId="33" priority="83" stopIfTrue="1" operator="greaterThanOrEqual">
      <formula>0</formula>
    </cfRule>
  </conditionalFormatting>
  <conditionalFormatting sqref="C967 E967 G967 I963:L967">
    <cfRule type="cellIs" dxfId="32" priority="78" stopIfTrue="1" operator="lessThanOrEqual">
      <formula>0</formula>
    </cfRule>
    <cfRule type="cellIs" dxfId="31" priority="79" stopIfTrue="1" operator="greaterThanOrEqual">
      <formula>0</formula>
    </cfRule>
  </conditionalFormatting>
  <conditionalFormatting sqref="C1099 E1099 G1099 I1095:L1099">
    <cfRule type="cellIs" dxfId="30" priority="74" stopIfTrue="1" operator="lessThanOrEqual">
      <formula>0</formula>
    </cfRule>
    <cfRule type="cellIs" dxfId="29" priority="75" stopIfTrue="1" operator="greaterThanOrEqual">
      <formula>0</formula>
    </cfRule>
  </conditionalFormatting>
  <conditionalFormatting sqref="C1231 E1231 G1231 I1227:L1231">
    <cfRule type="cellIs" dxfId="28" priority="70" stopIfTrue="1" operator="lessThanOrEqual">
      <formula>0</formula>
    </cfRule>
    <cfRule type="cellIs" dxfId="27" priority="71" stopIfTrue="1" operator="greaterThanOrEqual">
      <formula>0</formula>
    </cfRule>
  </conditionalFormatting>
  <conditionalFormatting sqref="C1363 E1363 G1363 I1359:L1363">
    <cfRule type="cellIs" dxfId="26" priority="68" stopIfTrue="1" operator="lessThanOrEqual">
      <formula>0</formula>
    </cfRule>
    <cfRule type="cellIs" dxfId="25" priority="69" stopIfTrue="1" operator="greaterThanOrEqual">
      <formula>0</formula>
    </cfRule>
  </conditionalFormatting>
  <conditionalFormatting sqref="C733:J733">
    <cfRule type="cellIs" dxfId="24" priority="64" stopIfTrue="1" operator="lessThanOrEqual">
      <formula>0</formula>
    </cfRule>
    <cfRule type="cellIs" dxfId="23" priority="65" stopIfTrue="1" operator="greaterThanOrEqual">
      <formula>0</formula>
    </cfRule>
  </conditionalFormatting>
  <conditionalFormatting sqref="C865:J865">
    <cfRule type="cellIs" dxfId="22" priority="60" stopIfTrue="1" operator="lessThanOrEqual">
      <formula>0</formula>
    </cfRule>
    <cfRule type="cellIs" dxfId="21" priority="61" stopIfTrue="1" operator="greaterThanOrEqual">
      <formula>0</formula>
    </cfRule>
  </conditionalFormatting>
  <conditionalFormatting sqref="C997:J997">
    <cfRule type="cellIs" dxfId="20" priority="56" stopIfTrue="1" operator="lessThanOrEqual">
      <formula>0</formula>
    </cfRule>
    <cfRule type="cellIs" dxfId="19" priority="57" stopIfTrue="1" operator="greaterThanOrEqual">
      <formula>0</formula>
    </cfRule>
  </conditionalFormatting>
  <conditionalFormatting sqref="C1129:J1129">
    <cfRule type="cellIs" dxfId="18" priority="52" stopIfTrue="1" operator="lessThanOrEqual">
      <formula>0</formula>
    </cfRule>
    <cfRule type="cellIs" dxfId="17" priority="53" stopIfTrue="1" operator="greaterThanOrEqual">
      <formula>0</formula>
    </cfRule>
  </conditionalFormatting>
  <conditionalFormatting sqref="C1261:J1261">
    <cfRule type="cellIs" dxfId="16" priority="48" stopIfTrue="1" operator="lessThanOrEqual">
      <formula>0</formula>
    </cfRule>
    <cfRule type="cellIs" dxfId="15" priority="49" stopIfTrue="1" operator="greaterThanOrEqual">
      <formula>0</formula>
    </cfRule>
  </conditionalFormatting>
  <conditionalFormatting sqref="C1393:J1393">
    <cfRule type="cellIs" dxfId="14" priority="46" stopIfTrue="1" operator="lessThanOrEqual">
      <formula>0</formula>
    </cfRule>
    <cfRule type="cellIs" dxfId="13" priority="47" stopIfTrue="1" operator="greaterThanOrEqual">
      <formula>0</formula>
    </cfRule>
  </conditionalFormatting>
  <conditionalFormatting sqref="N1431:N1432 K1432:L1432">
    <cfRule type="cellIs" dxfId="12" priority="24" stopIfTrue="1" operator="lessThanOrEqual">
      <formula>0</formula>
    </cfRule>
    <cfRule type="cellIs" dxfId="11" priority="25" stopIfTrue="1" operator="greaterThanOrEqual">
      <formula>0</formula>
    </cfRule>
  </conditionalFormatting>
  <conditionalFormatting sqref="G1429:G1442">
    <cfRule type="cellIs" dxfId="10" priority="9" operator="greaterThanOrEqual">
      <formula>0</formula>
    </cfRule>
  </conditionalFormatting>
  <conditionalFormatting sqref="G1429:G1442">
    <cfRule type="cellIs" dxfId="9" priority="10" stopIfTrue="1" operator="lessThanOrEqual">
      <formula>0</formula>
    </cfRule>
    <cfRule type="cellIs" dxfId="8" priority="11" stopIfTrue="1" operator="greaterThanOrEqual">
      <formula>0</formula>
    </cfRule>
  </conditionalFormatting>
  <conditionalFormatting sqref="M498">
    <cfRule type="cellIs" dxfId="7" priority="7" stopIfTrue="1" operator="lessThanOrEqual">
      <formula>0</formula>
    </cfRule>
    <cfRule type="cellIs" dxfId="6" priority="8" stopIfTrue="1" operator="greaterThanOrEqual">
      <formula>0</formula>
    </cfRule>
  </conditionalFormatting>
  <conditionalFormatting sqref="M564">
    <cfRule type="cellIs" dxfId="5" priority="5" stopIfTrue="1" operator="lessThanOrEqual">
      <formula>0</formula>
    </cfRule>
    <cfRule type="cellIs" dxfId="4" priority="6" stopIfTrue="1" operator="greaterThanOrEqual">
      <formula>0</formula>
    </cfRule>
  </conditionalFormatting>
  <conditionalFormatting sqref="M630">
    <cfRule type="cellIs" dxfId="3" priority="3" stopIfTrue="1" operator="lessThanOrEqual">
      <formula>0</formula>
    </cfRule>
    <cfRule type="cellIs" dxfId="2" priority="4" stopIfTrue="1" operator="greaterThanOrEqual">
      <formula>0</formula>
    </cfRule>
  </conditionalFormatting>
  <conditionalFormatting sqref="M696">
    <cfRule type="cellIs" dxfId="1" priority="1" stopIfTrue="1" operator="lessThanOrEqual">
      <formula>0</formula>
    </cfRule>
    <cfRule type="cellIs" dxfId="0" priority="2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0" orientation="portrait" r:id="rId1"/>
  <headerFooter alignWithMargins="0"/>
  <rowBreaks count="21" manualBreakCount="21">
    <brk id="109" max="16383" man="1"/>
    <brk id="237" max="16383" man="1"/>
    <brk id="301" max="12" man="1"/>
    <brk id="367" max="12" man="1"/>
    <brk id="498" max="16383" man="1"/>
    <brk id="564" max="12" man="1"/>
    <brk id="630" max="16383" man="1"/>
    <brk id="696" max="12" man="1"/>
    <brk id="762" max="16383" man="1"/>
    <brk id="828" max="12" man="1"/>
    <brk id="894" max="16383" man="1"/>
    <brk id="1026" max="16383" man="1"/>
    <brk id="1158" max="16383" man="1"/>
    <brk id="1290" max="16383" man="1"/>
    <brk id="1422" max="16383" man="1"/>
    <brk id="1487" max="16383" man="1"/>
    <brk id="1553" max="16383" man="1"/>
    <brk id="1619" max="16383" man="1"/>
    <brk id="1685" max="16383" man="1"/>
    <brk id="1751" max="16383" man="1"/>
    <brk id="183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ENERO 2020</vt:lpstr>
      <vt:lpstr>'ENERO 2020'!Área_de_impresión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Florencio Fernandez Buena</cp:lastModifiedBy>
  <cp:lastPrinted>2020-02-19T09:16:29Z</cp:lastPrinted>
  <dcterms:created xsi:type="dcterms:W3CDTF">2011-10-19T11:12:35Z</dcterms:created>
  <dcterms:modified xsi:type="dcterms:W3CDTF">2020-02-19T09:16:32Z</dcterms:modified>
</cp:coreProperties>
</file>